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80" yWindow="1365" windowWidth="19320" windowHeight="9675" activeTab="0"/>
  </bookViews>
  <sheets>
    <sheet name="Toyota" sheetId="1" r:id="rId1"/>
    <sheet name="Mazda" sheetId="2" r:id="rId2"/>
  </sheets>
  <externalReferences>
    <externalReference r:id="rId5"/>
    <externalReference r:id="rId6"/>
    <externalReference r:id="rId7"/>
  </externalReferences>
  <definedNames>
    <definedName name="Module1.社内配布用印刷">[3]!Module1.社内配布用印刷</definedName>
    <definedName name="Module1.提出用印刷">[3]!Module1.提出用印刷</definedName>
    <definedName name="_xlnm.Print_Area" localSheetId="1">'Mazda'!$A$1:$T$16</definedName>
    <definedName name="_xlnm.Print_Area" localSheetId="0">'Toyota'!$A$1:$T$16</definedName>
    <definedName name="_xlnm.Print_Titles" localSheetId="0">'Toyota'!$4:$8</definedName>
    <definedName name="_xlnm.Print_Titles">'\\H03399\調査報告\Eudora\Tanaka\attach\[P(g^.xls]乗用・ＲＶ車'!$1:$7</definedName>
    <definedName name="社内配布用印刷">[2]!社内配布用印刷</definedName>
    <definedName name="新型構変選択">[3]!新型構変選択</definedName>
    <definedName name="製作者選択">[3]!製作者選択</definedName>
    <definedName name="提出用印刷">[2]!提出用印刷</definedName>
  </definedNames>
  <calcPr fullCalcOnLoad="1"/>
</workbook>
</file>

<file path=xl/sharedStrings.xml><?xml version="1.0" encoding="utf-8"?>
<sst xmlns="http://schemas.openxmlformats.org/spreadsheetml/2006/main" count="205" uniqueCount="171">
  <si>
    <t>原動機</t>
  </si>
  <si>
    <t>１ｋｍ走行</t>
  </si>
  <si>
    <t>総排</t>
  </si>
  <si>
    <t>における</t>
  </si>
  <si>
    <t>燃費</t>
  </si>
  <si>
    <t>主要排</t>
  </si>
  <si>
    <t>通称名</t>
  </si>
  <si>
    <t>型式</t>
  </si>
  <si>
    <t>気量</t>
  </si>
  <si>
    <t>ＣＯ2排出量</t>
  </si>
  <si>
    <t>車両重量</t>
  </si>
  <si>
    <t>出ガス</t>
  </si>
  <si>
    <t>その他</t>
  </si>
  <si>
    <t>(Ｌ）</t>
  </si>
  <si>
    <t>(ｇ -ＣＯ2/km）</t>
  </si>
  <si>
    <t>(kg)</t>
  </si>
  <si>
    <t>対策</t>
  </si>
  <si>
    <t>車名</t>
  </si>
  <si>
    <t>主要</t>
  </si>
  <si>
    <t>その他燃費値の異なる要因</t>
  </si>
  <si>
    <t>（参考）</t>
  </si>
  <si>
    <t>燃費値</t>
  </si>
  <si>
    <t>改善</t>
  </si>
  <si>
    <t>対策</t>
  </si>
  <si>
    <t>トヨタ自動車株式会社</t>
  </si>
  <si>
    <t>燃費</t>
  </si>
  <si>
    <t>変速装置の</t>
  </si>
  <si>
    <t>最大積載量</t>
  </si>
  <si>
    <t>車両総重量</t>
  </si>
  <si>
    <t>自動車の</t>
  </si>
  <si>
    <t>低排出</t>
  </si>
  <si>
    <t>型式及び</t>
  </si>
  <si>
    <t>構造</t>
  </si>
  <si>
    <t>基準値</t>
  </si>
  <si>
    <t>ガス認定</t>
  </si>
  <si>
    <t>変速段数</t>
  </si>
  <si>
    <t>レベル</t>
  </si>
  <si>
    <t>燃費基準無し</t>
  </si>
  <si>
    <t xml:space="preserve"> *印の付いている通称名については、ダイハツ工業株式会社が製造事業者です。</t>
  </si>
  <si>
    <t>構造B2</t>
  </si>
  <si>
    <t>（注）JC08モード燃費値を有する車両については、１０・１５モード燃費値に下線を引いています。</t>
  </si>
  <si>
    <t>5MT</t>
  </si>
  <si>
    <r>
      <rPr>
        <sz val="8"/>
        <rFont val="ＭＳ Ｐゴシック"/>
        <family val="3"/>
      </rPr>
      <t>燃費基準
達成・向上
達成レベル</t>
    </r>
  </si>
  <si>
    <t>1TR</t>
  </si>
  <si>
    <t>1580～
1720</t>
  </si>
  <si>
    <t>2995～
3385</t>
  </si>
  <si>
    <t>2975～
3005</t>
  </si>
  <si>
    <t>3250～
3365</t>
  </si>
  <si>
    <t>当該自動車の製造又は輸入の事業を行う者の氏名又は名称　</t>
  </si>
  <si>
    <t>ガソリン貨物車（普通・小型）</t>
  </si>
  <si>
    <t>目標年度（平成２２年度）</t>
  </si>
  <si>
    <t>１０・１５モード</t>
  </si>
  <si>
    <t>(km/L）</t>
  </si>
  <si>
    <t>駆動</t>
  </si>
  <si>
    <t>(km/L）</t>
  </si>
  <si>
    <t>形式</t>
  </si>
  <si>
    <t>トヨタ</t>
  </si>
  <si>
    <t>ダイナ
トヨエース</t>
  </si>
  <si>
    <t>ABF-
TRY220</t>
  </si>
  <si>
    <t>1TR</t>
  </si>
  <si>
    <t>1560～
1750</t>
  </si>
  <si>
    <t>1250～
1500</t>
  </si>
  <si>
    <t>2975～
3415</t>
  </si>
  <si>
    <t>／</t>
  </si>
  <si>
    <t>V
FI</t>
  </si>
  <si>
    <t>3W
AI</t>
  </si>
  <si>
    <t>R</t>
  </si>
  <si>
    <t>ABF-
TRY220</t>
  </si>
  <si>
    <t>1TR</t>
  </si>
  <si>
    <t>4AT
（E・LTC）</t>
  </si>
  <si>
    <t>1560～
1590</t>
  </si>
  <si>
    <t>／</t>
  </si>
  <si>
    <t>V
FI</t>
  </si>
  <si>
    <t>3W
AI</t>
  </si>
  <si>
    <t>R</t>
  </si>
  <si>
    <t>ABF-
TRY230</t>
  </si>
  <si>
    <t>1TR</t>
  </si>
  <si>
    <t>5MT</t>
  </si>
  <si>
    <t>1570～
1610</t>
  </si>
  <si>
    <t>2985～
3025</t>
  </si>
  <si>
    <t>／</t>
  </si>
  <si>
    <t>V
FI</t>
  </si>
  <si>
    <t>R</t>
  </si>
  <si>
    <t>ABF-
TRY230</t>
  </si>
  <si>
    <t>5MT</t>
  </si>
  <si>
    <t>1590～
1760</t>
  </si>
  <si>
    <t>1250～
1500</t>
  </si>
  <si>
    <t>3W
AI</t>
  </si>
  <si>
    <t>R</t>
  </si>
  <si>
    <t>ABF-
TRY230</t>
  </si>
  <si>
    <t>4AT
（E・LTC）</t>
  </si>
  <si>
    <t>1250～
1500</t>
  </si>
  <si>
    <t>R</t>
  </si>
  <si>
    <t>（注）車両総重量2.5t超3.5t以下の貨物車については、平成２２年度燃費基準は設定されていません。</t>
  </si>
  <si>
    <t>マツダ株式会社</t>
  </si>
  <si>
    <t>ガソリン貨物車（軽自動車）又はガソリン貨物車（普通・小型）</t>
  </si>
  <si>
    <t>燃費基準
達成・向上
達成レベル</t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</si>
  <si>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</si>
  <si>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</si>
  <si>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</si>
  <si>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</si>
  <si>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</si>
  <si>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</si>
  <si>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</si>
  <si>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</si>
  <si>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</si>
  <si>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</si>
  <si>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</si>
  <si>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</si>
  <si>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</si>
  <si>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</si>
  <si>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</si>
  <si>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</si>
  <si>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</si>
  <si>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</si>
  <si>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</si>
  <si>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</si>
  <si>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</si>
  <si>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構造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</si>
  <si>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</si>
  <si>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</si>
  <si>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</si>
  <si>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</si>
  <si>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</si>
  <si>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t>途中計算</t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</si>
  <si>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</si>
  <si>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</si>
  <si>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</si>
  <si>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</si>
  <si>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</si>
  <si>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レベル</t>
    </r>
  </si>
  <si>
    <t>マツダ</t>
  </si>
  <si>
    <t>※1</t>
  </si>
  <si>
    <t>ファミリアバン</t>
  </si>
  <si>
    <t>DBF-BVZNY12</t>
  </si>
  <si>
    <t>HR16</t>
  </si>
  <si>
    <t>1.597</t>
  </si>
  <si>
    <t>4AT(E･LTC)</t>
  </si>
  <si>
    <t>1760～1775</t>
  </si>
  <si>
    <t>構造A</t>
  </si>
  <si>
    <t>V,EP</t>
  </si>
  <si>
    <t>3W</t>
  </si>
  <si>
    <t>A</t>
  </si>
  <si>
    <t>☆☆☆☆</t>
  </si>
  <si>
    <t>110</t>
  </si>
  <si>
    <t/>
  </si>
  <si>
    <t>1780～1795</t>
  </si>
  <si>
    <t>CBF-BVJY12</t>
  </si>
  <si>
    <t>MR18</t>
  </si>
  <si>
    <t>4AT（E･LTC)</t>
  </si>
  <si>
    <t>1170～1180</t>
  </si>
  <si>
    <t>1730～1755</t>
  </si>
  <si>
    <t>構造Ａ</t>
  </si>
  <si>
    <t>EP,V</t>
  </si>
  <si>
    <t>F</t>
  </si>
  <si>
    <t>☆☆☆</t>
  </si>
  <si>
    <t>（注）</t>
  </si>
  <si>
    <t>※1印の付いている通称名については、日産自動車株式会社が製造事業者である。</t>
  </si>
  <si>
    <t>JC08モード燃費値を有する車両については、１０・１５モード燃費値に下線を引いています。</t>
  </si>
  <si>
    <t>車両総重量2.5t超3.5t以下の貨物車については、平成２２年度燃費基準は設定されていません。</t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</si>
  <si>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</si>
  <si>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</si>
  <si>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</si>
  <si>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</si>
  <si>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</si>
  <si>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</si>
  <si>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</si>
  <si>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当該自動車の製造又は輸入の事業を行う者の氏名又は名称　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</si>
  <si>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</si>
  <si>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t>(km/L</t>
    </r>
    <r>
      <rPr>
        <sz val="8"/>
        <rFont val="ＭＳ Ｐゴシック"/>
        <family val="3"/>
      </rPr>
      <t>）</t>
    </r>
  </si>
  <si>
    <r>
      <t>125</t>
    </r>
    <r>
      <rPr>
        <sz val="8"/>
        <rFont val="ＭＳ Ｐゴシック"/>
        <family val="3"/>
      </rPr>
      <t>まで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</si>
</sst>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0_ "/>
    <numFmt numFmtId="180" formatCode="0.E+00"/>
    <numFmt numFmtId="181" formatCode="0.00000"/>
    <numFmt numFmtId="182" formatCode="0.0000"/>
    <numFmt numFmtId="183" formatCode="0.0_);[Red]\(0.0\)"/>
    <numFmt numFmtId="184" formatCode="0_ "/>
    <numFmt numFmtId="185" formatCode="#,##0.0_ "/>
    <numFmt numFmtId="186" formatCode="000"/>
    <numFmt numFmtId="187" formatCode="00.0"/>
    <numFmt numFmtId="188" formatCode="0.00_ "/>
    <numFmt numFmtId="189" formatCode="0.00_);[Red]\(0.00\)"/>
    <numFmt numFmtId="190" formatCode="0_);[Red]\(0\)"/>
    <numFmt numFmtId="191" formatCode="#,##0_ 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;_ࠀ"/>
    <numFmt numFmtId="201" formatCode="0;_萀"/>
    <numFmt numFmtId="202" formatCode="0.0;_萀"/>
    <numFmt numFmtId="203" formatCode="0.00;_萀"/>
    <numFmt numFmtId="204" formatCode="0.000;_萀"/>
    <numFmt numFmtId="205" formatCode="0.0;[Red]0.0"/>
    <numFmt numFmtId="206" formatCode="_ [$€-2]* #,##0.00_ ;_ [$€-2]* \-#,##0.00_ ;_ [$€-2]* &quot;-&quot;??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mm\-yyyy"/>
    <numFmt numFmtId="211" formatCode="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b/>
      <u val="single"/>
      <sz val="10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shrinkToFit="1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wrapText="1"/>
    </xf>
    <xf numFmtId="177" fontId="5" fillId="0" borderId="27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/>
    </xf>
    <xf numFmtId="56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Continuous"/>
    </xf>
    <xf numFmtId="0" fontId="12" fillId="0" borderId="2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3" fontId="12" fillId="0" borderId="18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177" fontId="16" fillId="0" borderId="26" xfId="0" applyNumberFormat="1" applyFont="1" applyFill="1" applyBorder="1" applyAlignment="1" quotePrefix="1">
      <alignment horizontal="center" vertical="center" wrapText="1"/>
    </xf>
    <xf numFmtId="177" fontId="16" fillId="0" borderId="27" xfId="0" applyNumberFormat="1" applyFont="1" applyFill="1" applyBorder="1" applyAlignment="1" quotePrefix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77" fontId="16" fillId="0" borderId="36" xfId="0" applyNumberFormat="1" applyFont="1" applyFill="1" applyBorder="1" applyAlignment="1" quotePrefix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177" fontId="16" fillId="0" borderId="0" xfId="0" applyNumberFormat="1" applyFont="1" applyFill="1" applyBorder="1" applyAlignment="1" quotePrefix="1">
      <alignment horizontal="center" vertical="center" wrapText="1"/>
    </xf>
    <xf numFmtId="184" fontId="1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84" fontId="16" fillId="0" borderId="22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184" fontId="16" fillId="0" borderId="35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shrinkToFit="1"/>
    </xf>
    <xf numFmtId="0" fontId="12" fillId="0" borderId="28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 shrinkToFi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</sheetNames>
    <definedNames>
      <definedName name="社内配布用印刷"/>
      <definedName name="提出用印刷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17"/>
  <sheetViews>
    <sheetView tabSelected="1" view="pageBreakPreview" zoomScaleNormal="75" zoomScaleSheetLayoutView="100" zoomScalePageLayoutView="0" workbookViewId="0" topLeftCell="A1">
      <selection activeCell="I13" sqref="I13"/>
    </sheetView>
  </sheetViews>
  <sheetFormatPr defaultColWidth="9.00390625" defaultRowHeight="13.5"/>
  <cols>
    <col min="1" max="1" width="5.50390625" style="2" customWidth="1"/>
    <col min="2" max="2" width="1.875" style="2" customWidth="1"/>
    <col min="3" max="3" width="8.50390625" style="2" customWidth="1"/>
    <col min="4" max="4" width="8.875" style="2" bestFit="1" customWidth="1"/>
    <col min="5" max="5" width="5.125" style="2" customWidth="1"/>
    <col min="6" max="6" width="7.625" style="2" customWidth="1"/>
    <col min="7" max="7" width="8.125" style="2" customWidth="1"/>
    <col min="8" max="8" width="8.875" style="2" bestFit="1" customWidth="1"/>
    <col min="9" max="10" width="8.875" style="2" customWidth="1"/>
    <col min="11" max="11" width="7.875" style="2" customWidth="1"/>
    <col min="12" max="12" width="6.625" style="40" customWidth="1"/>
    <col min="13" max="13" width="7.375" style="14" customWidth="1"/>
    <col min="14" max="14" width="5.125" style="32" customWidth="1"/>
    <col min="15" max="15" width="4.375" style="2" customWidth="1"/>
    <col min="16" max="16" width="12.875" style="2" customWidth="1"/>
    <col min="17" max="17" width="6.75390625" style="2" customWidth="1"/>
    <col min="18" max="18" width="6.125" style="2" customWidth="1"/>
    <col min="19" max="20" width="9.00390625" style="2" customWidth="1"/>
    <col min="21" max="21" width="4.75390625" style="2" customWidth="1"/>
    <col min="22" max="22" width="9.00390625" style="151" customWidth="1"/>
    <col min="23" max="16384" width="9.00390625" style="2" customWidth="1"/>
  </cols>
  <sheetData>
    <row r="1" spans="1:18" ht="21.75" customHeight="1">
      <c r="A1" s="1"/>
      <c r="B1" s="1"/>
      <c r="Q1" s="5"/>
      <c r="R1" s="3"/>
    </row>
    <row r="2" spans="1:22" s="4" customFormat="1" ht="14.25">
      <c r="A2" s="2"/>
      <c r="B2" s="2"/>
      <c r="C2" s="2"/>
      <c r="E2" s="5"/>
      <c r="H2" s="2"/>
      <c r="I2" s="2"/>
      <c r="J2" s="6" t="s">
        <v>48</v>
      </c>
      <c r="K2" s="6"/>
      <c r="L2" s="41"/>
      <c r="M2" s="42"/>
      <c r="N2" s="33"/>
      <c r="O2" s="6"/>
      <c r="P2" s="6"/>
      <c r="Q2" s="6"/>
      <c r="R2" s="6" t="s">
        <v>24</v>
      </c>
      <c r="S2" s="6"/>
      <c r="T2" s="6"/>
      <c r="V2" s="152"/>
    </row>
    <row r="3" spans="1:22" s="4" customFormat="1" ht="23.25" customHeight="1">
      <c r="A3" s="7" t="s">
        <v>49</v>
      </c>
      <c r="B3" s="43"/>
      <c r="C3" s="6"/>
      <c r="E3" s="2"/>
      <c r="F3" s="2"/>
      <c r="G3" s="2"/>
      <c r="H3" s="2"/>
      <c r="I3" s="2"/>
      <c r="J3" s="44"/>
      <c r="K3" s="44"/>
      <c r="L3" s="45"/>
      <c r="M3" s="14"/>
      <c r="N3" s="32"/>
      <c r="O3" s="2"/>
      <c r="P3" s="2"/>
      <c r="R3" s="8"/>
      <c r="T3" s="8" t="s">
        <v>50</v>
      </c>
      <c r="V3" s="152"/>
    </row>
    <row r="4" spans="1:22" s="4" customFormat="1" ht="14.25" customHeight="1" thickBot="1">
      <c r="A4" s="46"/>
      <c r="B4" s="83"/>
      <c r="C4" s="47"/>
      <c r="D4" s="9"/>
      <c r="E4" s="17"/>
      <c r="F4" s="47"/>
      <c r="G4" s="48"/>
      <c r="H4" s="10"/>
      <c r="I4" s="10"/>
      <c r="J4" s="10"/>
      <c r="K4" s="10"/>
      <c r="L4" s="160" t="s">
        <v>51</v>
      </c>
      <c r="M4" s="160"/>
      <c r="N4" s="161"/>
      <c r="O4" s="48"/>
      <c r="P4" s="162"/>
      <c r="Q4" s="163"/>
      <c r="R4" s="164"/>
      <c r="S4" s="49"/>
      <c r="T4" s="165" t="s">
        <v>42</v>
      </c>
      <c r="V4" s="152"/>
    </row>
    <row r="5" spans="1:22" s="4" customFormat="1" ht="13.5">
      <c r="A5" s="13"/>
      <c r="B5" s="24"/>
      <c r="C5" s="14"/>
      <c r="D5" s="27"/>
      <c r="E5" s="50" t="s">
        <v>0</v>
      </c>
      <c r="F5" s="51"/>
      <c r="G5" s="14"/>
      <c r="H5" s="13"/>
      <c r="I5" s="13"/>
      <c r="J5" s="13"/>
      <c r="K5" s="52"/>
      <c r="L5" s="36"/>
      <c r="M5" s="53" t="s">
        <v>1</v>
      </c>
      <c r="N5" s="54"/>
      <c r="O5" s="15" t="s">
        <v>18</v>
      </c>
      <c r="P5" s="168" t="s">
        <v>19</v>
      </c>
      <c r="Q5" s="169"/>
      <c r="R5" s="170"/>
      <c r="S5" s="55" t="s">
        <v>20</v>
      </c>
      <c r="T5" s="166"/>
      <c r="V5" s="152"/>
    </row>
    <row r="6" spans="1:22" s="4" customFormat="1" ht="13.5">
      <c r="A6" s="13"/>
      <c r="B6" s="24"/>
      <c r="C6" s="2"/>
      <c r="D6" s="48"/>
      <c r="E6" s="56"/>
      <c r="F6" s="12" t="s">
        <v>2</v>
      </c>
      <c r="G6" s="14" t="s">
        <v>26</v>
      </c>
      <c r="H6" s="12" t="s">
        <v>10</v>
      </c>
      <c r="I6" s="12" t="s">
        <v>27</v>
      </c>
      <c r="J6" s="12" t="s">
        <v>28</v>
      </c>
      <c r="K6" s="52" t="s">
        <v>29</v>
      </c>
      <c r="L6" s="34" t="s">
        <v>21</v>
      </c>
      <c r="M6" s="57" t="s">
        <v>3</v>
      </c>
      <c r="N6" s="58" t="s">
        <v>25</v>
      </c>
      <c r="O6" s="15" t="s">
        <v>4</v>
      </c>
      <c r="P6" s="15" t="s">
        <v>5</v>
      </c>
      <c r="Q6" s="15"/>
      <c r="R6" s="15"/>
      <c r="S6" s="14" t="s">
        <v>30</v>
      </c>
      <c r="T6" s="166"/>
      <c r="V6" s="152"/>
    </row>
    <row r="7" spans="1:22" s="4" customFormat="1" ht="13.5">
      <c r="A7" s="12" t="s">
        <v>17</v>
      </c>
      <c r="B7" s="52"/>
      <c r="C7" s="14" t="s">
        <v>6</v>
      </c>
      <c r="D7" s="12" t="s">
        <v>7</v>
      </c>
      <c r="E7" s="56" t="s">
        <v>7</v>
      </c>
      <c r="F7" s="12" t="s">
        <v>8</v>
      </c>
      <c r="G7" s="14" t="s">
        <v>31</v>
      </c>
      <c r="H7" s="12" t="s">
        <v>15</v>
      </c>
      <c r="I7" s="12" t="s">
        <v>15</v>
      </c>
      <c r="J7" s="12" t="s">
        <v>15</v>
      </c>
      <c r="K7" s="52" t="s">
        <v>32</v>
      </c>
      <c r="L7" s="34" t="s">
        <v>52</v>
      </c>
      <c r="M7" s="57" t="s">
        <v>9</v>
      </c>
      <c r="N7" s="58" t="s">
        <v>33</v>
      </c>
      <c r="O7" s="15" t="s">
        <v>22</v>
      </c>
      <c r="P7" s="15" t="s">
        <v>11</v>
      </c>
      <c r="Q7" s="15" t="s">
        <v>53</v>
      </c>
      <c r="R7" s="15" t="s">
        <v>12</v>
      </c>
      <c r="S7" s="14" t="s">
        <v>34</v>
      </c>
      <c r="T7" s="166"/>
      <c r="V7" s="152"/>
    </row>
    <row r="8" spans="1:22" s="4" customFormat="1" ht="13.5">
      <c r="A8" s="16"/>
      <c r="B8" s="25"/>
      <c r="C8" s="6"/>
      <c r="D8" s="16"/>
      <c r="E8" s="6"/>
      <c r="F8" s="59" t="s">
        <v>13</v>
      </c>
      <c r="G8" s="42" t="s">
        <v>35</v>
      </c>
      <c r="H8" s="16"/>
      <c r="I8" s="16"/>
      <c r="J8" s="16"/>
      <c r="K8" s="60"/>
      <c r="L8" s="35"/>
      <c r="M8" s="61" t="s">
        <v>14</v>
      </c>
      <c r="N8" s="62" t="s">
        <v>54</v>
      </c>
      <c r="O8" s="63" t="s">
        <v>23</v>
      </c>
      <c r="P8" s="63" t="s">
        <v>16</v>
      </c>
      <c r="Q8" s="63" t="s">
        <v>55</v>
      </c>
      <c r="R8" s="11"/>
      <c r="S8" s="42" t="s">
        <v>36</v>
      </c>
      <c r="T8" s="167"/>
      <c r="V8" s="152"/>
    </row>
    <row r="9" spans="1:22" s="4" customFormat="1" ht="22.5" customHeight="1">
      <c r="A9" s="80" t="s">
        <v>56</v>
      </c>
      <c r="B9" s="2"/>
      <c r="C9" s="30" t="s">
        <v>57</v>
      </c>
      <c r="D9" s="64" t="s">
        <v>58</v>
      </c>
      <c r="E9" s="20" t="s">
        <v>59</v>
      </c>
      <c r="F9" s="21">
        <v>1.998</v>
      </c>
      <c r="G9" s="22" t="s">
        <v>41</v>
      </c>
      <c r="H9" s="22" t="s">
        <v>60</v>
      </c>
      <c r="I9" s="22" t="s">
        <v>61</v>
      </c>
      <c r="J9" s="22" t="s">
        <v>62</v>
      </c>
      <c r="K9" s="20" t="s">
        <v>39</v>
      </c>
      <c r="L9" s="37">
        <v>9.2</v>
      </c>
      <c r="M9" s="29">
        <f>IF(L9&gt;0,1/L9*34.6*67.1,"")</f>
        <v>252.35434782608698</v>
      </c>
      <c r="N9" s="77" t="s">
        <v>63</v>
      </c>
      <c r="O9" s="22" t="s">
        <v>64</v>
      </c>
      <c r="P9" s="22" t="s">
        <v>65</v>
      </c>
      <c r="Q9" s="20" t="s">
        <v>66</v>
      </c>
      <c r="R9" s="19"/>
      <c r="S9" s="23"/>
      <c r="T9" s="74" t="s">
        <v>37</v>
      </c>
      <c r="U9" s="78"/>
      <c r="V9" s="84"/>
    </row>
    <row r="10" spans="1:22" s="4" customFormat="1" ht="22.5" customHeight="1">
      <c r="A10" s="13"/>
      <c r="B10" s="2"/>
      <c r="C10" s="18"/>
      <c r="D10" s="64" t="s">
        <v>67</v>
      </c>
      <c r="E10" s="20" t="s">
        <v>68</v>
      </c>
      <c r="F10" s="21">
        <v>1.998</v>
      </c>
      <c r="G10" s="22" t="s">
        <v>69</v>
      </c>
      <c r="H10" s="22" t="s">
        <v>70</v>
      </c>
      <c r="I10" s="20">
        <v>1250</v>
      </c>
      <c r="J10" s="22" t="s">
        <v>46</v>
      </c>
      <c r="K10" s="20" t="s">
        <v>39</v>
      </c>
      <c r="L10" s="37">
        <v>8.4</v>
      </c>
      <c r="M10" s="29">
        <f>IF(L10&gt;0,1/L10*34.6*67.1,"")</f>
        <v>276.38809523809516</v>
      </c>
      <c r="N10" s="77" t="s">
        <v>71</v>
      </c>
      <c r="O10" s="22" t="s">
        <v>72</v>
      </c>
      <c r="P10" s="22" t="s">
        <v>73</v>
      </c>
      <c r="Q10" s="20" t="s">
        <v>74</v>
      </c>
      <c r="R10" s="19"/>
      <c r="S10" s="23"/>
      <c r="T10" s="74" t="s">
        <v>37</v>
      </c>
      <c r="U10" s="78"/>
      <c r="V10" s="84"/>
    </row>
    <row r="11" spans="1:22" s="4" customFormat="1" ht="22.5" customHeight="1">
      <c r="A11" s="13"/>
      <c r="B11" s="2"/>
      <c r="C11" s="18"/>
      <c r="D11" s="64" t="s">
        <v>75</v>
      </c>
      <c r="E11" s="20" t="s">
        <v>76</v>
      </c>
      <c r="F11" s="21">
        <v>1.998</v>
      </c>
      <c r="G11" s="22" t="s">
        <v>77</v>
      </c>
      <c r="H11" s="22" t="s">
        <v>78</v>
      </c>
      <c r="I11" s="22">
        <v>1250</v>
      </c>
      <c r="J11" s="22" t="s">
        <v>79</v>
      </c>
      <c r="K11" s="20" t="s">
        <v>39</v>
      </c>
      <c r="L11" s="37">
        <v>9.6</v>
      </c>
      <c r="M11" s="29">
        <f>IF(L11&gt;0,1/L11*34.6*67.1,"")</f>
        <v>241.83958333333334</v>
      </c>
      <c r="N11" s="77" t="s">
        <v>80</v>
      </c>
      <c r="O11" s="22" t="s">
        <v>81</v>
      </c>
      <c r="P11" s="22" t="s">
        <v>73</v>
      </c>
      <c r="Q11" s="20" t="s">
        <v>82</v>
      </c>
      <c r="R11" s="76"/>
      <c r="S11" s="23"/>
      <c r="T11" s="74" t="s">
        <v>37</v>
      </c>
      <c r="U11" s="78"/>
      <c r="V11" s="84"/>
    </row>
    <row r="12" spans="1:22" s="4" customFormat="1" ht="22.5" customHeight="1">
      <c r="A12" s="13"/>
      <c r="B12" s="2"/>
      <c r="C12" s="18"/>
      <c r="D12" s="64" t="s">
        <v>83</v>
      </c>
      <c r="E12" s="20" t="s">
        <v>43</v>
      </c>
      <c r="F12" s="21">
        <v>1.998</v>
      </c>
      <c r="G12" s="22" t="s">
        <v>84</v>
      </c>
      <c r="H12" s="22" t="s">
        <v>85</v>
      </c>
      <c r="I12" s="22" t="s">
        <v>86</v>
      </c>
      <c r="J12" s="22" t="s">
        <v>47</v>
      </c>
      <c r="K12" s="20" t="s">
        <v>39</v>
      </c>
      <c r="L12" s="37">
        <v>9.2</v>
      </c>
      <c r="M12" s="29">
        <f>IF(L12&gt;0,1/L12*34.6*67.1,"")</f>
        <v>252.35434782608698</v>
      </c>
      <c r="N12" s="77" t="s">
        <v>63</v>
      </c>
      <c r="O12" s="22" t="s">
        <v>81</v>
      </c>
      <c r="P12" s="22" t="s">
        <v>87</v>
      </c>
      <c r="Q12" s="20" t="s">
        <v>88</v>
      </c>
      <c r="R12" s="39"/>
      <c r="S12" s="23"/>
      <c r="T12" s="74" t="s">
        <v>37</v>
      </c>
      <c r="U12" s="78"/>
      <c r="V12" s="84"/>
    </row>
    <row r="13" spans="1:22" s="4" customFormat="1" ht="22.5" customHeight="1" thickBot="1">
      <c r="A13" s="16"/>
      <c r="B13" s="6"/>
      <c r="C13" s="26"/>
      <c r="D13" s="64" t="s">
        <v>89</v>
      </c>
      <c r="E13" s="20" t="s">
        <v>76</v>
      </c>
      <c r="F13" s="21">
        <v>1.998</v>
      </c>
      <c r="G13" s="22" t="s">
        <v>90</v>
      </c>
      <c r="H13" s="22" t="s">
        <v>44</v>
      </c>
      <c r="I13" s="22" t="s">
        <v>91</v>
      </c>
      <c r="J13" s="22" t="s">
        <v>45</v>
      </c>
      <c r="K13" s="20" t="s">
        <v>39</v>
      </c>
      <c r="L13" s="81">
        <v>8.4</v>
      </c>
      <c r="M13" s="75">
        <f>IF(L13&gt;0,1/L13*34.6*67.1,"")</f>
        <v>276.38809523809516</v>
      </c>
      <c r="N13" s="77" t="s">
        <v>63</v>
      </c>
      <c r="O13" s="22" t="s">
        <v>81</v>
      </c>
      <c r="P13" s="22" t="s">
        <v>65</v>
      </c>
      <c r="Q13" s="20" t="s">
        <v>92</v>
      </c>
      <c r="R13" s="39"/>
      <c r="S13" s="23"/>
      <c r="T13" s="74" t="s">
        <v>37</v>
      </c>
      <c r="U13" s="78"/>
      <c r="V13" s="152"/>
    </row>
    <row r="14" spans="1:22" s="4" customFormat="1" ht="22.5" customHeight="1">
      <c r="A14" s="2"/>
      <c r="B14" s="2"/>
      <c r="C14" s="70" t="s">
        <v>40</v>
      </c>
      <c r="D14" s="31"/>
      <c r="E14" s="28"/>
      <c r="F14" s="71"/>
      <c r="G14" s="72"/>
      <c r="H14" s="72"/>
      <c r="I14" s="72"/>
      <c r="J14" s="72"/>
      <c r="K14" s="28"/>
      <c r="L14" s="82"/>
      <c r="M14" s="73"/>
      <c r="N14" s="79"/>
      <c r="O14" s="72"/>
      <c r="P14" s="72"/>
      <c r="Q14" s="28"/>
      <c r="R14" s="2"/>
      <c r="S14" s="28"/>
      <c r="T14" s="14"/>
      <c r="U14" s="78"/>
      <c r="V14" s="152"/>
    </row>
    <row r="15" spans="1:22" s="4" customFormat="1" ht="13.5">
      <c r="A15" s="38"/>
      <c r="B15" s="38"/>
      <c r="C15" s="65" t="s">
        <v>93</v>
      </c>
      <c r="D15" s="2"/>
      <c r="E15" s="14"/>
      <c r="F15" s="14"/>
      <c r="G15" s="153"/>
      <c r="H15" s="14"/>
      <c r="I15" s="14"/>
      <c r="J15" s="14"/>
      <c r="K15" s="14"/>
      <c r="L15" s="154"/>
      <c r="M15" s="66"/>
      <c r="N15" s="67"/>
      <c r="O15" s="14"/>
      <c r="P15" s="14"/>
      <c r="Q15" s="14"/>
      <c r="R15" s="68"/>
      <c r="S15" s="69"/>
      <c r="T15" s="28"/>
      <c r="V15" s="152"/>
    </row>
    <row r="16" spans="1:22" s="4" customFormat="1" ht="13.5">
      <c r="A16" s="2"/>
      <c r="C16" s="38" t="s">
        <v>38</v>
      </c>
      <c r="D16" s="2"/>
      <c r="E16" s="2"/>
      <c r="F16" s="2"/>
      <c r="G16" s="2"/>
      <c r="H16" s="2"/>
      <c r="I16" s="2"/>
      <c r="J16" s="2"/>
      <c r="K16" s="2"/>
      <c r="L16" s="40"/>
      <c r="M16" s="14"/>
      <c r="N16" s="32"/>
      <c r="O16" s="2"/>
      <c r="P16" s="2"/>
      <c r="V16" s="152"/>
    </row>
    <row r="17" spans="12:21" s="151" customFormat="1" ht="13.5">
      <c r="L17" s="40"/>
      <c r="M17" s="14"/>
      <c r="N17" s="32"/>
      <c r="O17" s="2"/>
      <c r="P17" s="2"/>
      <c r="Q17" s="2"/>
      <c r="R17" s="2"/>
      <c r="S17" s="2"/>
      <c r="T17" s="2"/>
      <c r="U17" s="14"/>
    </row>
  </sheetData>
  <sheetProtection/>
  <mergeCells count="4">
    <mergeCell ref="L4:N4"/>
    <mergeCell ref="P4:R4"/>
    <mergeCell ref="T4:T8"/>
    <mergeCell ref="P5:R5"/>
  </mergeCells>
  <conditionalFormatting sqref="S9:S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9:S14">
      <formula1>#REF!</formula1>
    </dataValidation>
  </dataValidations>
  <printOptions/>
  <pageMargins left="0.3937007874015748" right="0.3937007874015748" top="0.52" bottom="0.3937007874015748" header="0.26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16"/>
  <sheetViews>
    <sheetView view="pageBreakPreview" zoomScaleSheetLayoutView="100" zoomScalePageLayoutView="0" workbookViewId="0" topLeftCell="B1">
      <selection activeCell="D11" sqref="D11"/>
    </sheetView>
  </sheetViews>
  <sheetFormatPr defaultColWidth="9.00390625" defaultRowHeight="13.5"/>
  <cols>
    <col min="1" max="1" width="8.75390625" style="85" customWidth="1"/>
    <col min="2" max="2" width="3.00390625" style="85" customWidth="1"/>
    <col min="3" max="3" width="12.50390625" style="85" customWidth="1"/>
    <col min="4" max="4" width="11.50390625" style="85" customWidth="1"/>
    <col min="5" max="6" width="5.375" style="85" customWidth="1"/>
    <col min="7" max="7" width="9.875" style="85" customWidth="1"/>
    <col min="8" max="8" width="9.00390625" style="85" bestFit="1" customWidth="1"/>
    <col min="9" max="9" width="8.375" style="85" bestFit="1" customWidth="1"/>
    <col min="10" max="10" width="9.625" style="85" customWidth="1"/>
    <col min="11" max="11" width="7.00390625" style="85" bestFit="1" customWidth="1"/>
    <col min="12" max="12" width="6.00390625" style="85" customWidth="1"/>
    <col min="13" max="13" width="8.875" style="85" bestFit="1" customWidth="1"/>
    <col min="14" max="14" width="6.25390625" style="85" customWidth="1"/>
    <col min="15" max="15" width="4.875" style="85" customWidth="1"/>
    <col min="16" max="16" width="7.50390625" style="85" customWidth="1"/>
    <col min="17" max="17" width="4.375" style="85" customWidth="1"/>
    <col min="18" max="19" width="7.625" style="85" customWidth="1"/>
    <col min="20" max="20" width="11.75390625" style="85" customWidth="1"/>
    <col min="21" max="23" width="9.00390625" style="85" customWidth="1"/>
    <col min="24" max="24" width="6.25390625" style="85" bestFit="1" customWidth="1"/>
    <col min="25" max="25" width="6.375" style="85" bestFit="1" customWidth="1"/>
    <col min="26" max="16384" width="9.00390625" style="85" customWidth="1"/>
  </cols>
  <sheetData>
    <row r="1" spans="1:18" ht="21.75" customHeight="1">
      <c r="A1" s="155"/>
      <c r="B1" s="155"/>
      <c r="Q1" s="87"/>
      <c r="R1" s="156"/>
    </row>
    <row r="2" spans="1:20" s="86" customFormat="1" ht="15">
      <c r="A2" s="85"/>
      <c r="B2" s="85"/>
      <c r="C2" s="85"/>
      <c r="E2" s="87"/>
      <c r="H2" s="85"/>
      <c r="I2" s="85"/>
      <c r="J2" s="88" t="s">
        <v>167</v>
      </c>
      <c r="K2" s="88"/>
      <c r="L2" s="88"/>
      <c r="M2" s="88"/>
      <c r="N2" s="88"/>
      <c r="O2" s="88"/>
      <c r="P2" s="6" t="s">
        <v>94</v>
      </c>
      <c r="Q2" s="88"/>
      <c r="R2" s="88"/>
      <c r="S2" s="88"/>
      <c r="T2" s="88"/>
    </row>
    <row r="3" spans="1:20" s="86" customFormat="1" ht="23.25" customHeight="1">
      <c r="A3" s="7" t="s">
        <v>95</v>
      </c>
      <c r="B3" s="89"/>
      <c r="C3" s="88"/>
      <c r="E3" s="85"/>
      <c r="F3" s="85"/>
      <c r="G3" s="85"/>
      <c r="H3" s="85"/>
      <c r="I3" s="88"/>
      <c r="J3" s="90"/>
      <c r="K3" s="90"/>
      <c r="L3" s="90"/>
      <c r="M3" s="85"/>
      <c r="N3" s="85"/>
      <c r="O3" s="85"/>
      <c r="P3" s="85"/>
      <c r="R3" s="91"/>
      <c r="T3" s="91" t="s">
        <v>161</v>
      </c>
    </row>
    <row r="4" spans="1:20" s="86" customFormat="1" ht="14.25" customHeight="1" thickBot="1">
      <c r="A4" s="46"/>
      <c r="B4" s="92"/>
      <c r="C4" s="85"/>
      <c r="D4" s="93"/>
      <c r="E4" s="94"/>
      <c r="F4" s="95"/>
      <c r="G4" s="96"/>
      <c r="H4" s="97"/>
      <c r="I4" s="95"/>
      <c r="J4" s="97"/>
      <c r="K4" s="97"/>
      <c r="L4" s="171" t="s">
        <v>168</v>
      </c>
      <c r="M4" s="172"/>
      <c r="N4" s="173"/>
      <c r="O4" s="98"/>
      <c r="P4" s="174"/>
      <c r="Q4" s="175"/>
      <c r="R4" s="176"/>
      <c r="S4" s="99"/>
      <c r="T4" s="177" t="s">
        <v>96</v>
      </c>
    </row>
    <row r="5" spans="1:20" s="86" customFormat="1" ht="11.25">
      <c r="A5" s="100"/>
      <c r="B5" s="101"/>
      <c r="C5" s="102"/>
      <c r="D5" s="103"/>
      <c r="E5" s="104" t="s">
        <v>97</v>
      </c>
      <c r="F5" s="105"/>
      <c r="G5" s="106"/>
      <c r="H5" s="100"/>
      <c r="I5" s="100"/>
      <c r="J5" s="100"/>
      <c r="K5" s="106"/>
      <c r="L5" s="107"/>
      <c r="M5" s="108" t="s">
        <v>162</v>
      </c>
      <c r="N5" s="109"/>
      <c r="O5" s="110" t="s">
        <v>98</v>
      </c>
      <c r="P5" s="180" t="s">
        <v>99</v>
      </c>
      <c r="Q5" s="181"/>
      <c r="R5" s="182"/>
      <c r="S5" s="111" t="s">
        <v>100</v>
      </c>
      <c r="T5" s="178"/>
    </row>
    <row r="6" spans="1:20" s="86" customFormat="1" ht="11.25">
      <c r="A6" s="100"/>
      <c r="B6" s="101"/>
      <c r="C6" s="85"/>
      <c r="D6" s="98"/>
      <c r="E6" s="112"/>
      <c r="F6" s="106" t="s">
        <v>101</v>
      </c>
      <c r="G6" s="102" t="s">
        <v>102</v>
      </c>
      <c r="H6" s="113" t="s">
        <v>103</v>
      </c>
      <c r="I6" s="114" t="s">
        <v>104</v>
      </c>
      <c r="J6" s="114" t="s">
        <v>105</v>
      </c>
      <c r="K6" s="106" t="s">
        <v>106</v>
      </c>
      <c r="L6" s="115" t="s">
        <v>107</v>
      </c>
      <c r="M6" s="116" t="s">
        <v>108</v>
      </c>
      <c r="N6" s="115" t="s">
        <v>109</v>
      </c>
      <c r="O6" s="110" t="s">
        <v>110</v>
      </c>
      <c r="P6" s="110" t="s">
        <v>111</v>
      </c>
      <c r="Q6" s="110"/>
      <c r="R6" s="110"/>
      <c r="S6" s="102" t="s">
        <v>112</v>
      </c>
      <c r="T6" s="178"/>
    </row>
    <row r="7" spans="1:25" s="86" customFormat="1" ht="11.25">
      <c r="A7" s="106" t="s">
        <v>113</v>
      </c>
      <c r="B7" s="117"/>
      <c r="C7" s="102" t="s">
        <v>114</v>
      </c>
      <c r="D7" s="106" t="s">
        <v>115</v>
      </c>
      <c r="E7" s="112" t="s">
        <v>115</v>
      </c>
      <c r="F7" s="106" t="s">
        <v>116</v>
      </c>
      <c r="G7" s="102" t="s">
        <v>117</v>
      </c>
      <c r="H7" s="106" t="s">
        <v>163</v>
      </c>
      <c r="I7" s="106" t="s">
        <v>15</v>
      </c>
      <c r="J7" s="106" t="s">
        <v>15</v>
      </c>
      <c r="K7" s="106" t="s">
        <v>118</v>
      </c>
      <c r="L7" s="115" t="s">
        <v>169</v>
      </c>
      <c r="M7" s="116" t="s">
        <v>164</v>
      </c>
      <c r="N7" s="115" t="s">
        <v>119</v>
      </c>
      <c r="O7" s="110" t="s">
        <v>120</v>
      </c>
      <c r="P7" s="110" t="s">
        <v>121</v>
      </c>
      <c r="Q7" s="110" t="s">
        <v>166</v>
      </c>
      <c r="R7" s="110" t="s">
        <v>122</v>
      </c>
      <c r="S7" s="102" t="s">
        <v>123</v>
      </c>
      <c r="T7" s="178"/>
      <c r="X7" s="183" t="s">
        <v>124</v>
      </c>
      <c r="Y7" s="184"/>
    </row>
    <row r="8" spans="1:25" s="86" customFormat="1" ht="11.25">
      <c r="A8" s="119"/>
      <c r="B8" s="120"/>
      <c r="C8" s="88"/>
      <c r="D8" s="119"/>
      <c r="E8" s="88"/>
      <c r="F8" s="121" t="s">
        <v>125</v>
      </c>
      <c r="G8" s="122" t="s">
        <v>126</v>
      </c>
      <c r="H8" s="119"/>
      <c r="I8" s="119"/>
      <c r="J8" s="119"/>
      <c r="K8" s="121"/>
      <c r="L8" s="123"/>
      <c r="M8" s="124" t="s">
        <v>160</v>
      </c>
      <c r="N8" s="123" t="s">
        <v>127</v>
      </c>
      <c r="O8" s="125" t="s">
        <v>128</v>
      </c>
      <c r="P8" s="125" t="s">
        <v>129</v>
      </c>
      <c r="Q8" s="125" t="s">
        <v>165</v>
      </c>
      <c r="R8" s="126"/>
      <c r="S8" s="122" t="s">
        <v>130</v>
      </c>
      <c r="T8" s="179"/>
      <c r="X8" s="118" t="s">
        <v>170</v>
      </c>
      <c r="Y8" s="127">
        <v>138150</v>
      </c>
    </row>
    <row r="9" spans="1:25" s="86" customFormat="1" ht="23.25" customHeight="1">
      <c r="A9" s="128" t="s">
        <v>131</v>
      </c>
      <c r="B9" s="129" t="s">
        <v>132</v>
      </c>
      <c r="C9" s="130" t="s">
        <v>133</v>
      </c>
      <c r="D9" s="131" t="s">
        <v>134</v>
      </c>
      <c r="E9" s="132" t="s">
        <v>135</v>
      </c>
      <c r="F9" s="133" t="s">
        <v>136</v>
      </c>
      <c r="G9" s="134" t="s">
        <v>137</v>
      </c>
      <c r="H9" s="132">
        <v>1250</v>
      </c>
      <c r="I9" s="132">
        <v>400</v>
      </c>
      <c r="J9" s="132" t="s">
        <v>138</v>
      </c>
      <c r="K9" s="132" t="s">
        <v>139</v>
      </c>
      <c r="L9" s="135">
        <v>13.8</v>
      </c>
      <c r="M9" s="157">
        <f>IF(L9&gt;0,1/L9*34.6*67.1,"")</f>
        <v>168.23623188405796</v>
      </c>
      <c r="N9" s="136">
        <v>12.5</v>
      </c>
      <c r="O9" s="132" t="s">
        <v>140</v>
      </c>
      <c r="P9" s="134" t="s">
        <v>141</v>
      </c>
      <c r="Q9" s="132" t="s">
        <v>142</v>
      </c>
      <c r="R9" s="132"/>
      <c r="S9" s="137" t="s">
        <v>143</v>
      </c>
      <c r="T9" s="158" t="s">
        <v>144</v>
      </c>
      <c r="X9" s="118" t="str">
        <f>IF(L9="","",IF(L9&gt;=ROUND(N9*1.25,1),"125",IF(L9&gt;=ROUND(N9*1.2,1),"120",IF(L9&gt;=ROUND(N9*1.15,1),"115",IF(L9&gt;=ROUND(N9*1.1,1),"110",IF(L9&gt;=ROUND(N9*1.05,1),"105",IF(L9&gt;=N9*1,"100"," ")))))))</f>
        <v>110</v>
      </c>
      <c r="Y9" s="118" t="s">
        <v>145</v>
      </c>
    </row>
    <row r="10" spans="1:25" s="86" customFormat="1" ht="23.25" customHeight="1">
      <c r="A10" s="138"/>
      <c r="B10" s="139"/>
      <c r="C10" s="130"/>
      <c r="D10" s="131" t="s">
        <v>134</v>
      </c>
      <c r="E10" s="132" t="s">
        <v>135</v>
      </c>
      <c r="F10" s="132" t="s">
        <v>136</v>
      </c>
      <c r="G10" s="132" t="s">
        <v>137</v>
      </c>
      <c r="H10" s="132">
        <v>1270</v>
      </c>
      <c r="I10" s="132">
        <v>400</v>
      </c>
      <c r="J10" s="132" t="s">
        <v>146</v>
      </c>
      <c r="K10" s="132" t="s">
        <v>145</v>
      </c>
      <c r="L10" s="135">
        <v>13</v>
      </c>
      <c r="M10" s="157">
        <f>IF(L10&gt;0,1/L10*34.6*67.1,"")</f>
        <v>178.58923076923077</v>
      </c>
      <c r="N10" s="136">
        <v>10.3</v>
      </c>
      <c r="O10" s="132" t="s">
        <v>140</v>
      </c>
      <c r="P10" s="132" t="s">
        <v>141</v>
      </c>
      <c r="Q10" s="132" t="s">
        <v>142</v>
      </c>
      <c r="R10" s="132"/>
      <c r="S10" s="137" t="s">
        <v>143</v>
      </c>
      <c r="T10" s="158" t="str">
        <f>IF(Y10&lt;&gt;"",Y10,X10)</f>
        <v>125</v>
      </c>
      <c r="X10" s="118" t="str">
        <f>IF(L10="","",IF(L10&gt;=ROUND(N10*1.25,1),"125",IF(L10&gt;=ROUND(N10*1.2,1),"120",IF(L10&gt;=ROUND(N10*1.15,1),"115",IF(L10&gt;=ROUND(N10*1.1,1),"110",IF(L10&gt;=ROUND(N10*1.05,1),"105",IF(L10&gt;=N10*1,"100"," ")))))))</f>
        <v>125</v>
      </c>
      <c r="Y10" s="118" t="s">
        <v>145</v>
      </c>
    </row>
    <row r="11" spans="1:25" s="86" customFormat="1" ht="23.25" customHeight="1" thickBot="1">
      <c r="A11" s="140"/>
      <c r="B11" s="141"/>
      <c r="C11" s="142"/>
      <c r="D11" s="131" t="s">
        <v>147</v>
      </c>
      <c r="E11" s="132" t="s">
        <v>148</v>
      </c>
      <c r="F11" s="132">
        <v>1.797</v>
      </c>
      <c r="G11" s="132" t="s">
        <v>149</v>
      </c>
      <c r="H11" s="132" t="s">
        <v>150</v>
      </c>
      <c r="I11" s="132">
        <v>450</v>
      </c>
      <c r="J11" s="132" t="s">
        <v>151</v>
      </c>
      <c r="K11" s="132" t="s">
        <v>152</v>
      </c>
      <c r="L11" s="143">
        <v>13.8</v>
      </c>
      <c r="M11" s="159">
        <f>IF(L11&gt;0,1/L11*34.6*67.1,"")</f>
        <v>168.23623188405796</v>
      </c>
      <c r="N11" s="135">
        <v>12.5</v>
      </c>
      <c r="O11" s="144" t="s">
        <v>153</v>
      </c>
      <c r="P11" s="132" t="s">
        <v>141</v>
      </c>
      <c r="Q11" s="132" t="s">
        <v>154</v>
      </c>
      <c r="R11" s="132"/>
      <c r="S11" s="137" t="s">
        <v>155</v>
      </c>
      <c r="T11" s="158" t="s">
        <v>144</v>
      </c>
      <c r="X11" s="118" t="str">
        <f>IF(L11="","",IF(L11&gt;=ROUND(N11*1.25,1),"125",IF(L11&gt;=ROUND(N11*1.2,1),"120",IF(L11&gt;=ROUND(N11*1.15,1),"115",IF(L11&gt;=ROUND(N11*1.1,1),"110",IF(L11&gt;=ROUND(N11*1.05,1),"105",IF(L11&gt;=N11*1,"100"," ")))))))</f>
        <v>110</v>
      </c>
      <c r="Y11" s="118" t="s">
        <v>145</v>
      </c>
    </row>
    <row r="12" spans="1:25" s="86" customFormat="1" ht="23.25" customHeight="1">
      <c r="A12" s="85"/>
      <c r="B12" s="85"/>
      <c r="C12" s="145"/>
      <c r="D12" s="146"/>
      <c r="E12" s="102"/>
      <c r="F12" s="102"/>
      <c r="G12" s="85"/>
      <c r="H12" s="85"/>
      <c r="I12" s="95"/>
      <c r="J12" s="85"/>
      <c r="K12" s="85"/>
      <c r="L12" s="147"/>
      <c r="M12" s="148"/>
      <c r="N12" s="147"/>
      <c r="O12" s="85"/>
      <c r="P12" s="85"/>
      <c r="Q12" s="85"/>
      <c r="R12" s="85"/>
      <c r="S12" s="149"/>
      <c r="T12" s="102"/>
      <c r="X12" s="102"/>
      <c r="Y12" s="102"/>
    </row>
    <row r="13" spans="1:25" s="86" customFormat="1" ht="12.75">
      <c r="A13" s="85"/>
      <c r="B13" s="150" t="s">
        <v>156</v>
      </c>
      <c r="C13" s="38" t="s">
        <v>157</v>
      </c>
      <c r="D13" s="146"/>
      <c r="E13" s="102"/>
      <c r="F13" s="102"/>
      <c r="G13" s="85"/>
      <c r="H13" s="85"/>
      <c r="I13" s="85"/>
      <c r="J13" s="85"/>
      <c r="K13" s="85"/>
      <c r="L13" s="147"/>
      <c r="M13" s="148"/>
      <c r="N13" s="147"/>
      <c r="O13" s="85"/>
      <c r="P13" s="85"/>
      <c r="Q13" s="85"/>
      <c r="R13" s="85"/>
      <c r="S13" s="149"/>
      <c r="T13" s="102"/>
      <c r="X13" s="102"/>
      <c r="Y13" s="102"/>
    </row>
    <row r="14" spans="1:25" s="86" customFormat="1" ht="12.75">
      <c r="A14" s="85"/>
      <c r="B14" s="85"/>
      <c r="C14" s="2" t="s">
        <v>158</v>
      </c>
      <c r="D14" s="146"/>
      <c r="E14" s="102"/>
      <c r="F14" s="102"/>
      <c r="G14" s="85"/>
      <c r="H14" s="85"/>
      <c r="I14" s="85"/>
      <c r="J14" s="85"/>
      <c r="K14" s="85"/>
      <c r="L14" s="147"/>
      <c r="M14" s="148"/>
      <c r="N14" s="147"/>
      <c r="O14" s="85"/>
      <c r="P14" s="85"/>
      <c r="Q14" s="85"/>
      <c r="R14" s="85"/>
      <c r="S14" s="149"/>
      <c r="T14" s="102"/>
      <c r="X14" s="102"/>
      <c r="Y14" s="102"/>
    </row>
    <row r="15" spans="1:25" s="86" customFormat="1" ht="12.75">
      <c r="A15" s="85"/>
      <c r="B15" s="85"/>
      <c r="C15" s="38" t="s">
        <v>159</v>
      </c>
      <c r="D15" s="146"/>
      <c r="E15" s="102"/>
      <c r="F15" s="102"/>
      <c r="G15" s="85"/>
      <c r="H15" s="85"/>
      <c r="I15" s="85"/>
      <c r="J15" s="85"/>
      <c r="K15" s="85"/>
      <c r="L15" s="147"/>
      <c r="M15" s="148"/>
      <c r="N15" s="147"/>
      <c r="O15" s="85"/>
      <c r="P15" s="85"/>
      <c r="Q15" s="85"/>
      <c r="R15" s="85"/>
      <c r="S15" s="149"/>
      <c r="T15" s="102"/>
      <c r="X15" s="102"/>
      <c r="Y15" s="102"/>
    </row>
    <row r="16" spans="1:25" s="86" customFormat="1" ht="12.75">
      <c r="A16" s="85"/>
      <c r="B16" s="85"/>
      <c r="C16" s="38"/>
      <c r="D16" s="146"/>
      <c r="E16" s="102"/>
      <c r="F16" s="102"/>
      <c r="G16" s="85"/>
      <c r="H16" s="85"/>
      <c r="I16" s="85"/>
      <c r="J16" s="85"/>
      <c r="K16" s="85"/>
      <c r="L16" s="147"/>
      <c r="M16" s="148"/>
      <c r="N16" s="147"/>
      <c r="O16" s="85"/>
      <c r="P16" s="85"/>
      <c r="Q16" s="85"/>
      <c r="R16" s="85"/>
      <c r="S16" s="149"/>
      <c r="T16" s="102"/>
      <c r="X16" s="102"/>
      <c r="Y16" s="102"/>
    </row>
  </sheetData>
  <sheetProtection/>
  <mergeCells count="5">
    <mergeCell ref="L4:N4"/>
    <mergeCell ref="P4:R4"/>
    <mergeCell ref="T4:T8"/>
    <mergeCell ref="P5:R5"/>
    <mergeCell ref="X7:Y7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91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ㅤ</cp:lastModifiedBy>
  <cp:lastPrinted>2018-04-09T08:03:09Z</cp:lastPrinted>
  <dcterms:created xsi:type="dcterms:W3CDTF">2007-08-03T05:28:50Z</dcterms:created>
  <dcterms:modified xsi:type="dcterms:W3CDTF">2019-12-24T08:47:24Z</dcterms:modified>
  <cp:category/>
  <cp:version/>
  <cp:contentType/>
  <cp:contentStatus/>
</cp:coreProperties>
</file>