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907 推進チーム所見記入依頼（R４新規）\02_各局から回答\国政研\"/>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<sst xmlns="http://schemas.openxmlformats.org/spreadsheetml/2006/main" count="2290" uniqueCount="666">
  <si>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</si>
  <si>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</si>
  <si>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</si>
  <si>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</si>
  <si>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</si>
  <si>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</si>
  <si>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</si>
  <si>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</si>
  <si>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</si>
  <si>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</si>
  <si>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</si>
  <si>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</si>
  <si>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</si>
  <si>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</si>
  <si>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</si>
  <si>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</si>
  <si>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</si>
  <si>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</si>
  <si>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</si>
  <si>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</si>
  <si>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</si>
  <si>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</si>
  <si>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</si>
  <si>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</si>
  <si>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</si>
  <si>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</si>
  <si>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</si>
  <si>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</si>
  <si>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</si>
  <si>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</si>
  <si>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</si>
  <si>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</si>
  <si>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</si>
  <si>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</si>
  <si>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</si>
  <si>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</si>
  <si>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</si>
  <si>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</si>
  <si>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</si>
  <si>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</si>
  <si>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</si>
  <si>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</si>
  <si>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</si>
  <si>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</si>
  <si>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</si>
  <si>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</si>
  <si>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</si>
  <si>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</si>
  <si>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</si>
  <si>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</si>
  <si>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</si>
  <si>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</si>
  <si>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</si>
  <si>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</si>
  <si>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</si>
  <si>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</si>
  <si>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</si>
  <si>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</si>
  <si>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</si>
  <si>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</si>
  <si>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</si>
  <si>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</si>
  <si>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</si>
  <si>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</si>
  <si>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</si>
  <si>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</si>
  <si>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</si>
  <si>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</si>
  <si>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</si>
  <si>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</si>
  <si>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</si>
  <si>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</si>
  <si>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</si>
  <si>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</si>
  <si>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</si>
  <si>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</si>
  <si>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</si>
  <si>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</si>
  <si>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</si>
  <si>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</si>
  <si>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</si>
  <si>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</si>
  <si>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</si>
  <si>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</si>
  <si>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</si>
  <si>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</si>
  <si>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</si>
  <si>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</si>
  <si>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</si>
  <si>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</si>
  <si>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</si>
  <si>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</si>
  <si>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</si>
  <si>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</si>
  <si>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</si>
  <si>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</si>
  <si>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</si>
  <si>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</si>
  <si>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</si>
  <si>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</si>
  <si>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</si>
  <si>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</si>
  <si>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</si>
  <si>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</si>
  <si>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</si>
  <si>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</si>
  <si>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</si>
  <si>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</si>
  <si>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</si>
  <si>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</si>
  <si>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</si>
  <si>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</si>
  <si>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</si>
  <si>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</si>
  <si>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</si>
  <si>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</si>
  <si>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</si>
  <si>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</si>
  <si>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</si>
  <si>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</si>
  <si>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</si>
  <si>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</si>
  <si>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</si>
  <si>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</si>
  <si>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</si>
  <si>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</si>
  <si>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</si>
  <si>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</si>
  <si>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</si>
  <si>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</si>
  <si>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</si>
  <si>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</si>
  <si>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</si>
  <si>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</si>
  <si>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</si>
  <si>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</si>
  <si>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</si>
  <si>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</si>
  <si>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</si>
  <si>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</si>
  <si>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</si>
  <si>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</si>
  <si>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</si>
  <si>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</si>
  <si>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</si>
  <si>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</si>
  <si>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</si>
  <si>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</si>
  <si>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</si>
  <si>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</si>
  <si>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</si>
  <si>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</si>
  <si>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</si>
  <si>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</si>
  <si>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</si>
  <si>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</si>
  <si>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</si>
  <si>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</si>
  <si>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</si>
  <si>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</si>
  <si>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</si>
  <si>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</si>
  <si>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</si>
  <si>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</si>
  <si>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</si>
  <si>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</si>
  <si>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</si>
  <si>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</si>
  <si>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</si>
  <si>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</si>
  <si>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</si>
  <si>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</si>
  <si>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</si>
  <si>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</si>
  <si>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</si>
  <si>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</si>
  <si>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</si>
  <si>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</si>
  <si>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</si>
  <si>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</si>
  <si>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</si>
  <si>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</si>
  <si>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</si>
  <si>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</si>
  <si>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</si>
  <si>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</si>
  <si>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</si>
  <si>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</si>
  <si>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</si>
  <si>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</si>
  <si>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</si>
  <si>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</si>
  <si>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</si>
  <si>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</si>
  <si>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</si>
  <si>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</si>
  <si>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</si>
  <si>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</si>
  <si>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</si>
  <si>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</si>
  <si>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</si>
  <si>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</si>
  <si>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</si>
  <si>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</si>
  <si>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</si>
  <si>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</si>
  <si>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</si>
  <si>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</si>
  <si>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</si>
  <si>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</si>
  <si>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</si>
  <si>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</si>
  <si>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</si>
  <si>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</si>
  <si>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</si>
  <si>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</si>
  <si>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</si>
  <si>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</si>
  <si>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</si>
  <si>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</si>
  <si>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</si>
  <si>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</si>
  <si>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</si>
  <si>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</si>
  <si>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</si>
  <si>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</si>
  <si>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</si>
  <si>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</si>
  <si>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</si>
  <si>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</si>
  <si>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</si>
  <si>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</si>
  <si>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</si>
  <si>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</si>
  <si>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</si>
  <si>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</si>
  <si>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</si>
  <si>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</si>
  <si>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</si>
  <si>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</si>
  <si>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</si>
  <si>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</si>
  <si>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</si>
  <si>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</si>
  <si>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</si>
  <si>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</si>
  <si>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</si>
  <si>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</si>
  <si>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</si>
  <si>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</si>
  <si>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</si>
  <si>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</si>
  <si>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</si>
  <si>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</si>
  <si>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</si>
  <si>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</si>
  <si>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</si>
  <si>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</si>
  <si>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</si>
  <si>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</si>
  <si>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</si>
  <si>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</si>
  <si>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</si>
  <si>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</si>
  <si>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</si>
  <si>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</si>
  <si>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</si>
  <si>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</si>
  <si>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</si>
  <si>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</si>
  <si>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</si>
  <si>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</si>
  <si>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</si>
  <si>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</si>
  <si>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</si>
  <si>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</si>
  <si>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</si>
  <si>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</si>
  <si>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</si>
  <si>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</si>
  <si>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</si>
  <si>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</si>
  <si>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</si>
  <si>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</si>
  <si>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</si>
  <si>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</si>
  <si>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</si>
  <si>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</si>
  <si>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</si>
  <si>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</si>
  <si>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</si>
  <si>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</si>
  <si>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</si>
  <si>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</si>
  <si>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</si>
  <si>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</si>
  <si>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</si>
  <si>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</si>
  <si>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</si>
  <si>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</si>
  <si>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</si>
  <si>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</si>
  <si>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</si>
  <si>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</si>
  <si>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</si>
  <si>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</si>
  <si>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</si>
  <si>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</si>
  <si>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</si>
  <si>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</si>
  <si>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</si>
  <si>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</si>
  <si>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</si>
  <si>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</si>
  <si>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</si>
  <si>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</si>
  <si>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</si>
  <si>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</si>
  <si>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</si>
  <si>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</si>
  <si>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</si>
  <si>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</si>
  <si>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</si>
  <si>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</si>
  <si>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</si>
  <si>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</si>
  <si>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</si>
  <si>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</si>
  <si>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</si>
  <si>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</si>
  <si>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</si>
  <si>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</si>
  <si>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</si>
  <si>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</si>
  <si>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</si>
  <si>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</si>
  <si>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</si>
  <si>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</si>
  <si>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</si>
  <si>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</si>
  <si>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</si>
  <si>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</si>
  <si>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</si>
  <si>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</si>
  <si>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</si>
  <si>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</si>
  <si>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</si>
  <si>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</si>
  <si>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</si>
  <si>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</si>
  <si>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</si>
  <si>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</si>
  <si>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</si>
  <si>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</si>
  <si>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</si>
  <si>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</si>
  <si>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</si>
  <si>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</si>
  <si>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</si>
  <si>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</si>
  <si>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</si>
  <si>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</si>
  <si>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</si>
  <si>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</si>
  <si>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</si>
  <si>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</si>
  <si>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</si>
  <si>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</si>
  <si>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</si>
  <si>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</si>
  <si>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</si>
  <si>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</si>
  <si>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</si>
  <si>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</si>
  <si>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</si>
  <si>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</si>
  <si>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</si>
  <si>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</si>
  <si>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</si>
  <si>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</si>
  <si>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</si>
  <si>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</si>
  <si>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</si>
  <si>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</si>
  <si>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</si>
  <si>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</si>
  <si>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</si>
  <si>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</si>
  <si>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</si>
  <si>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</si>
  <si>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</si>
  <si>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</si>
  <si>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</si>
  <si>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</si>
  <si>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</si>
  <si>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</si>
  <si>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</si>
  <si>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</si>
  <si>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</si>
  <si>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</si>
  <si>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</si>
  <si>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</si>
  <si>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</si>
  <si>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</si>
  <si>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</si>
  <si>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</si>
  <si>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</si>
  <si>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</si>
  <si>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</si>
  <si>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</si>
  <si>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</si>
  <si>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</si>
  <si>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</si>
  <si>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</si>
  <si>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</si>
  <si>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</si>
  <si>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</si>
  <si>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</si>
  <si>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</si>
  <si>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</si>
  <si>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</si>
  <si>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</si>
  <si>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</si>
  <si>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</si>
  <si>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</si>
  <si>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</si>
  <si>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</si>
  <si>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</si>
  <si>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</si>
  <si>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</si>
  <si>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</si>
  <si>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</si>
  <si>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</si>
  <si>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</si>
  <si>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</si>
  <si>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</si>
  <si>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</si>
  <si>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</si>
  <si>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</si>
  <si>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</si>
  <si>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</si>
  <si>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</si>
  <si>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</si>
  <si>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</si>
  <si>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</si>
  <si>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</si>
  <si>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</si>
  <si>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</si>
  <si>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</si>
  <si>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</si>
  <si>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</si>
  <si>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</si>
  <si>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</si>
  <si>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</si>
  <si>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</si>
  <si>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</si>
  <si>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</si>
  <si>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</si>
  <si>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</si>
  <si>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</si>
  <si>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</si>
  <si>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</si>
  <si>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</si>
  <si>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</si>
  <si>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</si>
  <si>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</si>
  <si>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</si>
  <si>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</si>
  <si>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</si>
  <si>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</si>
  <si>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</si>
  <si>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</si>
  <si>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</si>
  <si>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</si>
  <si>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</si>
  <si>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</si>
  <si>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</si>
  <si>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</si>
  <si>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</si>
  <si>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</si>
  <si>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</si>
  <si>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</si>
  <si>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</si>
  <si>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</si>
  <si>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</si>
  <si>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</si>
  <si>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</si>
  <si>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</si>
  <si>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</si>
  <si>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</si>
  <si>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</si>
  <si>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</si>
  <si>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</si>
  <si>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</si>
  <si>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</si>
  <si>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</si>
  <si>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</si>
  <si>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</si>
  <si>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</si>
  <si>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</si>
  <si>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</si>
  <si>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</si>
  <si>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</si>
  <si>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</si>
  <si>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</si>
  <si>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</si>
  <si>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</si>
  <si>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</si>
  <si>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</si>
  <si>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</si>
  <si>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</si>
  <si>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</si>
  <si>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</si>
  <si>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</si>
  <si>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</si>
  <si>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</si>
  <si>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</si>
  <si>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</si>
  <si>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</si>
  <si>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</si>
  <si>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</si>
  <si>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</si>
  <si>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</si>
  <si>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</si>
  <si>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</si>
  <si>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</si>
  <si>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</si>
  <si>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</si>
  <si>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</si>
  <si>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</si>
  <si>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</si>
  <si>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</si>
  <si>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</si>
  <si>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</si>
  <si>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</si>
  <si>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</si>
  <si>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</si>
  <si>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</si>
  <si>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</si>
  <si>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</si>
  <si>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</si>
  <si>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</si>
  <si>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</si>
  <si>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</si>
  <si>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</si>
  <si>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</si>
  <si>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</si>
  <si>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</si>
  <si>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</si>
  <si>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</si>
  <si>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</si>
  <si>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</si>
  <si>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</si>
  <si>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</si>
  <si>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</si>
  <si>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</si>
  <si>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</si>
  <si>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</si>
  <si>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</si>
  <si>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</si>
  <si>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</si>
  <si>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</si>
  <si>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</si>
  <si>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</si>
  <si>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</si>
  <si>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</si>
  <si>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</si>
  <si>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</si>
  <si>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</si>
  <si>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</si>
  <si>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</si>
  <si>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</si>
  <si>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</si>
  <si>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</si>
  <si>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</si>
  <si>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</si>
  <si>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</si>
  <si>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</si>
  <si>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</si>
  <si>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</si>
  <si>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</si>
  <si>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</si>
  <si>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</si>
  <si>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</si>
  <si>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</si>
  <si>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</si>
  <si>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</si>
  <si>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</si>
  <si>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</si>
  <si>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</si>
  <si>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</si>
  <si>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</si>
  <si>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</si>
  <si>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</si>
  <si>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</si>
  <si>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</si>
  <si>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</si>
  <si>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</si>
  <si>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</si>
  <si>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</si>
  <si>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</si>
  <si>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</si>
  <si>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</si>
  <si>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</si>
  <si>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</si>
  <si>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</si>
  <si>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</si>
  <si>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</si>
  <si>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</si>
  <si>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</si>
  <si>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</si>
  <si>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</si>
  <si>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</si>
  <si>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</si>
  <si>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</si>
  <si>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</si>
  <si>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</si>
  <si>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</si>
  <si>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</si>
  <si>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</si>
  <si>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</si>
  <si>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</si>
  <si>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</si>
  <si>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</si>
  <si>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</si>
  <si>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</si>
  <si>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</si>
  <si>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</si>
  <si>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</si>
  <si>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</si>
  <si>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</si>
  <si>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</si>
  <si>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</si>
  <si>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国土交通政策研究所</t>
    <rPh sb="0" eb="2">
      <t>コクド</t>
    </rPh>
    <rPh sb="2" eb="4">
      <t>コウツウ</t>
    </rPh>
    <rPh sb="4" eb="6">
      <t>セイサク</t>
    </rPh>
    <rPh sb="6" eb="8">
      <t>ケンキュウ</t>
    </rPh>
    <rPh sb="8" eb="9">
      <t>ショ</t>
    </rPh>
    <phoneticPr fontId="5"/>
  </si>
  <si>
    <t>-</t>
  </si>
  <si>
    <t>-</t>
    <phoneticPr fontId="5"/>
  </si>
  <si>
    <t>○</t>
  </si>
  <si>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</si>
  <si>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</si>
  <si>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</si>
  <si>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社会資本整備・管理効率化推進調査費</t>
    <rPh sb="0" eb="4">
      <t>シャカイシホン</t>
    </rPh>
    <rPh sb="4" eb="6">
      <t>セイビ</t>
    </rPh>
    <rPh sb="7" eb="9">
      <t>カンリ</t>
    </rPh>
    <rPh sb="9" eb="12">
      <t>コウリツカ</t>
    </rPh>
    <rPh sb="12" eb="14">
      <t>スイシン</t>
    </rPh>
    <rPh sb="14" eb="17">
      <t>チョウサヒ</t>
    </rPh>
    <phoneticPr fontId="5"/>
  </si>
  <si>
    <t>研究報告書として基礎的な情報・政策分析を提供することにより、今後の本省部局が政策形成を行う基礎資料等として利用され、国民の豊かな暮らしが実現される。</t>
    <rPh sb="0" eb="1">
      <t>ケン</t>
    </rPh>
    <phoneticPr fontId="4"/>
  </si>
  <si>
    <t>今後の本省部局や地方自治体が政策形成を行う基礎資料等として利用(引用)された回数</t>
    <rPh sb="0" eb="2">
      <t>コンゴ</t>
    </rPh>
    <rPh sb="3" eb="5">
      <t>ホンショウ</t>
    </rPh>
    <rPh sb="5" eb="7">
      <t>ブキョク</t>
    </rPh>
    <rPh sb="8" eb="10">
      <t>チホウ</t>
    </rPh>
    <rPh sb="10" eb="13">
      <t>ジチタイ</t>
    </rPh>
    <rPh sb="14" eb="16">
      <t>セイサク</t>
    </rPh>
    <rPh sb="16" eb="18">
      <t>ケイセイ</t>
    </rPh>
    <rPh sb="19" eb="20">
      <t>オコナ</t>
    </rPh>
    <rPh sb="21" eb="23">
      <t>キソ</t>
    </rPh>
    <rPh sb="23" eb="25">
      <t>シリョウ</t>
    </rPh>
    <rPh sb="25" eb="26">
      <t>トウ</t>
    </rPh>
    <rPh sb="29" eb="31">
      <t>リヨウ</t>
    </rPh>
    <rPh sb="32" eb="34">
      <t>インヨウ</t>
    </rPh>
    <rPh sb="38" eb="40">
      <t>カイスウ</t>
    </rPh>
    <phoneticPr fontId="4"/>
  </si>
  <si>
    <t>国土交通省国土交通政策研究所調べ（令和３年５月）</t>
    <rPh sb="0" eb="2">
      <t>コクド</t>
    </rPh>
    <rPh sb="2" eb="5">
      <t>コウツウショウ</t>
    </rPh>
    <rPh sb="5" eb="7">
      <t>コクド</t>
    </rPh>
    <rPh sb="7" eb="9">
      <t>コウツウ</t>
    </rPh>
    <rPh sb="9" eb="11">
      <t>セイサク</t>
    </rPh>
    <rPh sb="11" eb="14">
      <t>ケンキュウジョ</t>
    </rPh>
    <rPh sb="14" eb="15">
      <t>シラ</t>
    </rPh>
    <rPh sb="17" eb="19">
      <t>レイワ</t>
    </rPh>
    <rPh sb="20" eb="21">
      <t>ネン</t>
    </rPh>
    <rPh sb="22" eb="23">
      <t>ガツ</t>
    </rPh>
    <phoneticPr fontId="5"/>
  </si>
  <si>
    <t>回</t>
    <rPh sb="0" eb="1">
      <t>カイ</t>
    </rPh>
    <phoneticPr fontId="5"/>
  </si>
  <si>
    <t>９　市場環境の整備、産業の生産性向上、消費者利益の保護</t>
  </si>
  <si>
    <t>３０　社会資本整備・管理等を効果的に推進する</t>
  </si>
  <si>
    <t>研究成果を研究報告書としてとりまとめ、公表するとともに、毎年開催している研究発表会において研究成果を発表する。</t>
  </si>
  <si>
    <t>執行額／公表・発表件数　　　　　　　　　　　　　　</t>
    <rPh sb="0" eb="2">
      <t>シッコウ</t>
    </rPh>
    <rPh sb="2" eb="3">
      <t>ガク</t>
    </rPh>
    <rPh sb="4" eb="6">
      <t>コウヒョウ</t>
    </rPh>
    <rPh sb="7" eb="9">
      <t>ハッピョウ</t>
    </rPh>
    <rPh sb="9" eb="11">
      <t>ケンスウ</t>
    </rPh>
    <phoneticPr fontId="5"/>
  </si>
  <si>
    <t>百万円</t>
    <rPh sb="0" eb="1">
      <t>ヒャク</t>
    </rPh>
    <rPh sb="1" eb="3">
      <t>マンエン</t>
    </rPh>
    <phoneticPr fontId="5"/>
  </si>
  <si>
    <t>百万円/件</t>
    <rPh sb="0" eb="1">
      <t>ヒャク</t>
    </rPh>
    <rPh sb="1" eb="3">
      <t>マンエン</t>
    </rPh>
    <rPh sb="4" eb="5">
      <t>ケン</t>
    </rPh>
    <phoneticPr fontId="5"/>
  </si>
  <si>
    <t>件</t>
    <rPh sb="0" eb="1">
      <t>ケン</t>
    </rPh>
    <phoneticPr fontId="5"/>
  </si>
  <si>
    <t>ICT活用によるモビリティサービスと都市交通との取組との連携に関する調査研究</t>
    <phoneticPr fontId="5"/>
  </si>
  <si>
    <t>研究調整官　鈴木　淳一朗</t>
    <rPh sb="0" eb="2">
      <t>ケンキュウ</t>
    </rPh>
    <rPh sb="2" eb="5">
      <t>チョウセイカン</t>
    </rPh>
    <rPh sb="6" eb="8">
      <t>スズキ</t>
    </rPh>
    <rPh sb="9" eb="12">
      <t>ジュンイチロウ</t>
    </rPh>
    <phoneticPr fontId="5"/>
  </si>
  <si>
    <t xml:space="preserve">国外、国内の交通分野におけるICTの進展に伴う交通データーの活用方策を、モビリティサービスと都市交通の連携の観点から把握し、ICT技術を活用した政策立案に活用するとともに、自治体や交通事業者によるICT技術を利用した事業実施のための基礎資料とする。
</t>
    <phoneticPr fontId="5"/>
  </si>
  <si>
    <t>改正地域公共交通活性化再生法 (2020)
第一条、第三十六条の二</t>
    <phoneticPr fontId="5"/>
  </si>
  <si>
    <t>経済財政運営と改革の基本方針2021(R3.6.18閣議決定)
第二次交通政策基本計画（2021）</t>
    <rPh sb="0" eb="2">
      <t>ケイザイ</t>
    </rPh>
    <rPh sb="2" eb="4">
      <t>ザイセイ</t>
    </rPh>
    <rPh sb="4" eb="6">
      <t>ウンエイ</t>
    </rPh>
    <rPh sb="7" eb="9">
      <t>カイカク</t>
    </rPh>
    <rPh sb="10" eb="12">
      <t>キホン</t>
    </rPh>
    <rPh sb="12" eb="14">
      <t>ホウシン</t>
    </rPh>
    <rPh sb="26" eb="28">
      <t>カクギ</t>
    </rPh>
    <rPh sb="28" eb="30">
      <t>ケッテイ</t>
    </rPh>
    <phoneticPr fontId="5"/>
  </si>
  <si>
    <t xml:space="preserve">１）国内外におけるICT技術により収集される交通（移動）データの活用実態の整理
 ・人や車両等の交通（移動）データによるサービス改善、交通計画の見直し、公共交通網再編、交通施策の実施への活用並びに、その前提となるデータ活用のルール（関係者によるデータ取扱やプライバシー保護を含む）について、実態の把握
2)モビリティサービスと都市交通の取組の連携の効果に関する評価手法の検討
 ・公共交通を軸にしたモビリティサービスと都市交通の取組の連携に関する評価の検討（公共事業、維持費、公共交通分担率等）及び都市、地方等など人口規模や商業施設等の集客施設を考慮した公共交通サービスの検討（必要なサービス水準や費用等）
</t>
    <rPh sb="84" eb="86">
      <t>コウツウ</t>
    </rPh>
    <rPh sb="86" eb="88">
      <t>シサク</t>
    </rPh>
    <rPh sb="89" eb="91">
      <t>ジッシ</t>
    </rPh>
    <rPh sb="220" eb="221">
      <t>カン</t>
    </rPh>
    <rPh sb="223" eb="225">
      <t>ヒョウカ</t>
    </rPh>
    <rPh sb="226" eb="228">
      <t>ケントウ</t>
    </rPh>
    <phoneticPr fontId="5"/>
  </si>
  <si>
    <t>交通分野におけるICTの進展に伴う交通（移動）データの活用方策を、モビリティサービスと都市交通の取組の連携の観点から示すことで、公共交通サービスの確保・向上に貢献する</t>
    <rPh sb="73" eb="75">
      <t>カクホ</t>
    </rPh>
    <rPh sb="76" eb="78">
      <t>コウジョウ</t>
    </rPh>
    <phoneticPr fontId="5"/>
  </si>
  <si>
    <t>人口減少が著しい地方部において公共交通サービスの確保・向上を実現する上では、MaaS等のICT技術によって収集した人や車両等の移動といった交通（移動）データに基づいた効率的な交通サービスの提供が必要であるところ、その施策検討に資する本調査研究の必要性は高い。</t>
    <phoneticPr fontId="5"/>
  </si>
  <si>
    <t xml:space="preserve">我が国全体かつ分野横断的な課題である、ICT技術によって収集した人や車両等の移動といった交通（移動）データに基づいた効率的な交通サービスの提供に資する調査研究であり、当研究所で実施することが適当である。 </t>
    <phoneticPr fontId="5"/>
  </si>
  <si>
    <t>人口減少が著しい地方部において公共交通サービスの確保・向上は喫緊の課題であり、優先度が高い事業である。</t>
    <phoneticPr fontId="5"/>
  </si>
  <si>
    <t>国交</t>
  </si>
  <si>
    <t>‐</t>
  </si>
  <si>
    <t>―</t>
    <phoneticPr fontId="5"/>
  </si>
  <si>
    <t>調査研究結果が国土交通省内各局等での施策立案に活用されることで、公共交通サービスの確保・向上につながると考えるため、各局等のニーズを把握し、よく連携して検討を進めること。</t>
    <rPh sb="0" eb="2">
      <t>チョウサ</t>
    </rPh>
    <rPh sb="2" eb="4">
      <t>ケンキュウ</t>
    </rPh>
    <rPh sb="4" eb="6">
      <t>ケッカ</t>
    </rPh>
    <rPh sb="7" eb="9">
      <t>コクド</t>
    </rPh>
    <rPh sb="9" eb="12">
      <t>コウツウショウ</t>
    </rPh>
    <rPh sb="12" eb="13">
      <t>ナイ</t>
    </rPh>
    <rPh sb="13" eb="15">
      <t>カクキョク</t>
    </rPh>
    <rPh sb="15" eb="16">
      <t>トウ</t>
    </rPh>
    <rPh sb="18" eb="20">
      <t>セサク</t>
    </rPh>
    <rPh sb="20" eb="22">
      <t>リツアン</t>
    </rPh>
    <rPh sb="23" eb="25">
      <t>カツヨウ</t>
    </rPh>
    <rPh sb="32" eb="34">
      <t>コウキョウ</t>
    </rPh>
    <rPh sb="34" eb="36">
      <t>コウツウ</t>
    </rPh>
    <rPh sb="41" eb="43">
      <t>カクホ</t>
    </rPh>
    <rPh sb="44" eb="46">
      <t>コウジョウ</t>
    </rPh>
    <rPh sb="52" eb="53">
      <t>カンガ</t>
    </rPh>
    <rPh sb="58" eb="60">
      <t>カクキョク</t>
    </rPh>
    <rPh sb="60" eb="61">
      <t>トウ</t>
    </rPh>
    <rPh sb="66" eb="68">
      <t>ハアク</t>
    </rPh>
    <rPh sb="72" eb="74">
      <t>レンケイ</t>
    </rPh>
    <rPh sb="76" eb="78">
      <t>ケントウ</t>
    </rPh>
    <rPh sb="79" eb="80">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</si>
</sst>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0</xdr:colOff>
      <xdr:row>748</xdr:row>
      <xdr:rowOff>0</xdr:rowOff>
    </xdr:from>
    <xdr:to>
      <xdr:col>39</xdr:col>
      <xdr:colOff>145508</xdr:colOff>
      <xdr:row>759</xdr:row>
      <xdr:rowOff>40177</xdr:rowOff>
    </xdr:to>
    <xdr:grpSp>
      <xdr:nvGrpSpPr>
        <xdr:cNvPr id="13" name="グループ化 40"/>
        <xdr:cNvGrpSpPr/>
      </xdr:nvGrpSpPr>
      <xdr:grpSpPr>
        <a:xfrm>
          <a:off x="2211917" y="43973750"/>
          <a:ext cx="5775841" cy="3881927"/>
          <a:chOff x="4163244" y="41109900"/>
          <a:chExt cx="5742658" cy="3954758"/>
        </a:xfrm>
      </xdr:grpSpPr>
      <xdr:sp macro="" textlink="">
        <xdr:nvSpPr>
          <xdr:cNvPr id="14" name="大かっこ 41"/>
          <xdr:cNvSpPr/>
        </xdr:nvSpPr>
        <xdr:spPr>
          <a:xfrm>
            <a:off x="4326360" y="42203163"/>
            <a:ext cx="2666381" cy="516336"/>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5" name="大かっこ 42"/>
          <xdr:cNvSpPr/>
        </xdr:nvSpPr>
        <xdr:spPr>
          <a:xfrm>
            <a:off x="4230390" y="44475917"/>
            <a:ext cx="2656788" cy="58874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6" name="正方形/長方形 43"/>
          <xdr:cNvSpPr/>
        </xdr:nvSpPr>
        <xdr:spPr>
          <a:xfrm>
            <a:off x="4278405" y="41384817"/>
            <a:ext cx="2791066" cy="52607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国土交通政策研究所</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7" name="テキスト ボックス 44"/>
          <xdr:cNvSpPr txBox="1"/>
        </xdr:nvSpPr>
        <xdr:spPr>
          <a:xfrm>
            <a:off x="4566144" y="42203162"/>
            <a:ext cx="2215589" cy="526079"/>
          </a:xfrm>
          <a:prstGeom prst="rect">
            <a:avLst/>
          </a:prstGeom>
          <a:solidFill>
            <a:sysClr val="window" lastClr="FFFFFF"/>
          </a:solidFill>
          <a:ln>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研究全般、総合調整、予算の執行管理、業務発注等を行う。</a:t>
            </a:r>
          </a:p>
        </xdr:txBody>
      </xdr:sp>
      <xdr:cxnSp macro="">
        <xdr:nvCxnSpPr>
          <xdr:cNvPr id="18" name="直線矢印コネクタ 45"/>
          <xdr:cNvCxnSpPr/>
        </xdr:nvCxnSpPr>
        <xdr:spPr>
          <a:xfrm>
            <a:off x="5578413" y="42816921"/>
            <a:ext cx="5019" cy="462121"/>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19" name="Text Box 46"/>
          <xdr:cNvSpPr txBox="1">
            <a:spLocks noChangeArrowheads="1"/>
          </xdr:cNvSpPr>
        </xdr:nvSpPr>
        <xdr:spPr>
          <a:xfrm>
            <a:off x="4182429" y="43389000"/>
            <a:ext cx="2781475" cy="214327"/>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随意契約（企画競争）</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20" name="正方形/長方形 47"/>
          <xdr:cNvSpPr/>
        </xdr:nvSpPr>
        <xdr:spPr>
          <a:xfrm>
            <a:off x="4163244" y="43700750"/>
            <a:ext cx="2791066" cy="52607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Ａ．民間企業</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9.5</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21" name="テキスト ボックス 48"/>
          <xdr:cNvSpPr txBox="1"/>
        </xdr:nvSpPr>
        <xdr:spPr>
          <a:xfrm>
            <a:off x="4470166" y="44509353"/>
            <a:ext cx="2215589" cy="526079"/>
          </a:xfrm>
          <a:prstGeom prst="rect">
            <a:avLst/>
          </a:prstGeom>
          <a:solidFill>
            <a:sysClr val="window" lastClr="FFFFFF"/>
          </a:solidFill>
          <a:ln>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現状実態・分析調査、ヒアリング調査、情報収集等を行う。</a:t>
            </a:r>
          </a:p>
        </xdr:txBody>
      </xdr:sp>
      <xdr:sp macro="" textlink="">
        <xdr:nvSpPr>
          <xdr:cNvPr id="22" name="大かっこ 49"/>
          <xdr:cNvSpPr/>
        </xdr:nvSpPr>
        <xdr:spPr>
          <a:xfrm>
            <a:off x="7569103" y="41397922"/>
            <a:ext cx="2336799" cy="860166"/>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3" name="テキスト ボックス 50"/>
          <xdr:cNvSpPr txBox="1"/>
        </xdr:nvSpPr>
        <xdr:spPr>
          <a:xfrm>
            <a:off x="7785100" y="41109900"/>
            <a:ext cx="2044699" cy="1416216"/>
          </a:xfrm>
          <a:prstGeom prst="rect">
            <a:avLst/>
          </a:prstGeom>
          <a:solidFill>
            <a:sysClr val="window" lastClr="FFFFFF"/>
          </a:solidFill>
          <a:ln>
            <a:noFill/>
          </a:ln>
          <a:effectLst/>
        </xdr:spPr>
        <xdr:txBody>
          <a:bodyPr vertOverflow="clip" horzOverflow="clip" wrap="square" rtlCol="0" anchor="ct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事務費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①職員旅費</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0.7</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②委員等旅費　</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0.7</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②</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諸謝金　　　　</a:t>
            </a: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0.1</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AE5" sqref="AE5:AP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326</v>
      </c>
      <c r="AJ2" s="191" t="s">
        <v>662</v>
      </c>
      <c r="AK2" s="191"/>
      <c r="AL2" s="191"/>
      <c r="AM2" s="191"/>
      <c r="AN2" s="83" t="s">
        <v>326</v>
      </c>
      <c r="AO2" s="191" t="s">
        <v>596</v>
      </c>
      <c r="AP2" s="191"/>
      <c r="AQ2" s="191"/>
      <c r="AR2" s="84" t="s">
        <v>631</v>
      </c>
      <c r="AS2" s="192">
        <v>40</v>
      </c>
      <c r="AT2" s="192"/>
      <c r="AU2" s="192"/>
      <c r="AV2" s="83" t="str">
        <f>IF(AW2="","","-")</f>
        <v/>
      </c>
      <c r="AW2" s="379"/>
      <c r="AX2" s="379"/>
    </row>
    <row r="3" spans="1:50" ht="21" customHeight="1" thickBot="1" x14ac:dyDescent="0.2">
      <c r="A3" s="504" t="s">
        <v>624</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632</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652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9" t="s">
        <v>433</v>
      </c>
      <c r="H5" s="540"/>
      <c r="I5" s="540"/>
      <c r="J5" s="540"/>
      <c r="K5" s="540"/>
      <c r="L5" s="540"/>
      <c r="M5" s="541" t="s">
        <v>65</v>
      </c>
      <c r="N5" s="542"/>
      <c r="O5" s="542"/>
      <c r="P5" s="542"/>
      <c r="Q5" s="542"/>
      <c r="R5" s="543"/>
      <c r="S5" s="544" t="s">
        <v>434</v>
      </c>
      <c r="T5" s="540"/>
      <c r="U5" s="540"/>
      <c r="V5" s="540"/>
      <c r="W5" s="540"/>
      <c r="X5" s="545"/>
      <c r="Y5" s="698" t="s">
        <v>3</v>
      </c>
      <c r="Z5" s="699"/>
      <c r="AA5" s="699"/>
      <c r="AB5" s="699"/>
      <c r="AC5" s="699"/>
      <c r="AD5" s="700"/>
      <c r="AE5" s="701" t="s">
        <v>635</v>
      </c>
      <c r="AF5" s="701"/>
      <c r="AG5" s="701"/>
      <c r="AH5" s="701"/>
      <c r="AI5" s="701"/>
      <c r="AJ5" s="701"/>
      <c r="AK5" s="701"/>
      <c r="AL5" s="701"/>
      <c r="AM5" s="701"/>
      <c r="AN5" s="701"/>
      <c r="AO5" s="701"/>
      <c r="AP5" s="702"/>
      <c r="AQ5" s="703" t="s">
        <v>653</v>
      </c>
      <c r="AR5" s="704"/>
      <c r="AS5" s="704"/>
      <c r="AT5" s="704"/>
      <c r="AU5" s="704"/>
      <c r="AV5" s="704"/>
      <c r="AW5" s="704"/>
      <c r="AX5" s="705"/>
    </row>
    <row r="6" spans="1:50" ht="39" customHeight="1" x14ac:dyDescent="0.15">
      <c r="A6" s="708" t="s">
        <v>4</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05" t="s">
        <v>22</v>
      </c>
      <c r="B7" s="806"/>
      <c r="C7" s="806"/>
      <c r="D7" s="806"/>
      <c r="E7" s="806"/>
      <c r="F7" s="807"/>
      <c r="G7" s="808" t="s">
        <v>655</v>
      </c>
      <c r="H7" s="809"/>
      <c r="I7" s="809"/>
      <c r="J7" s="809"/>
      <c r="K7" s="809"/>
      <c r="L7" s="809"/>
      <c r="M7" s="809"/>
      <c r="N7" s="809"/>
      <c r="O7" s="809"/>
      <c r="P7" s="809"/>
      <c r="Q7" s="809"/>
      <c r="R7" s="809"/>
      <c r="S7" s="809"/>
      <c r="T7" s="809"/>
      <c r="U7" s="809"/>
      <c r="V7" s="809"/>
      <c r="W7" s="809"/>
      <c r="X7" s="810"/>
      <c r="Y7" s="377" t="s">
        <v>309</v>
      </c>
      <c r="Z7" s="281"/>
      <c r="AA7" s="281"/>
      <c r="AB7" s="281"/>
      <c r="AC7" s="281"/>
      <c r="AD7" s="378"/>
      <c r="AE7" s="364" t="s">
        <v>656</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5" t="s">
        <v>208</v>
      </c>
      <c r="B8" s="806"/>
      <c r="C8" s="806"/>
      <c r="D8" s="806"/>
      <c r="E8" s="806"/>
      <c r="F8" s="807"/>
      <c r="G8" s="203" t="str">
        <f>入力規則等!A27</f>
        <v>-</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3" t="s">
        <v>654</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3" t="s">
        <v>29</v>
      </c>
      <c r="B10" s="724"/>
      <c r="C10" s="724"/>
      <c r="D10" s="724"/>
      <c r="E10" s="724"/>
      <c r="F10" s="724"/>
      <c r="G10" s="656" t="s">
        <v>657</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310</v>
      </c>
      <c r="Q12" s="283"/>
      <c r="R12" s="283"/>
      <c r="S12" s="283"/>
      <c r="T12" s="283"/>
      <c r="U12" s="283"/>
      <c r="V12" s="284"/>
      <c r="W12" s="288" t="s">
        <v>332</v>
      </c>
      <c r="X12" s="283"/>
      <c r="Y12" s="283"/>
      <c r="Z12" s="283"/>
      <c r="AA12" s="283"/>
      <c r="AB12" s="283"/>
      <c r="AC12" s="284"/>
      <c r="AD12" s="288" t="s">
        <v>621</v>
      </c>
      <c r="AE12" s="283"/>
      <c r="AF12" s="283"/>
      <c r="AG12" s="283"/>
      <c r="AH12" s="283"/>
      <c r="AI12" s="283"/>
      <c r="AJ12" s="284"/>
      <c r="AK12" s="288" t="s">
        <v>625</v>
      </c>
      <c r="AL12" s="283"/>
      <c r="AM12" s="283"/>
      <c r="AN12" s="283"/>
      <c r="AO12" s="283"/>
      <c r="AP12" s="283"/>
      <c r="AQ12" s="284"/>
      <c r="AR12" s="288" t="s">
        <v>626</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v>0</v>
      </c>
      <c r="Q13" s="149"/>
      <c r="R13" s="149"/>
      <c r="S13" s="149"/>
      <c r="T13" s="149"/>
      <c r="U13" s="149"/>
      <c r="V13" s="150"/>
      <c r="W13" s="148">
        <v>0</v>
      </c>
      <c r="X13" s="149"/>
      <c r="Y13" s="149"/>
      <c r="Z13" s="149"/>
      <c r="AA13" s="149"/>
      <c r="AB13" s="149"/>
      <c r="AC13" s="150"/>
      <c r="AD13" s="148">
        <v>0</v>
      </c>
      <c r="AE13" s="149"/>
      <c r="AF13" s="149"/>
      <c r="AG13" s="149"/>
      <c r="AH13" s="149"/>
      <c r="AI13" s="149"/>
      <c r="AJ13" s="150"/>
      <c r="AK13" s="148">
        <v>0</v>
      </c>
      <c r="AL13" s="149"/>
      <c r="AM13" s="149"/>
      <c r="AN13" s="149"/>
      <c r="AO13" s="149"/>
      <c r="AP13" s="149"/>
      <c r="AQ13" s="150"/>
      <c r="AR13" s="145">
        <v>11</v>
      </c>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t="s">
        <v>635</v>
      </c>
      <c r="Q14" s="149"/>
      <c r="R14" s="149"/>
      <c r="S14" s="149"/>
      <c r="T14" s="149"/>
      <c r="U14" s="149"/>
      <c r="V14" s="150"/>
      <c r="W14" s="148" t="s">
        <v>635</v>
      </c>
      <c r="X14" s="149"/>
      <c r="Y14" s="149"/>
      <c r="Z14" s="149"/>
      <c r="AA14" s="149"/>
      <c r="AB14" s="149"/>
      <c r="AC14" s="150"/>
      <c r="AD14" s="148" t="s">
        <v>635</v>
      </c>
      <c r="AE14" s="149"/>
      <c r="AF14" s="149"/>
      <c r="AG14" s="149"/>
      <c r="AH14" s="149"/>
      <c r="AI14" s="149"/>
      <c r="AJ14" s="150"/>
      <c r="AK14" s="148" t="s">
        <v>635</v>
      </c>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635</v>
      </c>
      <c r="Q15" s="149"/>
      <c r="R15" s="149"/>
      <c r="S15" s="149"/>
      <c r="T15" s="149"/>
      <c r="U15" s="149"/>
      <c r="V15" s="150"/>
      <c r="W15" s="148" t="s">
        <v>635</v>
      </c>
      <c r="X15" s="149"/>
      <c r="Y15" s="149"/>
      <c r="Z15" s="149"/>
      <c r="AA15" s="149"/>
      <c r="AB15" s="149"/>
      <c r="AC15" s="150"/>
      <c r="AD15" s="148" t="s">
        <v>635</v>
      </c>
      <c r="AE15" s="149"/>
      <c r="AF15" s="149"/>
      <c r="AG15" s="149"/>
      <c r="AH15" s="149"/>
      <c r="AI15" s="149"/>
      <c r="AJ15" s="150"/>
      <c r="AK15" s="148" t="s">
        <v>635</v>
      </c>
      <c r="AL15" s="149"/>
      <c r="AM15" s="149"/>
      <c r="AN15" s="149"/>
      <c r="AO15" s="149"/>
      <c r="AP15" s="149"/>
      <c r="AQ15" s="150"/>
      <c r="AR15" s="148"/>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t="s">
        <v>635</v>
      </c>
      <c r="Q16" s="149"/>
      <c r="R16" s="149"/>
      <c r="S16" s="149"/>
      <c r="T16" s="149"/>
      <c r="U16" s="149"/>
      <c r="V16" s="150"/>
      <c r="W16" s="148" t="s">
        <v>635</v>
      </c>
      <c r="X16" s="149"/>
      <c r="Y16" s="149"/>
      <c r="Z16" s="149"/>
      <c r="AA16" s="149"/>
      <c r="AB16" s="149"/>
      <c r="AC16" s="150"/>
      <c r="AD16" s="148" t="s">
        <v>635</v>
      </c>
      <c r="AE16" s="149"/>
      <c r="AF16" s="149"/>
      <c r="AG16" s="149"/>
      <c r="AH16" s="149"/>
      <c r="AI16" s="149"/>
      <c r="AJ16" s="150"/>
      <c r="AK16" s="148" t="s">
        <v>635</v>
      </c>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635</v>
      </c>
      <c r="Q17" s="149"/>
      <c r="R17" s="149"/>
      <c r="S17" s="149"/>
      <c r="T17" s="149"/>
      <c r="U17" s="149"/>
      <c r="V17" s="150"/>
      <c r="W17" s="148" t="s">
        <v>635</v>
      </c>
      <c r="X17" s="149"/>
      <c r="Y17" s="149"/>
      <c r="Z17" s="149"/>
      <c r="AA17" s="149"/>
      <c r="AB17" s="149"/>
      <c r="AC17" s="150"/>
      <c r="AD17" s="148" t="s">
        <v>635</v>
      </c>
      <c r="AE17" s="149"/>
      <c r="AF17" s="149"/>
      <c r="AG17" s="149"/>
      <c r="AH17" s="149"/>
      <c r="AI17" s="149"/>
      <c r="AJ17" s="150"/>
      <c r="AK17" s="148" t="s">
        <v>635</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0</v>
      </c>
      <c r="Q18" s="155"/>
      <c r="R18" s="155"/>
      <c r="S18" s="155"/>
      <c r="T18" s="155"/>
      <c r="U18" s="155"/>
      <c r="V18" s="156"/>
      <c r="W18" s="154">
        <f>SUM(W13:AC17)</f>
        <v>0</v>
      </c>
      <c r="X18" s="155"/>
      <c r="Y18" s="155"/>
      <c r="Z18" s="155"/>
      <c r="AA18" s="155"/>
      <c r="AB18" s="155"/>
      <c r="AC18" s="156"/>
      <c r="AD18" s="154">
        <f>SUM(AD13:AJ17)</f>
        <v>0</v>
      </c>
      <c r="AE18" s="155"/>
      <c r="AF18" s="155"/>
      <c r="AG18" s="155"/>
      <c r="AH18" s="155"/>
      <c r="AI18" s="155"/>
      <c r="AJ18" s="156"/>
      <c r="AK18" s="154">
        <f>SUM(AK13:AQ17)</f>
        <v>0</v>
      </c>
      <c r="AL18" s="155"/>
      <c r="AM18" s="155"/>
      <c r="AN18" s="155"/>
      <c r="AO18" s="155"/>
      <c r="AP18" s="155"/>
      <c r="AQ18" s="156"/>
      <c r="AR18" s="154">
        <f>SUM(AR13:AX17)</f>
        <v>11</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c r="Q19" s="149"/>
      <c r="R19" s="149"/>
      <c r="S19" s="149"/>
      <c r="T19" s="149"/>
      <c r="U19" s="149"/>
      <c r="V19" s="150"/>
      <c r="W19" s="148"/>
      <c r="X19" s="149"/>
      <c r="Y19" s="149"/>
      <c r="Z19" s="149"/>
      <c r="AA19" s="149"/>
      <c r="AB19" s="149"/>
      <c r="AC19" s="150"/>
      <c r="AD19" s="148"/>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t="str">
        <f>IF(P18=0, "-", SUM(P19)/P18)</f>
        <v>-</v>
      </c>
      <c r="Q20" s="520"/>
      <c r="R20" s="520"/>
      <c r="S20" s="520"/>
      <c r="T20" s="520"/>
      <c r="U20" s="520"/>
      <c r="V20" s="520"/>
      <c r="W20" s="520" t="str">
        <f t="shared" ref="W20" si="0">IF(W18=0, "-", SUM(W19)/W18)</f>
        <v>-</v>
      </c>
      <c r="X20" s="520"/>
      <c r="Y20" s="520"/>
      <c r="Z20" s="520"/>
      <c r="AA20" s="520"/>
      <c r="AB20" s="520"/>
      <c r="AC20" s="520"/>
      <c r="AD20" s="520" t="str">
        <f t="shared" ref="AD20" si="1">IF(AD18=0, "-", SUM(AD19)/AD18)</f>
        <v>-</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3" t="s">
        <v>274</v>
      </c>
      <c r="H21" s="904"/>
      <c r="I21" s="904"/>
      <c r="J21" s="904"/>
      <c r="K21" s="904"/>
      <c r="L21" s="904"/>
      <c r="M21" s="904"/>
      <c r="N21" s="904"/>
      <c r="O21" s="904"/>
      <c r="P21" s="520" t="str">
        <f>IF(P19=0, "-", SUM(P19)/SUM(P13,P14))</f>
        <v>-</v>
      </c>
      <c r="Q21" s="520"/>
      <c r="R21" s="520"/>
      <c r="S21" s="520"/>
      <c r="T21" s="520"/>
      <c r="U21" s="520"/>
      <c r="V21" s="520"/>
      <c r="W21" s="520" t="str">
        <f t="shared" ref="W21" si="2">IF(W19=0, "-", SUM(W19)/SUM(W13,W14))</f>
        <v>-</v>
      </c>
      <c r="X21" s="520"/>
      <c r="Y21" s="520"/>
      <c r="Z21" s="520"/>
      <c r="AA21" s="520"/>
      <c r="AB21" s="520"/>
      <c r="AC21" s="520"/>
      <c r="AD21" s="520" t="str">
        <f t="shared" ref="AD21" si="3">IF(AD19=0, "-", SUM(AD19)/SUM(AD13,AD14))</f>
        <v>-</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629</v>
      </c>
      <c r="B22" s="124"/>
      <c r="C22" s="124"/>
      <c r="D22" s="124"/>
      <c r="E22" s="124"/>
      <c r="F22" s="125"/>
      <c r="G22" s="114" t="s">
        <v>254</v>
      </c>
      <c r="H22" s="115"/>
      <c r="I22" s="115"/>
      <c r="J22" s="115"/>
      <c r="K22" s="115"/>
      <c r="L22" s="115"/>
      <c r="M22" s="115"/>
      <c r="N22" s="115"/>
      <c r="O22" s="116"/>
      <c r="P22" s="132" t="s">
        <v>627</v>
      </c>
      <c r="Q22" s="115"/>
      <c r="R22" s="115"/>
      <c r="S22" s="115"/>
      <c r="T22" s="115"/>
      <c r="U22" s="115"/>
      <c r="V22" s="116"/>
      <c r="W22" s="132" t="s">
        <v>628</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637</v>
      </c>
      <c r="H23" s="118"/>
      <c r="I23" s="118"/>
      <c r="J23" s="118"/>
      <c r="K23" s="118"/>
      <c r="L23" s="118"/>
      <c r="M23" s="118"/>
      <c r="N23" s="118"/>
      <c r="O23" s="119"/>
      <c r="P23" s="145">
        <v>0</v>
      </c>
      <c r="Q23" s="146"/>
      <c r="R23" s="146"/>
      <c r="S23" s="146"/>
      <c r="T23" s="146"/>
      <c r="U23" s="146"/>
      <c r="V23" s="147"/>
      <c r="W23" s="145">
        <v>0.1</v>
      </c>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638</v>
      </c>
      <c r="H24" s="121"/>
      <c r="I24" s="121"/>
      <c r="J24" s="121"/>
      <c r="K24" s="121"/>
      <c r="L24" s="121"/>
      <c r="M24" s="121"/>
      <c r="N24" s="121"/>
      <c r="O24" s="122"/>
      <c r="P24" s="148">
        <v>0</v>
      </c>
      <c r="Q24" s="149"/>
      <c r="R24" s="149"/>
      <c r="S24" s="149"/>
      <c r="T24" s="149"/>
      <c r="U24" s="149"/>
      <c r="V24" s="150"/>
      <c r="W24" s="148">
        <v>0.7</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639</v>
      </c>
      <c r="H25" s="121"/>
      <c r="I25" s="121"/>
      <c r="J25" s="121"/>
      <c r="K25" s="121"/>
      <c r="L25" s="121"/>
      <c r="M25" s="121"/>
      <c r="N25" s="121"/>
      <c r="O25" s="122"/>
      <c r="P25" s="148">
        <v>0</v>
      </c>
      <c r="Q25" s="149"/>
      <c r="R25" s="149"/>
      <c r="S25" s="149"/>
      <c r="T25" s="149"/>
      <c r="U25" s="149"/>
      <c r="V25" s="150"/>
      <c r="W25" s="148">
        <v>0.7</v>
      </c>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640</v>
      </c>
      <c r="H26" s="121"/>
      <c r="I26" s="121"/>
      <c r="J26" s="121"/>
      <c r="K26" s="121"/>
      <c r="L26" s="121"/>
      <c r="M26" s="121"/>
      <c r="N26" s="121"/>
      <c r="O26" s="122"/>
      <c r="P26" s="148">
        <v>0</v>
      </c>
      <c r="Q26" s="149"/>
      <c r="R26" s="149"/>
      <c r="S26" s="149"/>
      <c r="T26" s="149"/>
      <c r="U26" s="149"/>
      <c r="V26" s="150"/>
      <c r="W26" s="148">
        <v>9.5</v>
      </c>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v>0</v>
      </c>
      <c r="Q27" s="149"/>
      <c r="R27" s="149"/>
      <c r="S27" s="149"/>
      <c r="T27" s="149"/>
      <c r="U27" s="149"/>
      <c r="V27" s="150"/>
      <c r="W27" s="148">
        <v>0</v>
      </c>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0</v>
      </c>
      <c r="Q29" s="149"/>
      <c r="R29" s="149"/>
      <c r="S29" s="149"/>
      <c r="T29" s="149"/>
      <c r="U29" s="149"/>
      <c r="V29" s="150"/>
      <c r="W29" s="196">
        <f>AR13</f>
        <v>11</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310</v>
      </c>
      <c r="AF30" s="368"/>
      <c r="AG30" s="368"/>
      <c r="AH30" s="369"/>
      <c r="AI30" s="370" t="s">
        <v>332</v>
      </c>
      <c r="AJ30" s="370"/>
      <c r="AK30" s="370"/>
      <c r="AL30" s="367"/>
      <c r="AM30" s="370" t="s">
        <v>429</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c r="AR31" s="163"/>
      <c r="AS31" s="164" t="s">
        <v>185</v>
      </c>
      <c r="AT31" s="187"/>
      <c r="AU31" s="256">
        <v>5</v>
      </c>
      <c r="AV31" s="256"/>
      <c r="AW31" s="360" t="s">
        <v>175</v>
      </c>
      <c r="AX31" s="361"/>
    </row>
    <row r="32" spans="1:50" ht="23.25" customHeight="1" x14ac:dyDescent="0.15">
      <c r="A32" s="496"/>
      <c r="B32" s="494"/>
      <c r="C32" s="494"/>
      <c r="D32" s="494"/>
      <c r="E32" s="494"/>
      <c r="F32" s="495"/>
      <c r="G32" s="521" t="s">
        <v>641</v>
      </c>
      <c r="H32" s="522"/>
      <c r="I32" s="522"/>
      <c r="J32" s="522"/>
      <c r="K32" s="522"/>
      <c r="L32" s="522"/>
      <c r="M32" s="522"/>
      <c r="N32" s="522"/>
      <c r="O32" s="523"/>
      <c r="P32" s="176" t="s">
        <v>642</v>
      </c>
      <c r="Q32" s="176"/>
      <c r="R32" s="176"/>
      <c r="S32" s="176"/>
      <c r="T32" s="176"/>
      <c r="U32" s="176"/>
      <c r="V32" s="176"/>
      <c r="W32" s="176"/>
      <c r="X32" s="218"/>
      <c r="Y32" s="324" t="s">
        <v>12</v>
      </c>
      <c r="Z32" s="530"/>
      <c r="AA32" s="531"/>
      <c r="AB32" s="532" t="s">
        <v>644</v>
      </c>
      <c r="AC32" s="532"/>
      <c r="AD32" s="532"/>
      <c r="AE32" s="348" t="s">
        <v>635</v>
      </c>
      <c r="AF32" s="349"/>
      <c r="AG32" s="349"/>
      <c r="AH32" s="349"/>
      <c r="AI32" s="348" t="s">
        <v>635</v>
      </c>
      <c r="AJ32" s="349"/>
      <c r="AK32" s="349"/>
      <c r="AL32" s="349"/>
      <c r="AM32" s="348" t="s">
        <v>635</v>
      </c>
      <c r="AN32" s="349"/>
      <c r="AO32" s="349"/>
      <c r="AP32" s="349"/>
      <c r="AQ32" s="151"/>
      <c r="AR32" s="152"/>
      <c r="AS32" s="152"/>
      <c r="AT32" s="153"/>
      <c r="AU32" s="349" t="s">
        <v>635</v>
      </c>
      <c r="AV32" s="349"/>
      <c r="AW32" s="349"/>
      <c r="AX32" s="350"/>
    </row>
    <row r="33" spans="1:51" ht="23.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644</v>
      </c>
      <c r="AC33" s="503"/>
      <c r="AD33" s="503"/>
      <c r="AE33" s="348" t="s">
        <v>635</v>
      </c>
      <c r="AF33" s="349"/>
      <c r="AG33" s="349"/>
      <c r="AH33" s="349"/>
      <c r="AI33" s="348" t="s">
        <v>635</v>
      </c>
      <c r="AJ33" s="349"/>
      <c r="AK33" s="349"/>
      <c r="AL33" s="349"/>
      <c r="AM33" s="348" t="s">
        <v>635</v>
      </c>
      <c r="AN33" s="349"/>
      <c r="AO33" s="349"/>
      <c r="AP33" s="349"/>
      <c r="AQ33" s="151"/>
      <c r="AR33" s="152"/>
      <c r="AS33" s="152"/>
      <c r="AT33" s="153"/>
      <c r="AU33" s="349">
        <v>2</v>
      </c>
      <c r="AV33" s="349"/>
      <c r="AW33" s="349"/>
      <c r="AX33" s="350"/>
    </row>
    <row r="34" spans="1:51" ht="47.2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t="s">
        <v>635</v>
      </c>
      <c r="AF34" s="349"/>
      <c r="AG34" s="349"/>
      <c r="AH34" s="349"/>
      <c r="AI34" s="348" t="s">
        <v>635</v>
      </c>
      <c r="AJ34" s="349"/>
      <c r="AK34" s="349"/>
      <c r="AL34" s="349"/>
      <c r="AM34" s="348" t="s">
        <v>635</v>
      </c>
      <c r="AN34" s="349"/>
      <c r="AO34" s="349"/>
      <c r="AP34" s="349"/>
      <c r="AQ34" s="151"/>
      <c r="AR34" s="152"/>
      <c r="AS34" s="152"/>
      <c r="AT34" s="153"/>
      <c r="AU34" s="349" t="s">
        <v>635</v>
      </c>
      <c r="AV34" s="349"/>
      <c r="AW34" s="349"/>
      <c r="AX34" s="350"/>
    </row>
    <row r="35" spans="1:51" ht="23.25" customHeight="1" x14ac:dyDescent="0.15">
      <c r="A35" s="876" t="s">
        <v>300</v>
      </c>
      <c r="B35" s="877"/>
      <c r="C35" s="877"/>
      <c r="D35" s="877"/>
      <c r="E35" s="877"/>
      <c r="F35" s="878"/>
      <c r="G35" s="882" t="s">
        <v>643</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customHeight="1" thickBot="1" x14ac:dyDescent="0.2">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hidden="1" customHeight="1" x14ac:dyDescent="0.15">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310</v>
      </c>
      <c r="AF37" s="320"/>
      <c r="AG37" s="320"/>
      <c r="AH37" s="320"/>
      <c r="AI37" s="320" t="s">
        <v>332</v>
      </c>
      <c r="AJ37" s="320"/>
      <c r="AK37" s="320"/>
      <c r="AL37" s="320"/>
      <c r="AM37" s="320" t="s">
        <v>429</v>
      </c>
      <c r="AN37" s="320"/>
      <c r="AO37" s="320"/>
      <c r="AP37" s="320"/>
      <c r="AQ37" s="252" t="s">
        <v>184</v>
      </c>
      <c r="AR37" s="253"/>
      <c r="AS37" s="253"/>
      <c r="AT37" s="254"/>
      <c r="AU37" s="362" t="s">
        <v>133</v>
      </c>
      <c r="AV37" s="362"/>
      <c r="AW37" s="362"/>
      <c r="AX37" s="363"/>
      <c r="AY37">
        <f>COUNTA($G$39)</f>
        <v>0</v>
      </c>
    </row>
    <row r="38" spans="1:51" ht="18.75" hidden="1"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6" t="s">
        <v>300</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0</v>
      </c>
    </row>
    <row r="43" spans="1:51" ht="23.25" hidden="1"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0</v>
      </c>
    </row>
    <row r="44" spans="1:51" ht="18.75" hidden="1" customHeight="1" x14ac:dyDescent="0.15">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310</v>
      </c>
      <c r="AF44" s="320"/>
      <c r="AG44" s="320"/>
      <c r="AH44" s="320"/>
      <c r="AI44" s="320" t="s">
        <v>332</v>
      </c>
      <c r="AJ44" s="320"/>
      <c r="AK44" s="320"/>
      <c r="AL44" s="320"/>
      <c r="AM44" s="320" t="s">
        <v>429</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6" t="s">
        <v>300</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15">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310</v>
      </c>
      <c r="AF51" s="320"/>
      <c r="AG51" s="320"/>
      <c r="AH51" s="320"/>
      <c r="AI51" s="320" t="s">
        <v>332</v>
      </c>
      <c r="AJ51" s="320"/>
      <c r="AK51" s="320"/>
      <c r="AL51" s="320"/>
      <c r="AM51" s="320" t="s">
        <v>429</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6" t="s">
        <v>300</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15">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310</v>
      </c>
      <c r="AF58" s="320"/>
      <c r="AG58" s="320"/>
      <c r="AH58" s="320"/>
      <c r="AI58" s="320" t="s">
        <v>332</v>
      </c>
      <c r="AJ58" s="320"/>
      <c r="AK58" s="320"/>
      <c r="AL58" s="320"/>
      <c r="AM58" s="320" t="s">
        <v>429</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6" t="s">
        <v>300</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15">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0" t="s">
        <v>310</v>
      </c>
      <c r="AF65" s="320"/>
      <c r="AG65" s="320"/>
      <c r="AH65" s="320"/>
      <c r="AI65" s="320" t="s">
        <v>332</v>
      </c>
      <c r="AJ65" s="320"/>
      <c r="AK65" s="320"/>
      <c r="AL65" s="320"/>
      <c r="AM65" s="320" t="s">
        <v>429</v>
      </c>
      <c r="AN65" s="320"/>
      <c r="AO65" s="320"/>
      <c r="AP65" s="320"/>
      <c r="AQ65" s="200" t="s">
        <v>184</v>
      </c>
      <c r="AR65" s="184"/>
      <c r="AS65" s="184"/>
      <c r="AT65" s="185"/>
      <c r="AU65" s="955" t="s">
        <v>133</v>
      </c>
      <c r="AV65" s="955"/>
      <c r="AW65" s="955"/>
      <c r="AX65" s="956"/>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269</v>
      </c>
      <c r="AX66" s="957"/>
      <c r="AY66">
        <f>$AY$65</f>
        <v>0</v>
      </c>
    </row>
    <row r="67" spans="1:51" ht="23.25" hidden="1" customHeight="1" x14ac:dyDescent="0.15">
      <c r="A67" s="830"/>
      <c r="B67" s="831"/>
      <c r="C67" s="831"/>
      <c r="D67" s="831"/>
      <c r="E67" s="831"/>
      <c r="F67" s="832"/>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290</v>
      </c>
      <c r="AC67" s="930"/>
      <c r="AD67" s="930"/>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15">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290</v>
      </c>
      <c r="AC68" s="953"/>
      <c r="AD68" s="953"/>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15">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291</v>
      </c>
      <c r="AC69" s="954"/>
      <c r="AD69" s="954"/>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15">
      <c r="A70" s="830" t="s">
        <v>275</v>
      </c>
      <c r="B70" s="831"/>
      <c r="C70" s="831"/>
      <c r="D70" s="831"/>
      <c r="E70" s="831"/>
      <c r="F70" s="832"/>
      <c r="G70" s="918" t="s">
        <v>187</v>
      </c>
      <c r="H70" s="919"/>
      <c r="I70" s="919"/>
      <c r="J70" s="919"/>
      <c r="K70" s="919"/>
      <c r="L70" s="919"/>
      <c r="M70" s="919"/>
      <c r="N70" s="919"/>
      <c r="O70" s="919"/>
      <c r="P70" s="919"/>
      <c r="Q70" s="919"/>
      <c r="R70" s="919"/>
      <c r="S70" s="919"/>
      <c r="T70" s="919"/>
      <c r="U70" s="919"/>
      <c r="V70" s="919"/>
      <c r="W70" s="922" t="s">
        <v>289</v>
      </c>
      <c r="X70" s="923"/>
      <c r="Y70" s="928" t="s">
        <v>12</v>
      </c>
      <c r="Z70" s="928"/>
      <c r="AA70" s="929"/>
      <c r="AB70" s="930" t="s">
        <v>290</v>
      </c>
      <c r="AC70" s="930"/>
      <c r="AD70" s="930"/>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15">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290</v>
      </c>
      <c r="AC71" s="953"/>
      <c r="AD71" s="953"/>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15">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291</v>
      </c>
      <c r="AC72" s="954"/>
      <c r="AD72" s="954"/>
      <c r="AE72" s="356"/>
      <c r="AF72" s="357"/>
      <c r="AG72" s="357"/>
      <c r="AH72" s="357"/>
      <c r="AI72" s="356"/>
      <c r="AJ72" s="357"/>
      <c r="AK72" s="357"/>
      <c r="AL72" s="357"/>
      <c r="AM72" s="356"/>
      <c r="AN72" s="357"/>
      <c r="AO72" s="357"/>
      <c r="AP72" s="917"/>
      <c r="AQ72" s="348"/>
      <c r="AR72" s="349"/>
      <c r="AS72" s="349"/>
      <c r="AT72" s="795"/>
      <c r="AU72" s="349"/>
      <c r="AV72" s="349"/>
      <c r="AW72" s="349"/>
      <c r="AX72" s="350"/>
      <c r="AY72">
        <f t="shared" si="8"/>
        <v>0</v>
      </c>
    </row>
    <row r="73" spans="1:51" ht="18.75" hidden="1" customHeight="1" x14ac:dyDescent="0.15">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310</v>
      </c>
      <c r="AF73" s="320"/>
      <c r="AG73" s="320"/>
      <c r="AH73" s="320"/>
      <c r="AI73" s="320" t="s">
        <v>332</v>
      </c>
      <c r="AJ73" s="320"/>
      <c r="AK73" s="320"/>
      <c r="AL73" s="320"/>
      <c r="AM73" s="320" t="s">
        <v>429</v>
      </c>
      <c r="AN73" s="320"/>
      <c r="AO73" s="320"/>
      <c r="AP73" s="320"/>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1" t="s">
        <v>303</v>
      </c>
      <c r="B78" s="892"/>
      <c r="C78" s="892"/>
      <c r="D78" s="892"/>
      <c r="E78" s="889" t="s">
        <v>249</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c r="AS79" s="111"/>
      <c r="AT79" s="112"/>
      <c r="AU79" s="112"/>
      <c r="AV79" s="112"/>
      <c r="AW79" s="112"/>
      <c r="AX79" s="113"/>
      <c r="AY79">
        <f>COUNTIF($AR$79,"☑")</f>
        <v>0</v>
      </c>
    </row>
    <row r="80" spans="1:51" ht="18.75" hidden="1" customHeight="1" x14ac:dyDescent="0.15">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622</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15">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310</v>
      </c>
      <c r="AF85" s="320"/>
      <c r="AG85" s="320"/>
      <c r="AH85" s="320"/>
      <c r="AI85" s="320" t="s">
        <v>332</v>
      </c>
      <c r="AJ85" s="320"/>
      <c r="AK85" s="320"/>
      <c r="AL85" s="320"/>
      <c r="AM85" s="320" t="s">
        <v>429</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310</v>
      </c>
      <c r="AF90" s="320"/>
      <c r="AG90" s="320"/>
      <c r="AH90" s="320"/>
      <c r="AI90" s="320" t="s">
        <v>332</v>
      </c>
      <c r="AJ90" s="320"/>
      <c r="AK90" s="320"/>
      <c r="AL90" s="320"/>
      <c r="AM90" s="320" t="s">
        <v>429</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310</v>
      </c>
      <c r="AF95" s="320"/>
      <c r="AG95" s="320"/>
      <c r="AH95" s="320"/>
      <c r="AI95" s="320" t="s">
        <v>332</v>
      </c>
      <c r="AJ95" s="320"/>
      <c r="AK95" s="320"/>
      <c r="AL95" s="320"/>
      <c r="AM95" s="320" t="s">
        <v>429</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310</v>
      </c>
      <c r="AF100" s="803"/>
      <c r="AG100" s="803"/>
      <c r="AH100" s="804"/>
      <c r="AI100" s="802" t="s">
        <v>332</v>
      </c>
      <c r="AJ100" s="803"/>
      <c r="AK100" s="803"/>
      <c r="AL100" s="804"/>
      <c r="AM100" s="802" t="s">
        <v>429</v>
      </c>
      <c r="AN100" s="803"/>
      <c r="AO100" s="803"/>
      <c r="AP100" s="804"/>
      <c r="AQ100" s="905" t="s">
        <v>337</v>
      </c>
      <c r="AR100" s="906"/>
      <c r="AS100" s="906"/>
      <c r="AT100" s="907"/>
      <c r="AU100" s="905" t="s">
        <v>463</v>
      </c>
      <c r="AV100" s="906"/>
      <c r="AW100" s="906"/>
      <c r="AX100" s="908"/>
    </row>
    <row r="101" spans="1:60" ht="23.25" customHeight="1" x14ac:dyDescent="0.15">
      <c r="A101" s="472"/>
      <c r="B101" s="473"/>
      <c r="C101" s="473"/>
      <c r="D101" s="473"/>
      <c r="E101" s="473"/>
      <c r="F101" s="474"/>
      <c r="G101" s="176" t="s">
        <v>647</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651</v>
      </c>
      <c r="AC101" s="532"/>
      <c r="AD101" s="532"/>
      <c r="AE101" s="343" t="s">
        <v>635</v>
      </c>
      <c r="AF101" s="343"/>
      <c r="AG101" s="343"/>
      <c r="AH101" s="343"/>
      <c r="AI101" s="343" t="s">
        <v>635</v>
      </c>
      <c r="AJ101" s="343"/>
      <c r="AK101" s="343"/>
      <c r="AL101" s="343"/>
      <c r="AM101" s="343" t="s">
        <v>635</v>
      </c>
      <c r="AN101" s="343"/>
      <c r="AO101" s="343"/>
      <c r="AP101" s="343"/>
      <c r="AQ101" s="343" t="s">
        <v>635</v>
      </c>
      <c r="AR101" s="343"/>
      <c r="AS101" s="343"/>
      <c r="AT101" s="343"/>
      <c r="AU101" s="348" t="s">
        <v>635</v>
      </c>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651</v>
      </c>
      <c r="AC102" s="532"/>
      <c r="AD102" s="532"/>
      <c r="AE102" s="343" t="s">
        <v>635</v>
      </c>
      <c r="AF102" s="343"/>
      <c r="AG102" s="343"/>
      <c r="AH102" s="343"/>
      <c r="AI102" s="343" t="s">
        <v>635</v>
      </c>
      <c r="AJ102" s="343"/>
      <c r="AK102" s="343"/>
      <c r="AL102" s="343"/>
      <c r="AM102" s="343" t="s">
        <v>635</v>
      </c>
      <c r="AN102" s="343"/>
      <c r="AO102" s="343"/>
      <c r="AP102" s="343"/>
      <c r="AQ102" s="343" t="s">
        <v>635</v>
      </c>
      <c r="AR102" s="343"/>
      <c r="AS102" s="343"/>
      <c r="AT102" s="343"/>
      <c r="AU102" s="356">
        <v>2</v>
      </c>
      <c r="AV102" s="357"/>
      <c r="AW102" s="357"/>
      <c r="AX102" s="909"/>
    </row>
    <row r="103" spans="1:60" ht="31.5" hidden="1"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310</v>
      </c>
      <c r="AF103" s="320"/>
      <c r="AG103" s="320"/>
      <c r="AH103" s="320"/>
      <c r="AI103" s="320" t="s">
        <v>332</v>
      </c>
      <c r="AJ103" s="320"/>
      <c r="AK103" s="320"/>
      <c r="AL103" s="320"/>
      <c r="AM103" s="320" t="s">
        <v>429</v>
      </c>
      <c r="AN103" s="320"/>
      <c r="AO103" s="320"/>
      <c r="AP103" s="320"/>
      <c r="AQ103" s="345" t="s">
        <v>337</v>
      </c>
      <c r="AR103" s="346"/>
      <c r="AS103" s="346"/>
      <c r="AT103" s="346"/>
      <c r="AU103" s="345" t="s">
        <v>463</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310</v>
      </c>
      <c r="AF106" s="320"/>
      <c r="AG106" s="320"/>
      <c r="AH106" s="320"/>
      <c r="AI106" s="320" t="s">
        <v>332</v>
      </c>
      <c r="AJ106" s="320"/>
      <c r="AK106" s="320"/>
      <c r="AL106" s="320"/>
      <c r="AM106" s="320" t="s">
        <v>429</v>
      </c>
      <c r="AN106" s="320"/>
      <c r="AO106" s="320"/>
      <c r="AP106" s="320"/>
      <c r="AQ106" s="345" t="s">
        <v>337</v>
      </c>
      <c r="AR106" s="346"/>
      <c r="AS106" s="346"/>
      <c r="AT106" s="346"/>
      <c r="AU106" s="345" t="s">
        <v>463</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310</v>
      </c>
      <c r="AF109" s="320"/>
      <c r="AG109" s="320"/>
      <c r="AH109" s="320"/>
      <c r="AI109" s="320" t="s">
        <v>332</v>
      </c>
      <c r="AJ109" s="320"/>
      <c r="AK109" s="320"/>
      <c r="AL109" s="320"/>
      <c r="AM109" s="320" t="s">
        <v>429</v>
      </c>
      <c r="AN109" s="320"/>
      <c r="AO109" s="320"/>
      <c r="AP109" s="320"/>
      <c r="AQ109" s="345" t="s">
        <v>337</v>
      </c>
      <c r="AR109" s="346"/>
      <c r="AS109" s="346"/>
      <c r="AT109" s="346"/>
      <c r="AU109" s="345" t="s">
        <v>463</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310</v>
      </c>
      <c r="AF112" s="320"/>
      <c r="AG112" s="320"/>
      <c r="AH112" s="320"/>
      <c r="AI112" s="320" t="s">
        <v>332</v>
      </c>
      <c r="AJ112" s="320"/>
      <c r="AK112" s="320"/>
      <c r="AL112" s="320"/>
      <c r="AM112" s="320" t="s">
        <v>429</v>
      </c>
      <c r="AN112" s="320"/>
      <c r="AO112" s="320"/>
      <c r="AP112" s="320"/>
      <c r="AQ112" s="345" t="s">
        <v>337</v>
      </c>
      <c r="AR112" s="346"/>
      <c r="AS112" s="346"/>
      <c r="AT112" s="346"/>
      <c r="AU112" s="345" t="s">
        <v>463</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310</v>
      </c>
      <c r="AF115" s="320"/>
      <c r="AG115" s="320"/>
      <c r="AH115" s="320"/>
      <c r="AI115" s="320" t="s">
        <v>332</v>
      </c>
      <c r="AJ115" s="320"/>
      <c r="AK115" s="320"/>
      <c r="AL115" s="320"/>
      <c r="AM115" s="320" t="s">
        <v>429</v>
      </c>
      <c r="AN115" s="320"/>
      <c r="AO115" s="320"/>
      <c r="AP115" s="320"/>
      <c r="AQ115" s="321" t="s">
        <v>464</v>
      </c>
      <c r="AR115" s="322"/>
      <c r="AS115" s="322"/>
      <c r="AT115" s="322"/>
      <c r="AU115" s="322"/>
      <c r="AV115" s="322"/>
      <c r="AW115" s="322"/>
      <c r="AX115" s="323"/>
    </row>
    <row r="116" spans="1:51" ht="23.25" customHeight="1" x14ac:dyDescent="0.15">
      <c r="A116" s="277"/>
      <c r="B116" s="278"/>
      <c r="C116" s="278"/>
      <c r="D116" s="278"/>
      <c r="E116" s="278"/>
      <c r="F116" s="279"/>
      <c r="G116" s="336" t="s">
        <v>648</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649</v>
      </c>
      <c r="AC116" s="286"/>
      <c r="AD116" s="287"/>
      <c r="AE116" s="343" t="s">
        <v>635</v>
      </c>
      <c r="AF116" s="343"/>
      <c r="AG116" s="343"/>
      <c r="AH116" s="343"/>
      <c r="AI116" s="343" t="s">
        <v>635</v>
      </c>
      <c r="AJ116" s="343"/>
      <c r="AK116" s="343"/>
      <c r="AL116" s="343"/>
      <c r="AM116" s="343" t="s">
        <v>635</v>
      </c>
      <c r="AN116" s="343"/>
      <c r="AO116" s="343"/>
      <c r="AP116" s="343"/>
      <c r="AQ116" s="348" t="s">
        <v>635</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650</v>
      </c>
      <c r="AC117" s="328"/>
      <c r="AD117" s="329"/>
      <c r="AE117" s="291" t="s">
        <v>635</v>
      </c>
      <c r="AF117" s="291"/>
      <c r="AG117" s="291"/>
      <c r="AH117" s="291"/>
      <c r="AI117" s="291" t="s">
        <v>635</v>
      </c>
      <c r="AJ117" s="291"/>
      <c r="AK117" s="291"/>
      <c r="AL117" s="291"/>
      <c r="AM117" s="291" t="s">
        <v>635</v>
      </c>
      <c r="AN117" s="291"/>
      <c r="AO117" s="291"/>
      <c r="AP117" s="291"/>
      <c r="AQ117" s="291" t="s">
        <v>635</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310</v>
      </c>
      <c r="AF118" s="320"/>
      <c r="AG118" s="320"/>
      <c r="AH118" s="320"/>
      <c r="AI118" s="320" t="s">
        <v>332</v>
      </c>
      <c r="AJ118" s="320"/>
      <c r="AK118" s="320"/>
      <c r="AL118" s="320"/>
      <c r="AM118" s="320" t="s">
        <v>429</v>
      </c>
      <c r="AN118" s="320"/>
      <c r="AO118" s="320"/>
      <c r="AP118" s="320"/>
      <c r="AQ118" s="321" t="s">
        <v>464</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310</v>
      </c>
      <c r="AF121" s="320"/>
      <c r="AG121" s="320"/>
      <c r="AH121" s="320"/>
      <c r="AI121" s="320" t="s">
        <v>332</v>
      </c>
      <c r="AJ121" s="320"/>
      <c r="AK121" s="320"/>
      <c r="AL121" s="320"/>
      <c r="AM121" s="320" t="s">
        <v>429</v>
      </c>
      <c r="AN121" s="320"/>
      <c r="AO121" s="320"/>
      <c r="AP121" s="320"/>
      <c r="AQ121" s="321" t="s">
        <v>464</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281</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310</v>
      </c>
      <c r="AF124" s="320"/>
      <c r="AG124" s="320"/>
      <c r="AH124" s="320"/>
      <c r="AI124" s="320" t="s">
        <v>332</v>
      </c>
      <c r="AJ124" s="320"/>
      <c r="AK124" s="320"/>
      <c r="AL124" s="320"/>
      <c r="AM124" s="320" t="s">
        <v>429</v>
      </c>
      <c r="AN124" s="320"/>
      <c r="AO124" s="320"/>
      <c r="AP124" s="320"/>
      <c r="AQ124" s="321" t="s">
        <v>464</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460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310</v>
      </c>
      <c r="AF127" s="320"/>
      <c r="AG127" s="320"/>
      <c r="AH127" s="320"/>
      <c r="AI127" s="320" t="s">
        <v>332</v>
      </c>
      <c r="AJ127" s="320"/>
      <c r="AK127" s="320"/>
      <c r="AL127" s="320"/>
      <c r="AM127" s="320" t="s">
        <v>429</v>
      </c>
      <c r="AN127" s="320"/>
      <c r="AO127" s="320"/>
      <c r="AP127" s="320"/>
      <c r="AQ127" s="321" t="s">
        <v>464</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461</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2" t="s">
        <v>325</v>
      </c>
      <c r="B130" s="970"/>
      <c r="C130" s="969" t="s">
        <v>188</v>
      </c>
      <c r="D130" s="970"/>
      <c r="E130" s="293" t="s">
        <v>217</v>
      </c>
      <c r="F130" s="294"/>
      <c r="G130" s="295" t="s">
        <v>645</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3"/>
      <c r="B131" s="238"/>
      <c r="C131" s="237"/>
      <c r="D131" s="238"/>
      <c r="E131" s="224" t="s">
        <v>216</v>
      </c>
      <c r="F131" s="225"/>
      <c r="G131" s="222" t="s">
        <v>646</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310</v>
      </c>
      <c r="AF132" s="184"/>
      <c r="AG132" s="184"/>
      <c r="AH132" s="185"/>
      <c r="AI132" s="200" t="s">
        <v>332</v>
      </c>
      <c r="AJ132" s="184"/>
      <c r="AK132" s="184"/>
      <c r="AL132" s="185"/>
      <c r="AM132" s="200" t="s">
        <v>621</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c r="AR133" s="256"/>
      <c r="AS133" s="164" t="s">
        <v>185</v>
      </c>
      <c r="AT133" s="187"/>
      <c r="AU133" s="163"/>
      <c r="AV133" s="163"/>
      <c r="AW133" s="164" t="s">
        <v>175</v>
      </c>
      <c r="AX133" s="165"/>
      <c r="AY133">
        <f>$AY$132</f>
        <v>1</v>
      </c>
    </row>
    <row r="134" spans="1:51" ht="39.75" customHeight="1" x14ac:dyDescent="0.15">
      <c r="A134" s="973"/>
      <c r="B134" s="238"/>
      <c r="C134" s="237"/>
      <c r="D134" s="238"/>
      <c r="E134" s="237"/>
      <c r="F134" s="299"/>
      <c r="G134" s="217" t="s">
        <v>635</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635</v>
      </c>
      <c r="AC134" s="209"/>
      <c r="AD134" s="209"/>
      <c r="AE134" s="251" t="s">
        <v>635</v>
      </c>
      <c r="AF134" s="152"/>
      <c r="AG134" s="152"/>
      <c r="AH134" s="152"/>
      <c r="AI134" s="251" t="s">
        <v>635</v>
      </c>
      <c r="AJ134" s="152"/>
      <c r="AK134" s="152"/>
      <c r="AL134" s="152"/>
      <c r="AM134" s="251" t="s">
        <v>635</v>
      </c>
      <c r="AN134" s="152"/>
      <c r="AO134" s="152"/>
      <c r="AP134" s="152"/>
      <c r="AQ134" s="251" t="s">
        <v>635</v>
      </c>
      <c r="AR134" s="152"/>
      <c r="AS134" s="152"/>
      <c r="AT134" s="152"/>
      <c r="AU134" s="251" t="s">
        <v>635</v>
      </c>
      <c r="AV134" s="152"/>
      <c r="AW134" s="152"/>
      <c r="AX134" s="193"/>
      <c r="AY134">
        <f t="shared" ref="AY134:AY135" si="13">$AY$132</f>
        <v>1</v>
      </c>
    </row>
    <row r="135" spans="1:51" ht="39.75" customHeight="1" x14ac:dyDescent="0.15">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635</v>
      </c>
      <c r="AC135" s="160"/>
      <c r="AD135" s="160"/>
      <c r="AE135" s="251" t="s">
        <v>635</v>
      </c>
      <c r="AF135" s="152"/>
      <c r="AG135" s="152"/>
      <c r="AH135" s="152"/>
      <c r="AI135" s="251" t="s">
        <v>635</v>
      </c>
      <c r="AJ135" s="152"/>
      <c r="AK135" s="152"/>
      <c r="AL135" s="152"/>
      <c r="AM135" s="251" t="s">
        <v>635</v>
      </c>
      <c r="AN135" s="152"/>
      <c r="AO135" s="152"/>
      <c r="AP135" s="152"/>
      <c r="AQ135" s="251" t="s">
        <v>635</v>
      </c>
      <c r="AR135" s="152"/>
      <c r="AS135" s="152"/>
      <c r="AT135" s="152"/>
      <c r="AU135" s="251" t="s">
        <v>635</v>
      </c>
      <c r="AV135" s="152"/>
      <c r="AW135" s="152"/>
      <c r="AX135" s="193"/>
      <c r="AY135">
        <f t="shared" si="13"/>
        <v>1</v>
      </c>
    </row>
    <row r="136" spans="1:51" ht="18.75" hidden="1" customHeight="1" x14ac:dyDescent="0.15">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310</v>
      </c>
      <c r="AF136" s="184"/>
      <c r="AG136" s="184"/>
      <c r="AH136" s="185"/>
      <c r="AI136" s="200" t="s">
        <v>332</v>
      </c>
      <c r="AJ136" s="184"/>
      <c r="AK136" s="184"/>
      <c r="AL136" s="185"/>
      <c r="AM136" s="200" t="s">
        <v>621</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310</v>
      </c>
      <c r="AF140" s="184"/>
      <c r="AG140" s="184"/>
      <c r="AH140" s="185"/>
      <c r="AI140" s="200" t="s">
        <v>332</v>
      </c>
      <c r="AJ140" s="184"/>
      <c r="AK140" s="184"/>
      <c r="AL140" s="185"/>
      <c r="AM140" s="200" t="s">
        <v>621</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310</v>
      </c>
      <c r="AF144" s="184"/>
      <c r="AG144" s="184"/>
      <c r="AH144" s="185"/>
      <c r="AI144" s="200" t="s">
        <v>332</v>
      </c>
      <c r="AJ144" s="184"/>
      <c r="AK144" s="184"/>
      <c r="AL144" s="185"/>
      <c r="AM144" s="200" t="s">
        <v>621</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310</v>
      </c>
      <c r="AF148" s="184"/>
      <c r="AG148" s="184"/>
      <c r="AH148" s="185"/>
      <c r="AI148" s="200" t="s">
        <v>332</v>
      </c>
      <c r="AJ148" s="184"/>
      <c r="AK148" s="184"/>
      <c r="AL148" s="185"/>
      <c r="AM148" s="200" t="s">
        <v>621</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3"/>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3"/>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3"/>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3"/>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3"/>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3"/>
      <c r="B188" s="238"/>
      <c r="C188" s="237"/>
      <c r="D188" s="238"/>
      <c r="E188" s="175" t="s">
        <v>658</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310</v>
      </c>
      <c r="AF192" s="184"/>
      <c r="AG192" s="184"/>
      <c r="AH192" s="185"/>
      <c r="AI192" s="200" t="s">
        <v>332</v>
      </c>
      <c r="AJ192" s="184"/>
      <c r="AK192" s="184"/>
      <c r="AL192" s="185"/>
      <c r="AM192" s="200" t="s">
        <v>621</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310</v>
      </c>
      <c r="AF196" s="184"/>
      <c r="AG196" s="184"/>
      <c r="AH196" s="185"/>
      <c r="AI196" s="200" t="s">
        <v>332</v>
      </c>
      <c r="AJ196" s="184"/>
      <c r="AK196" s="184"/>
      <c r="AL196" s="185"/>
      <c r="AM196" s="200" t="s">
        <v>621</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310</v>
      </c>
      <c r="AF200" s="184"/>
      <c r="AG200" s="184"/>
      <c r="AH200" s="185"/>
      <c r="AI200" s="200" t="s">
        <v>332</v>
      </c>
      <c r="AJ200" s="184"/>
      <c r="AK200" s="184"/>
      <c r="AL200" s="185"/>
      <c r="AM200" s="200" t="s">
        <v>621</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310</v>
      </c>
      <c r="AF204" s="184"/>
      <c r="AG204" s="184"/>
      <c r="AH204" s="185"/>
      <c r="AI204" s="200" t="s">
        <v>332</v>
      </c>
      <c r="AJ204" s="184"/>
      <c r="AK204" s="184"/>
      <c r="AL204" s="185"/>
      <c r="AM204" s="200" t="s">
        <v>621</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310</v>
      </c>
      <c r="AF208" s="184"/>
      <c r="AG208" s="184"/>
      <c r="AH208" s="185"/>
      <c r="AI208" s="200" t="s">
        <v>332</v>
      </c>
      <c r="AJ208" s="184"/>
      <c r="AK208" s="184"/>
      <c r="AL208" s="185"/>
      <c r="AM208" s="200" t="s">
        <v>621</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3"/>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3"/>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3"/>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3"/>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3"/>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310</v>
      </c>
      <c r="AF252" s="184"/>
      <c r="AG252" s="184"/>
      <c r="AH252" s="185"/>
      <c r="AI252" s="200" t="s">
        <v>332</v>
      </c>
      <c r="AJ252" s="184"/>
      <c r="AK252" s="184"/>
      <c r="AL252" s="185"/>
      <c r="AM252" s="200" t="s">
        <v>621</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310</v>
      </c>
      <c r="AF256" s="184"/>
      <c r="AG256" s="184"/>
      <c r="AH256" s="185"/>
      <c r="AI256" s="200" t="s">
        <v>332</v>
      </c>
      <c r="AJ256" s="184"/>
      <c r="AK256" s="184"/>
      <c r="AL256" s="185"/>
      <c r="AM256" s="200" t="s">
        <v>621</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310</v>
      </c>
      <c r="AF260" s="184"/>
      <c r="AG260" s="184"/>
      <c r="AH260" s="185"/>
      <c r="AI260" s="200" t="s">
        <v>332</v>
      </c>
      <c r="AJ260" s="184"/>
      <c r="AK260" s="184"/>
      <c r="AL260" s="185"/>
      <c r="AM260" s="200" t="s">
        <v>621</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310</v>
      </c>
      <c r="AF264" s="184"/>
      <c r="AG264" s="184"/>
      <c r="AH264" s="185"/>
      <c r="AI264" s="200" t="s">
        <v>332</v>
      </c>
      <c r="AJ264" s="184"/>
      <c r="AK264" s="184"/>
      <c r="AL264" s="185"/>
      <c r="AM264" s="200" t="s">
        <v>621</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310</v>
      </c>
      <c r="AF268" s="184"/>
      <c r="AG268" s="184"/>
      <c r="AH268" s="185"/>
      <c r="AI268" s="200" t="s">
        <v>332</v>
      </c>
      <c r="AJ268" s="184"/>
      <c r="AK268" s="184"/>
      <c r="AL268" s="185"/>
      <c r="AM268" s="200" t="s">
        <v>621</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3"/>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3"/>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3"/>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3"/>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3"/>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310</v>
      </c>
      <c r="AF312" s="184"/>
      <c r="AG312" s="184"/>
      <c r="AH312" s="185"/>
      <c r="AI312" s="200" t="s">
        <v>332</v>
      </c>
      <c r="AJ312" s="184"/>
      <c r="AK312" s="184"/>
      <c r="AL312" s="185"/>
      <c r="AM312" s="200" t="s">
        <v>621</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310</v>
      </c>
      <c r="AF316" s="184"/>
      <c r="AG316" s="184"/>
      <c r="AH316" s="185"/>
      <c r="AI316" s="200" t="s">
        <v>332</v>
      </c>
      <c r="AJ316" s="184"/>
      <c r="AK316" s="184"/>
      <c r="AL316" s="185"/>
      <c r="AM316" s="200" t="s">
        <v>621</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310</v>
      </c>
      <c r="AF320" s="184"/>
      <c r="AG320" s="184"/>
      <c r="AH320" s="185"/>
      <c r="AI320" s="200" t="s">
        <v>332</v>
      </c>
      <c r="AJ320" s="184"/>
      <c r="AK320" s="184"/>
      <c r="AL320" s="185"/>
      <c r="AM320" s="200" t="s">
        <v>621</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310</v>
      </c>
      <c r="AF324" s="184"/>
      <c r="AG324" s="184"/>
      <c r="AH324" s="185"/>
      <c r="AI324" s="200" t="s">
        <v>332</v>
      </c>
      <c r="AJ324" s="184"/>
      <c r="AK324" s="184"/>
      <c r="AL324" s="185"/>
      <c r="AM324" s="200" t="s">
        <v>621</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310</v>
      </c>
      <c r="AF328" s="184"/>
      <c r="AG328" s="184"/>
      <c r="AH328" s="185"/>
      <c r="AI328" s="200" t="s">
        <v>332</v>
      </c>
      <c r="AJ328" s="184"/>
      <c r="AK328" s="184"/>
      <c r="AL328" s="185"/>
      <c r="AM328" s="200" t="s">
        <v>621</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3"/>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3"/>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3"/>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3"/>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3"/>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310</v>
      </c>
      <c r="AF372" s="184"/>
      <c r="AG372" s="184"/>
      <c r="AH372" s="185"/>
      <c r="AI372" s="200" t="s">
        <v>332</v>
      </c>
      <c r="AJ372" s="184"/>
      <c r="AK372" s="184"/>
      <c r="AL372" s="185"/>
      <c r="AM372" s="200" t="s">
        <v>621</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310</v>
      </c>
      <c r="AF376" s="184"/>
      <c r="AG376" s="184"/>
      <c r="AH376" s="185"/>
      <c r="AI376" s="200" t="s">
        <v>332</v>
      </c>
      <c r="AJ376" s="184"/>
      <c r="AK376" s="184"/>
      <c r="AL376" s="185"/>
      <c r="AM376" s="200" t="s">
        <v>621</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310</v>
      </c>
      <c r="AF380" s="184"/>
      <c r="AG380" s="184"/>
      <c r="AH380" s="185"/>
      <c r="AI380" s="200" t="s">
        <v>332</v>
      </c>
      <c r="AJ380" s="184"/>
      <c r="AK380" s="184"/>
      <c r="AL380" s="185"/>
      <c r="AM380" s="200" t="s">
        <v>621</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310</v>
      </c>
      <c r="AF384" s="184"/>
      <c r="AG384" s="184"/>
      <c r="AH384" s="185"/>
      <c r="AI384" s="200" t="s">
        <v>332</v>
      </c>
      <c r="AJ384" s="184"/>
      <c r="AK384" s="184"/>
      <c r="AL384" s="185"/>
      <c r="AM384" s="200" t="s">
        <v>621</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310</v>
      </c>
      <c r="AF388" s="184"/>
      <c r="AG388" s="184"/>
      <c r="AH388" s="185"/>
      <c r="AI388" s="200" t="s">
        <v>332</v>
      </c>
      <c r="AJ388" s="184"/>
      <c r="AK388" s="184"/>
      <c r="AL388" s="185"/>
      <c r="AM388" s="200" t="s">
        <v>621</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3"/>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3"/>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3"/>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3"/>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3"/>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3"/>
      <c r="B430" s="238"/>
      <c r="C430" s="235" t="s">
        <v>593</v>
      </c>
      <c r="D430" s="236"/>
      <c r="E430" s="224" t="s">
        <v>319</v>
      </c>
      <c r="F430" s="429"/>
      <c r="G430" s="226" t="s">
        <v>204</v>
      </c>
      <c r="H430" s="173"/>
      <c r="I430" s="173"/>
      <c r="J430" s="227" t="s">
        <v>634</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465</v>
      </c>
      <c r="AJ431" s="199"/>
      <c r="AK431" s="199"/>
      <c r="AL431" s="200"/>
      <c r="AM431" s="199" t="s">
        <v>466</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185</v>
      </c>
      <c r="AH432" s="187"/>
      <c r="AI432" s="201"/>
      <c r="AJ432" s="201"/>
      <c r="AK432" s="201"/>
      <c r="AL432" s="202"/>
      <c r="AM432" s="201"/>
      <c r="AN432" s="201"/>
      <c r="AO432" s="201"/>
      <c r="AP432" s="202"/>
      <c r="AQ432" s="216"/>
      <c r="AR432" s="163"/>
      <c r="AS432" s="164" t="s">
        <v>185</v>
      </c>
      <c r="AT432" s="187"/>
      <c r="AU432" s="163"/>
      <c r="AV432" s="163"/>
      <c r="AW432" s="164" t="s">
        <v>175</v>
      </c>
      <c r="AX432" s="165"/>
      <c r="AY432">
        <f>$AY$431</f>
        <v>1</v>
      </c>
    </row>
    <row r="433" spans="1:51" ht="23.25" customHeight="1" x14ac:dyDescent="0.15">
      <c r="A433" s="973"/>
      <c r="B433" s="238"/>
      <c r="C433" s="237"/>
      <c r="D433" s="238"/>
      <c r="E433" s="181"/>
      <c r="F433" s="182"/>
      <c r="G433" s="217" t="s">
        <v>635</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635</v>
      </c>
      <c r="AC433" s="160"/>
      <c r="AD433" s="160"/>
      <c r="AE433" s="151" t="s">
        <v>635</v>
      </c>
      <c r="AF433" s="152"/>
      <c r="AG433" s="152"/>
      <c r="AH433" s="152"/>
      <c r="AI433" s="151" t="s">
        <v>635</v>
      </c>
      <c r="AJ433" s="152"/>
      <c r="AK433" s="152"/>
      <c r="AL433" s="152"/>
      <c r="AM433" s="151" t="s">
        <v>635</v>
      </c>
      <c r="AN433" s="152"/>
      <c r="AO433" s="152"/>
      <c r="AP433" s="153"/>
      <c r="AQ433" s="151" t="s">
        <v>635</v>
      </c>
      <c r="AR433" s="152"/>
      <c r="AS433" s="152"/>
      <c r="AT433" s="153"/>
      <c r="AU433" s="152" t="s">
        <v>635</v>
      </c>
      <c r="AV433" s="152"/>
      <c r="AW433" s="152"/>
      <c r="AX433" s="193"/>
      <c r="AY433">
        <f t="shared" ref="AY433:AY435" si="63">$AY$431</f>
        <v>1</v>
      </c>
    </row>
    <row r="434" spans="1:51" ht="23.25" customHeight="1" x14ac:dyDescent="0.15">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635</v>
      </c>
      <c r="AC434" s="209"/>
      <c r="AD434" s="209"/>
      <c r="AE434" s="151" t="s">
        <v>635</v>
      </c>
      <c r="AF434" s="152"/>
      <c r="AG434" s="152"/>
      <c r="AH434" s="153"/>
      <c r="AI434" s="151" t="s">
        <v>635</v>
      </c>
      <c r="AJ434" s="152"/>
      <c r="AK434" s="152"/>
      <c r="AL434" s="152"/>
      <c r="AM434" s="151" t="s">
        <v>635</v>
      </c>
      <c r="AN434" s="152"/>
      <c r="AO434" s="152"/>
      <c r="AP434" s="153"/>
      <c r="AQ434" s="151" t="s">
        <v>635</v>
      </c>
      <c r="AR434" s="152"/>
      <c r="AS434" s="152"/>
      <c r="AT434" s="153"/>
      <c r="AU434" s="152" t="s">
        <v>635</v>
      </c>
      <c r="AV434" s="152"/>
      <c r="AW434" s="152"/>
      <c r="AX434" s="193"/>
      <c r="AY434">
        <f t="shared" si="63"/>
        <v>1</v>
      </c>
    </row>
    <row r="435" spans="1:51" ht="23.25" customHeight="1" x14ac:dyDescent="0.15">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635</v>
      </c>
      <c r="AF435" s="152"/>
      <c r="AG435" s="152"/>
      <c r="AH435" s="153"/>
      <c r="AI435" s="151" t="s">
        <v>635</v>
      </c>
      <c r="AJ435" s="152"/>
      <c r="AK435" s="152"/>
      <c r="AL435" s="152"/>
      <c r="AM435" s="151" t="s">
        <v>635</v>
      </c>
      <c r="AN435" s="152"/>
      <c r="AO435" s="152"/>
      <c r="AP435" s="153"/>
      <c r="AQ435" s="151" t="s">
        <v>635</v>
      </c>
      <c r="AR435" s="152"/>
      <c r="AS435" s="152"/>
      <c r="AT435" s="153"/>
      <c r="AU435" s="152" t="s">
        <v>635</v>
      </c>
      <c r="AV435" s="152"/>
      <c r="AW435" s="152"/>
      <c r="AX435" s="193"/>
      <c r="AY435">
        <f t="shared" si="63"/>
        <v>1</v>
      </c>
    </row>
    <row r="436" spans="1:51" ht="18.75" hidden="1" customHeight="1" x14ac:dyDescent="0.15">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465</v>
      </c>
      <c r="AJ436" s="199"/>
      <c r="AK436" s="199"/>
      <c r="AL436" s="200"/>
      <c r="AM436" s="199" t="s">
        <v>466</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465</v>
      </c>
      <c r="AJ441" s="199"/>
      <c r="AK441" s="199"/>
      <c r="AL441" s="200"/>
      <c r="AM441" s="199" t="s">
        <v>466</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465</v>
      </c>
      <c r="AJ446" s="199"/>
      <c r="AK446" s="199"/>
      <c r="AL446" s="200"/>
      <c r="AM446" s="199" t="s">
        <v>466</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465</v>
      </c>
      <c r="AJ451" s="199"/>
      <c r="AK451" s="199"/>
      <c r="AL451" s="200"/>
      <c r="AM451" s="199" t="s">
        <v>466</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465</v>
      </c>
      <c r="AJ456" s="199"/>
      <c r="AK456" s="199"/>
      <c r="AL456" s="200"/>
      <c r="AM456" s="199" t="s">
        <v>466</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1</v>
      </c>
    </row>
    <row r="458" spans="1:51" ht="23.25" customHeight="1" x14ac:dyDescent="0.15">
      <c r="A458" s="973"/>
      <c r="B458" s="238"/>
      <c r="C458" s="237"/>
      <c r="D458" s="238"/>
      <c r="E458" s="181"/>
      <c r="F458" s="182"/>
      <c r="G458" s="217" t="s">
        <v>635</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635</v>
      </c>
      <c r="AC458" s="160"/>
      <c r="AD458" s="160"/>
      <c r="AE458" s="151" t="s">
        <v>635</v>
      </c>
      <c r="AF458" s="152"/>
      <c r="AG458" s="152"/>
      <c r="AH458" s="152"/>
      <c r="AI458" s="151" t="s">
        <v>635</v>
      </c>
      <c r="AJ458" s="152"/>
      <c r="AK458" s="152"/>
      <c r="AL458" s="152"/>
      <c r="AM458" s="151" t="s">
        <v>635</v>
      </c>
      <c r="AN458" s="152"/>
      <c r="AO458" s="152"/>
      <c r="AP458" s="153"/>
      <c r="AQ458" s="151" t="s">
        <v>635</v>
      </c>
      <c r="AR458" s="152"/>
      <c r="AS458" s="152"/>
      <c r="AT458" s="153"/>
      <c r="AU458" s="152" t="s">
        <v>635</v>
      </c>
      <c r="AV458" s="152"/>
      <c r="AW458" s="152"/>
      <c r="AX458" s="193"/>
      <c r="AY458">
        <f t="shared" ref="AY458:AY460" si="68">$AY$456</f>
        <v>1</v>
      </c>
    </row>
    <row r="459" spans="1:51" ht="23.25" customHeight="1" x14ac:dyDescent="0.15">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635</v>
      </c>
      <c r="AC459" s="209"/>
      <c r="AD459" s="209"/>
      <c r="AE459" s="151" t="s">
        <v>635</v>
      </c>
      <c r="AF459" s="152"/>
      <c r="AG459" s="152"/>
      <c r="AH459" s="153"/>
      <c r="AI459" s="151" t="s">
        <v>635</v>
      </c>
      <c r="AJ459" s="152"/>
      <c r="AK459" s="152"/>
      <c r="AL459" s="152"/>
      <c r="AM459" s="151" t="s">
        <v>635</v>
      </c>
      <c r="AN459" s="152"/>
      <c r="AO459" s="152"/>
      <c r="AP459" s="153"/>
      <c r="AQ459" s="151" t="s">
        <v>635</v>
      </c>
      <c r="AR459" s="152"/>
      <c r="AS459" s="152"/>
      <c r="AT459" s="153"/>
      <c r="AU459" s="152" t="s">
        <v>635</v>
      </c>
      <c r="AV459" s="152"/>
      <c r="AW459" s="152"/>
      <c r="AX459" s="193"/>
      <c r="AY459">
        <f t="shared" si="68"/>
        <v>1</v>
      </c>
    </row>
    <row r="460" spans="1:51" ht="23.25" customHeight="1" x14ac:dyDescent="0.15">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635</v>
      </c>
      <c r="AF460" s="152"/>
      <c r="AG460" s="152"/>
      <c r="AH460" s="153"/>
      <c r="AI460" s="151" t="s">
        <v>635</v>
      </c>
      <c r="AJ460" s="152"/>
      <c r="AK460" s="152"/>
      <c r="AL460" s="152"/>
      <c r="AM460" s="151" t="s">
        <v>635</v>
      </c>
      <c r="AN460" s="152"/>
      <c r="AO460" s="152"/>
      <c r="AP460" s="153"/>
      <c r="AQ460" s="151" t="s">
        <v>635</v>
      </c>
      <c r="AR460" s="152"/>
      <c r="AS460" s="152"/>
      <c r="AT460" s="153"/>
      <c r="AU460" s="152" t="s">
        <v>635</v>
      </c>
      <c r="AV460" s="152"/>
      <c r="AW460" s="152"/>
      <c r="AX460" s="193"/>
      <c r="AY460">
        <f t="shared" si="68"/>
        <v>1</v>
      </c>
    </row>
    <row r="461" spans="1:51" ht="18.75" hidden="1" customHeight="1" x14ac:dyDescent="0.15">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465</v>
      </c>
      <c r="AJ461" s="199"/>
      <c r="AK461" s="199"/>
      <c r="AL461" s="200"/>
      <c r="AM461" s="199" t="s">
        <v>466</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465</v>
      </c>
      <c r="AJ466" s="199"/>
      <c r="AK466" s="199"/>
      <c r="AL466" s="200"/>
      <c r="AM466" s="199" t="s">
        <v>466</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465</v>
      </c>
      <c r="AJ471" s="199"/>
      <c r="AK471" s="199"/>
      <c r="AL471" s="200"/>
      <c r="AM471" s="199" t="s">
        <v>466</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465</v>
      </c>
      <c r="AJ476" s="199"/>
      <c r="AK476" s="199"/>
      <c r="AL476" s="200"/>
      <c r="AM476" s="199" t="s">
        <v>466</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3"/>
      <c r="B481" s="238"/>
      <c r="C481" s="237"/>
      <c r="D481" s="238"/>
      <c r="E481" s="172" t="s">
        <v>327</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73"/>
      <c r="B482" s="238"/>
      <c r="C482" s="237"/>
      <c r="D482" s="238"/>
      <c r="E482" s="175" t="s">
        <v>635</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3"/>
      <c r="B484" s="238"/>
      <c r="C484" s="237"/>
      <c r="D484" s="238"/>
      <c r="E484" s="224" t="s">
        <v>322</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465</v>
      </c>
      <c r="AJ485" s="199"/>
      <c r="AK485" s="199"/>
      <c r="AL485" s="200"/>
      <c r="AM485" s="199" t="s">
        <v>466</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465</v>
      </c>
      <c r="AJ490" s="199"/>
      <c r="AK490" s="199"/>
      <c r="AL490" s="200"/>
      <c r="AM490" s="199" t="s">
        <v>466</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465</v>
      </c>
      <c r="AJ495" s="199"/>
      <c r="AK495" s="199"/>
      <c r="AL495" s="200"/>
      <c r="AM495" s="199" t="s">
        <v>466</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465</v>
      </c>
      <c r="AJ500" s="199"/>
      <c r="AK500" s="199"/>
      <c r="AL500" s="200"/>
      <c r="AM500" s="199" t="s">
        <v>466</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465</v>
      </c>
      <c r="AJ505" s="199"/>
      <c r="AK505" s="199"/>
      <c r="AL505" s="200"/>
      <c r="AM505" s="199" t="s">
        <v>466</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465</v>
      </c>
      <c r="AJ510" s="199"/>
      <c r="AK510" s="199"/>
      <c r="AL510" s="200"/>
      <c r="AM510" s="199" t="s">
        <v>466</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465</v>
      </c>
      <c r="AJ515" s="199"/>
      <c r="AK515" s="199"/>
      <c r="AL515" s="200"/>
      <c r="AM515" s="199" t="s">
        <v>466</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465</v>
      </c>
      <c r="AJ520" s="199"/>
      <c r="AK520" s="199"/>
      <c r="AL520" s="200"/>
      <c r="AM520" s="199" t="s">
        <v>466</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465</v>
      </c>
      <c r="AJ525" s="199"/>
      <c r="AK525" s="199"/>
      <c r="AL525" s="200"/>
      <c r="AM525" s="199" t="s">
        <v>466</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465</v>
      </c>
      <c r="AJ530" s="199"/>
      <c r="AK530" s="199"/>
      <c r="AL530" s="200"/>
      <c r="AM530" s="199" t="s">
        <v>466</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3"/>
      <c r="B535" s="238"/>
      <c r="C535" s="237"/>
      <c r="D535" s="238"/>
      <c r="E535" s="172" t="s">
        <v>328</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3"/>
      <c r="B538" s="238"/>
      <c r="C538" s="237"/>
      <c r="D538" s="238"/>
      <c r="E538" s="224" t="s">
        <v>323</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465</v>
      </c>
      <c r="AJ539" s="199"/>
      <c r="AK539" s="199"/>
      <c r="AL539" s="200"/>
      <c r="AM539" s="199" t="s">
        <v>466</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465</v>
      </c>
      <c r="AJ544" s="199"/>
      <c r="AK544" s="199"/>
      <c r="AL544" s="200"/>
      <c r="AM544" s="199" t="s">
        <v>466</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465</v>
      </c>
      <c r="AJ549" s="199"/>
      <c r="AK549" s="199"/>
      <c r="AL549" s="200"/>
      <c r="AM549" s="199" t="s">
        <v>466</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465</v>
      </c>
      <c r="AJ554" s="199"/>
      <c r="AK554" s="199"/>
      <c r="AL554" s="200"/>
      <c r="AM554" s="199" t="s">
        <v>466</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465</v>
      </c>
      <c r="AJ559" s="199"/>
      <c r="AK559" s="199"/>
      <c r="AL559" s="200"/>
      <c r="AM559" s="199" t="s">
        <v>466</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465</v>
      </c>
      <c r="AJ564" s="199"/>
      <c r="AK564" s="199"/>
      <c r="AL564" s="200"/>
      <c r="AM564" s="199" t="s">
        <v>466</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465</v>
      </c>
      <c r="AJ569" s="199"/>
      <c r="AK569" s="199"/>
      <c r="AL569" s="200"/>
      <c r="AM569" s="199" t="s">
        <v>466</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465</v>
      </c>
      <c r="AJ574" s="199"/>
      <c r="AK574" s="199"/>
      <c r="AL574" s="200"/>
      <c r="AM574" s="199" t="s">
        <v>466</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465</v>
      </c>
      <c r="AJ579" s="199"/>
      <c r="AK579" s="199"/>
      <c r="AL579" s="200"/>
      <c r="AM579" s="199" t="s">
        <v>466</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465</v>
      </c>
      <c r="AJ584" s="199"/>
      <c r="AK584" s="199"/>
      <c r="AL584" s="200"/>
      <c r="AM584" s="199" t="s">
        <v>466</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3"/>
      <c r="B589" s="238"/>
      <c r="C589" s="237"/>
      <c r="D589" s="238"/>
      <c r="E589" s="172" t="s">
        <v>328</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3"/>
      <c r="B592" s="238"/>
      <c r="C592" s="237"/>
      <c r="D592" s="238"/>
      <c r="E592" s="224" t="s">
        <v>322</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465</v>
      </c>
      <c r="AJ593" s="199"/>
      <c r="AK593" s="199"/>
      <c r="AL593" s="200"/>
      <c r="AM593" s="199" t="s">
        <v>466</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465</v>
      </c>
      <c r="AJ598" s="199"/>
      <c r="AK598" s="199"/>
      <c r="AL598" s="200"/>
      <c r="AM598" s="199" t="s">
        <v>466</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465</v>
      </c>
      <c r="AJ603" s="199"/>
      <c r="AK603" s="199"/>
      <c r="AL603" s="200"/>
      <c r="AM603" s="199" t="s">
        <v>466</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465</v>
      </c>
      <c r="AJ608" s="199"/>
      <c r="AK608" s="199"/>
      <c r="AL608" s="200"/>
      <c r="AM608" s="199" t="s">
        <v>466</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465</v>
      </c>
      <c r="AJ613" s="199"/>
      <c r="AK613" s="199"/>
      <c r="AL613" s="200"/>
      <c r="AM613" s="199" t="s">
        <v>466</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465</v>
      </c>
      <c r="AJ618" s="199"/>
      <c r="AK618" s="199"/>
      <c r="AL618" s="200"/>
      <c r="AM618" s="199" t="s">
        <v>466</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465</v>
      </c>
      <c r="AJ623" s="199"/>
      <c r="AK623" s="199"/>
      <c r="AL623" s="200"/>
      <c r="AM623" s="199" t="s">
        <v>466</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465</v>
      </c>
      <c r="AJ628" s="199"/>
      <c r="AK628" s="199"/>
      <c r="AL628" s="200"/>
      <c r="AM628" s="199" t="s">
        <v>466</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465</v>
      </c>
      <c r="AJ633" s="199"/>
      <c r="AK633" s="199"/>
      <c r="AL633" s="200"/>
      <c r="AM633" s="199" t="s">
        <v>466</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465</v>
      </c>
      <c r="AJ638" s="199"/>
      <c r="AK638" s="199"/>
      <c r="AL638" s="200"/>
      <c r="AM638" s="199" t="s">
        <v>466</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3"/>
      <c r="B643" s="238"/>
      <c r="C643" s="237"/>
      <c r="D643" s="238"/>
      <c r="E643" s="172" t="s">
        <v>328</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3"/>
      <c r="B646" s="238"/>
      <c r="C646" s="237"/>
      <c r="D646" s="238"/>
      <c r="E646" s="224" t="s">
        <v>323</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465</v>
      </c>
      <c r="AJ647" s="199"/>
      <c r="AK647" s="199"/>
      <c r="AL647" s="200"/>
      <c r="AM647" s="199" t="s">
        <v>466</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465</v>
      </c>
      <c r="AJ652" s="199"/>
      <c r="AK652" s="199"/>
      <c r="AL652" s="200"/>
      <c r="AM652" s="199" t="s">
        <v>466</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465</v>
      </c>
      <c r="AJ657" s="199"/>
      <c r="AK657" s="199"/>
      <c r="AL657" s="200"/>
      <c r="AM657" s="199" t="s">
        <v>466</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465</v>
      </c>
      <c r="AJ662" s="199"/>
      <c r="AK662" s="199"/>
      <c r="AL662" s="200"/>
      <c r="AM662" s="199" t="s">
        <v>466</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465</v>
      </c>
      <c r="AJ667" s="199"/>
      <c r="AK667" s="199"/>
      <c r="AL667" s="200"/>
      <c r="AM667" s="199" t="s">
        <v>466</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465</v>
      </c>
      <c r="AJ672" s="199"/>
      <c r="AK672" s="199"/>
      <c r="AL672" s="200"/>
      <c r="AM672" s="199" t="s">
        <v>466</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465</v>
      </c>
      <c r="AJ677" s="199"/>
      <c r="AK677" s="199"/>
      <c r="AL677" s="200"/>
      <c r="AM677" s="199" t="s">
        <v>466</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465</v>
      </c>
      <c r="AJ682" s="199"/>
      <c r="AK682" s="199"/>
      <c r="AL682" s="200"/>
      <c r="AM682" s="199" t="s">
        <v>466</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465</v>
      </c>
      <c r="AJ687" s="199"/>
      <c r="AK687" s="199"/>
      <c r="AL687" s="200"/>
      <c r="AM687" s="199" t="s">
        <v>466</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465</v>
      </c>
      <c r="AJ692" s="199"/>
      <c r="AK692" s="199"/>
      <c r="AL692" s="200"/>
      <c r="AM692" s="199" t="s">
        <v>466</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3"/>
      <c r="B697" s="238"/>
      <c r="C697" s="237"/>
      <c r="D697" s="238"/>
      <c r="E697" s="172" t="s">
        <v>328</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86.25"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636</v>
      </c>
      <c r="AE702" s="875"/>
      <c r="AF702" s="875"/>
      <c r="AG702" s="864" t="s">
        <v>659</v>
      </c>
      <c r="AH702" s="865"/>
      <c r="AI702" s="865"/>
      <c r="AJ702" s="865"/>
      <c r="AK702" s="865"/>
      <c r="AL702" s="865"/>
      <c r="AM702" s="865"/>
      <c r="AN702" s="865"/>
      <c r="AO702" s="865"/>
      <c r="AP702" s="865"/>
      <c r="AQ702" s="865"/>
      <c r="AR702" s="865"/>
      <c r="AS702" s="865"/>
      <c r="AT702" s="865"/>
      <c r="AU702" s="865"/>
      <c r="AV702" s="865"/>
      <c r="AW702" s="865"/>
      <c r="AX702" s="866"/>
    </row>
    <row r="703" spans="1:51" ht="70.5"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636</v>
      </c>
      <c r="AE703" s="170"/>
      <c r="AF703" s="170"/>
      <c r="AG703" s="648" t="s">
        <v>660</v>
      </c>
      <c r="AH703" s="649"/>
      <c r="AI703" s="649"/>
      <c r="AJ703" s="649"/>
      <c r="AK703" s="649"/>
      <c r="AL703" s="649"/>
      <c r="AM703" s="649"/>
      <c r="AN703" s="649"/>
      <c r="AO703" s="649"/>
      <c r="AP703" s="649"/>
      <c r="AQ703" s="649"/>
      <c r="AR703" s="649"/>
      <c r="AS703" s="649"/>
      <c r="AT703" s="649"/>
      <c r="AU703" s="649"/>
      <c r="AV703" s="649"/>
      <c r="AW703" s="649"/>
      <c r="AX703" s="650"/>
    </row>
    <row r="704" spans="1:51" ht="68.25"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636</v>
      </c>
      <c r="AE704" s="567"/>
      <c r="AF704" s="567"/>
      <c r="AG704" s="409" t="s">
        <v>661</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663</v>
      </c>
      <c r="AE705" s="717"/>
      <c r="AF705" s="717"/>
      <c r="AG705" s="175"/>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301</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663</v>
      </c>
      <c r="AE708" s="652"/>
      <c r="AF708" s="652"/>
      <c r="AG708" s="507"/>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663</v>
      </c>
      <c r="AE709" s="170"/>
      <c r="AF709" s="170"/>
      <c r="AG709" s="648"/>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663</v>
      </c>
      <c r="AE710" s="170"/>
      <c r="AF710" s="170"/>
      <c r="AG710" s="648"/>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663</v>
      </c>
      <c r="AE711" s="170"/>
      <c r="AF711" s="170"/>
      <c r="AG711" s="648"/>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663</v>
      </c>
      <c r="AE712" s="567"/>
      <c r="AF712" s="567"/>
      <c r="AG712" s="575"/>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663</v>
      </c>
      <c r="AE713" s="170"/>
      <c r="AF713" s="171"/>
      <c r="AG713" s="648"/>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663</v>
      </c>
      <c r="AE714" s="573"/>
      <c r="AF714" s="574"/>
      <c r="AG714" s="673"/>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663</v>
      </c>
      <c r="AE715" s="652"/>
      <c r="AF715" s="758"/>
      <c r="AG715" s="507"/>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663</v>
      </c>
      <c r="AE716" s="740"/>
      <c r="AF716" s="740"/>
      <c r="AG716" s="648"/>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663</v>
      </c>
      <c r="AE717" s="170"/>
      <c r="AF717" s="170"/>
      <c r="AG717" s="648"/>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663</v>
      </c>
      <c r="AE718" s="170"/>
      <c r="AF718" s="170"/>
      <c r="AG718" s="178"/>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c r="AE719" s="652"/>
      <c r="AF719" s="652"/>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3" t="s">
        <v>260</v>
      </c>
      <c r="D720" s="911"/>
      <c r="E720" s="911"/>
      <c r="F720" s="914"/>
      <c r="G720" s="910" t="s">
        <v>261</v>
      </c>
      <c r="H720" s="911"/>
      <c r="I720" s="911"/>
      <c r="J720" s="911"/>
      <c r="K720" s="911"/>
      <c r="L720" s="911"/>
      <c r="M720" s="911"/>
      <c r="N720" s="910" t="s">
        <v>264</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897"/>
      <c r="D721" s="898"/>
      <c r="E721" s="898"/>
      <c r="F721" s="899"/>
      <c r="G721" s="915"/>
      <c r="H721" s="916"/>
      <c r="I721" s="63" t="str">
        <f>IF(OR(G721="　", G721=""), "", "-")</f>
        <v/>
      </c>
      <c r="J721" s="896"/>
      <c r="K721" s="896"/>
      <c r="L721" s="63" t="str">
        <f>IF(M721="","","-")</f>
        <v/>
      </c>
      <c r="M721" s="64"/>
      <c r="N721" s="893"/>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15">
      <c r="A722" s="634"/>
      <c r="B722" s="635"/>
      <c r="C722" s="897"/>
      <c r="D722" s="898"/>
      <c r="E722" s="898"/>
      <c r="F722" s="899"/>
      <c r="G722" s="915"/>
      <c r="H722" s="916"/>
      <c r="I722" s="63" t="str">
        <f t="shared" ref="I722:I725" si="113">IF(OR(G722="　", G722=""), "", "-")</f>
        <v/>
      </c>
      <c r="J722" s="896"/>
      <c r="K722" s="896"/>
      <c r="L722" s="63" t="str">
        <f t="shared" ref="L722:L725" si="114">IF(M722="","","-")</f>
        <v/>
      </c>
      <c r="M722" s="64"/>
      <c r="N722" s="893"/>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customHeight="1" x14ac:dyDescent="0.15">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customHeight="1" x14ac:dyDescent="0.15">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customHeight="1" x14ac:dyDescent="0.15">
      <c r="A725" s="636"/>
      <c r="B725" s="637"/>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778" t="s">
        <v>664</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
      <c r="A727" s="604"/>
      <c r="B727" s="605"/>
      <c r="C727" s="679" t="s">
        <v>56</v>
      </c>
      <c r="D727" s="680"/>
      <c r="E727" s="680"/>
      <c r="F727" s="681"/>
      <c r="G727" s="776" t="s">
        <v>664</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
      <c r="A729" s="746"/>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c r="B731" s="600"/>
      <c r="C731" s="600"/>
      <c r="D731" s="600"/>
      <c r="E731" s="601"/>
      <c r="F731" s="664" t="s">
        <v>665</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c r="B733" s="600"/>
      <c r="C733" s="600"/>
      <c r="D733" s="600"/>
      <c r="E733" s="601"/>
      <c r="F733" s="747"/>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594</v>
      </c>
      <c r="B737" s="143"/>
      <c r="C737" s="143"/>
      <c r="D737" s="144"/>
      <c r="E737" s="90"/>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317</v>
      </c>
      <c r="B738" s="94"/>
      <c r="C738" s="94"/>
      <c r="D738" s="94"/>
      <c r="E738" s="90"/>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316</v>
      </c>
      <c r="B739" s="94"/>
      <c r="C739" s="94"/>
      <c r="D739" s="94"/>
      <c r="E739" s="90"/>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315</v>
      </c>
      <c r="B740" s="94"/>
      <c r="C740" s="94"/>
      <c r="D740" s="94"/>
      <c r="E740" s="90"/>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314</v>
      </c>
      <c r="B741" s="94"/>
      <c r="C741" s="94"/>
      <c r="D741" s="94"/>
      <c r="E741" s="90"/>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313</v>
      </c>
      <c r="B742" s="94"/>
      <c r="C742" s="94"/>
      <c r="D742" s="94"/>
      <c r="E742" s="90"/>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312</v>
      </c>
      <c r="B743" s="94"/>
      <c r="C743" s="94"/>
      <c r="D743" s="94"/>
      <c r="E743" s="90"/>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311</v>
      </c>
      <c r="B744" s="94"/>
      <c r="C744" s="94"/>
      <c r="D744" s="94"/>
      <c r="E744" s="90"/>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310</v>
      </c>
      <c r="B745" s="94"/>
      <c r="C745" s="94"/>
      <c r="D745" s="94"/>
      <c r="E745" s="99"/>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467</v>
      </c>
      <c r="B746" s="94"/>
      <c r="C746" s="94"/>
      <c r="D746" s="94"/>
      <c r="E746" s="97"/>
      <c r="F746" s="98"/>
      <c r="G746" s="98"/>
      <c r="H746" s="85" t="str">
        <f>IF(E746="","","-")</f>
        <v/>
      </c>
      <c r="I746" s="98"/>
      <c r="J746" s="98"/>
      <c r="K746" s="85" t="str">
        <f>IF(I746="","","-")</f>
        <v/>
      </c>
      <c r="L746" s="89"/>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429</v>
      </c>
      <c r="B747" s="94"/>
      <c r="C747" s="94"/>
      <c r="D747" s="94"/>
      <c r="E747" s="97"/>
      <c r="F747" s="98"/>
      <c r="G747" s="98"/>
      <c r="H747" s="85" t="str">
        <f>IF(E747="","","-")</f>
        <v/>
      </c>
      <c r="I747" s="98"/>
      <c r="J747" s="98"/>
      <c r="K747" s="85" t="str">
        <f>IF(I747="","","-")</f>
        <v/>
      </c>
      <c r="L747" s="89"/>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304</v>
      </c>
      <c r="B748" s="106"/>
      <c r="C748" s="106"/>
      <c r="D748" s="106"/>
      <c r="E748" s="106"/>
      <c r="F748" s="107"/>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thickBot="1" x14ac:dyDescent="0.2">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1" t="s">
        <v>306</v>
      </c>
      <c r="B787" s="742"/>
      <c r="C787" s="742"/>
      <c r="D787" s="742"/>
      <c r="E787" s="742"/>
      <c r="F787" s="743"/>
      <c r="G787" s="420" t="s">
        <v>282</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283</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15">
      <c r="A789" s="537"/>
      <c r="B789" s="744"/>
      <c r="C789" s="744"/>
      <c r="D789" s="744"/>
      <c r="E789" s="744"/>
      <c r="F789" s="745"/>
      <c r="G789" s="430"/>
      <c r="H789" s="431"/>
      <c r="I789" s="431"/>
      <c r="J789" s="431"/>
      <c r="K789" s="432"/>
      <c r="L789" s="433"/>
      <c r="M789" s="434"/>
      <c r="N789" s="434"/>
      <c r="O789" s="434"/>
      <c r="P789" s="434"/>
      <c r="Q789" s="434"/>
      <c r="R789" s="434"/>
      <c r="S789" s="434"/>
      <c r="T789" s="434"/>
      <c r="U789" s="434"/>
      <c r="V789" s="434"/>
      <c r="W789" s="434"/>
      <c r="X789" s="435"/>
      <c r="Y789" s="436"/>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customHeight="1" x14ac:dyDescent="0.15">
      <c r="A790" s="537"/>
      <c r="B790" s="744"/>
      <c r="C790" s="744"/>
      <c r="D790" s="744"/>
      <c r="E790" s="744"/>
      <c r="F790" s="745"/>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15">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customHeight="1" x14ac:dyDescent="0.15">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customHeight="1" x14ac:dyDescent="0.15">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customHeight="1" x14ac:dyDescent="0.15">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0</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265</v>
      </c>
      <c r="AM839" s="935"/>
      <c r="AN839" s="935"/>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288</v>
      </c>
      <c r="AI844" s="332"/>
      <c r="AJ844" s="332"/>
      <c r="AK844" s="332"/>
      <c r="AL844" s="332" t="s">
        <v>21</v>
      </c>
      <c r="AM844" s="332"/>
      <c r="AN844" s="332"/>
      <c r="AO844" s="407"/>
      <c r="AP844" s="408" t="s">
        <v>222</v>
      </c>
      <c r="AQ844" s="408"/>
      <c r="AR844" s="408"/>
      <c r="AS844" s="408"/>
      <c r="AT844" s="408"/>
      <c r="AU844" s="408"/>
      <c r="AV844" s="408"/>
      <c r="AW844" s="408"/>
      <c r="AX844" s="408"/>
    </row>
    <row r="845" spans="1:51" ht="30" customHeight="1" x14ac:dyDescent="0.15">
      <c r="A845" s="386">
        <v>1</v>
      </c>
      <c r="B845" s="386">
        <v>1</v>
      </c>
      <c r="C845" s="400"/>
      <c r="D845" s="400"/>
      <c r="E845" s="400"/>
      <c r="F845" s="400"/>
      <c r="G845" s="400"/>
      <c r="H845" s="400"/>
      <c r="I845" s="400"/>
      <c r="J845" s="401"/>
      <c r="K845" s="402"/>
      <c r="L845" s="402"/>
      <c r="M845" s="402"/>
      <c r="N845" s="402"/>
      <c r="O845" s="402"/>
      <c r="P845" s="302"/>
      <c r="Q845" s="302"/>
      <c r="R845" s="302"/>
      <c r="S845" s="302"/>
      <c r="T845" s="302"/>
      <c r="U845" s="302"/>
      <c r="V845" s="302"/>
      <c r="W845" s="302"/>
      <c r="X845" s="302"/>
      <c r="Y845" s="303"/>
      <c r="Z845" s="304"/>
      <c r="AA845" s="304"/>
      <c r="AB845" s="305"/>
      <c r="AC845" s="307"/>
      <c r="AD845" s="308"/>
      <c r="AE845" s="308"/>
      <c r="AF845" s="308"/>
      <c r="AG845" s="308"/>
      <c r="AH845" s="403"/>
      <c r="AI845" s="404"/>
      <c r="AJ845" s="404"/>
      <c r="AK845" s="404"/>
      <c r="AL845" s="311"/>
      <c r="AM845" s="312"/>
      <c r="AN845" s="312"/>
      <c r="AO845" s="313"/>
      <c r="AP845" s="306"/>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288</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288</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288</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288</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288</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288</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288</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265</v>
      </c>
      <c r="AM1106" s="937"/>
      <c r="AN1106" s="937"/>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251</v>
      </c>
      <c r="AQ1109" s="408"/>
      <c r="AR1109" s="408"/>
      <c r="AS1109" s="408"/>
      <c r="AT1109" s="408"/>
      <c r="AU1109" s="408"/>
      <c r="AV1109" s="408"/>
      <c r="AW1109" s="408"/>
      <c r="AX1109" s="408"/>
    </row>
    <row r="1110" spans="1:51" ht="30" customHeight="1" x14ac:dyDescent="0.15">
      <c r="A1110" s="386">
        <v>1</v>
      </c>
      <c r="B1110" s="386">
        <v>1</v>
      </c>
      <c r="C1110" s="872"/>
      <c r="D1110" s="872"/>
      <c r="E1110" s="871"/>
      <c r="F1110" s="871"/>
      <c r="G1110" s="871"/>
      <c r="H1110" s="871"/>
      <c r="I1110" s="871"/>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636</v>
      </c>
      <c r="H2" s="13" t="str">
        <f>IF(G2="","",F2)</f>
        <v>一般会計</v>
      </c>
      <c r="I2" s="13" t="str">
        <f>IF(H2="","",IF(I1&lt;&gt;"",CONCATENATE(I1,"、",H2),H2))</f>
        <v>一般会計</v>
      </c>
      <c r="K2" s="14" t="s">
        <v>102</v>
      </c>
      <c r="L2" s="15"/>
      <c r="M2" s="13" t="str">
        <f>IF(L2="","",K2)</f>
        <v/>
      </c>
      <c r="N2" s="13" t="str">
        <f>IF(M2="","",IF(N1&lt;&gt;"",CONCATENATE(N1,"、",M2),M2))</f>
        <v/>
      </c>
      <c r="O2" s="13"/>
      <c r="P2" s="12" t="s">
        <v>73</v>
      </c>
      <c r="Q2" s="17" t="s">
        <v>636</v>
      </c>
      <c r="R2" s="13" t="str">
        <f>IF(Q2="","",P2)</f>
        <v>直接実施</v>
      </c>
      <c r="S2" s="13" t="str">
        <f>IF(R2="","",IF(S1&lt;&gt;"",CONCATENATE(S1,"、",R2),R2))</f>
        <v>直接実施</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636</v>
      </c>
      <c r="R3" s="13" t="str">
        <f t="shared" ref="R3:R8" si="3">IF(Q3="","",P3)</f>
        <v>委託・請負</v>
      </c>
      <c r="S3" s="13" t="str">
        <f t="shared" ref="S3:S8" si="4">IF(R3="",S2,IF(S2&lt;&gt;"",CONCATENATE(S2,"、",R3),R3))</f>
        <v>直接実施、委託・請負</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直接実施、委託・請負</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636</v>
      </c>
      <c r="M11" s="13" t="str">
        <f t="shared" si="2"/>
        <v>その他の事項経費</v>
      </c>
      <c r="N11" s="13" t="str">
        <f t="shared" si="6"/>
        <v>その他の事項経費</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2021-09-14T09:55:06Z</cp:lastPrinted>
  <dcterms:created xsi:type="dcterms:W3CDTF">2012-03-13T00:50:25Z</dcterms:created>
  <dcterms:modified xsi:type="dcterms:W3CDTF">2021-09-14T09:55:10Z</dcterms:modified>
</cp:coreProperties>
</file>