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土研\セグメントシート\"/>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<sst xmlns="http://schemas.openxmlformats.org/spreadsheetml/2006/main" count="1951" uniqueCount="872">
  <si>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</si>
  <si>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</si>
  <si>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</si>
  <si>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</si>
  <si>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</si>
  <si>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</si>
  <si>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</si>
  <si>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</si>
  <si>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</si>
  <si>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</si>
  <si>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</si>
  <si>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</si>
  <si>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</si>
  <si>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</si>
  <si>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</si>
  <si>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</si>
  <si>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</si>
  <si>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</si>
  <si>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</si>
  <si>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</si>
  <si>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</si>
  <si>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</si>
  <si>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</si>
  <si>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</si>
  <si>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</si>
  <si>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</si>
  <si>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</si>
  <si>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</si>
  <si>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</si>
  <si>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</si>
  <si>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</si>
  <si>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</si>
  <si>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</si>
  <si>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</si>
  <si>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</si>
  <si>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</si>
  <si>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</si>
  <si>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</si>
  <si>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</si>
  <si>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</si>
  <si>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</si>
  <si>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</si>
  <si>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</si>
  <si>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</si>
  <si>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</si>
  <si>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</si>
  <si>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</si>
  <si>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</si>
  <si>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</si>
  <si>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</si>
  <si>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</si>
  <si>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</si>
  <si>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</si>
  <si>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</si>
  <si>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</si>
  <si>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</si>
  <si>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</si>
  <si>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</si>
  <si>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</si>
  <si>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</si>
  <si>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</si>
  <si>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</si>
  <si>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</si>
  <si>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</si>
  <si>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</si>
  <si>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</si>
  <si>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</si>
  <si>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</si>
  <si>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</si>
  <si>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</si>
  <si>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</si>
  <si>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</si>
  <si>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</si>
  <si>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</si>
  <si>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</si>
  <si>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</si>
  <si>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</si>
  <si>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</si>
  <si>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</si>
  <si>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</si>
  <si>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</si>
  <si>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</si>
  <si>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</si>
  <si>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</si>
  <si>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</si>
  <si>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</si>
  <si>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</si>
  <si>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</si>
  <si>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</si>
  <si>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</si>
  <si>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</si>
  <si>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</si>
  <si>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</si>
  <si>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</si>
  <si>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</si>
  <si>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</si>
  <si>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</si>
  <si>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</si>
  <si>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</si>
  <si>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</si>
  <si>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</si>
  <si>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</si>
  <si>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</si>
  <si>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</si>
  <si>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</si>
  <si>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</si>
  <si>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</si>
  <si>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</si>
  <si>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</si>
  <si>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</si>
  <si>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</si>
  <si>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</si>
  <si>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</si>
  <si>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</si>
  <si>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</si>
  <si>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</si>
  <si>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</si>
  <si>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</si>
  <si>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</si>
  <si>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</si>
  <si>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</si>
  <si>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</si>
  <si>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</si>
  <si>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</si>
  <si>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</si>
  <si>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</si>
  <si>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</si>
  <si>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</si>
  <si>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</si>
  <si>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</si>
  <si>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</si>
  <si>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</si>
  <si>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</si>
  <si>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</si>
  <si>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</si>
  <si>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</si>
  <si>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</si>
  <si>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</si>
  <si>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</si>
  <si>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</si>
  <si>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</si>
  <si>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</si>
  <si>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</si>
  <si>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</si>
  <si>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</si>
  <si>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</si>
  <si>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</si>
  <si>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</si>
  <si>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</si>
  <si>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</si>
  <si>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</si>
  <si>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</si>
  <si>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</si>
  <si>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</si>
  <si>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</si>
  <si>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</si>
  <si>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</si>
  <si>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</si>
  <si>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</si>
  <si>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</si>
  <si>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</si>
  <si>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</si>
  <si>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</si>
  <si>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</si>
  <si>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</si>
  <si>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</si>
  <si>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</si>
  <si>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</si>
  <si>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</si>
  <si>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</si>
  <si>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</si>
  <si>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</si>
  <si>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</si>
  <si>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</si>
  <si>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</si>
  <si>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</si>
  <si>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</si>
  <si>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</si>
  <si>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</si>
  <si>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</si>
  <si>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</si>
  <si>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</si>
  <si>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</si>
  <si>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</si>
  <si>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</si>
  <si>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</si>
  <si>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</si>
  <si>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</si>
  <si>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</si>
  <si>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</si>
  <si>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</si>
  <si>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</si>
  <si>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</si>
  <si>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</si>
  <si>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</si>
  <si>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</si>
  <si>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</si>
  <si>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</si>
  <si>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</si>
  <si>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</si>
  <si>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</si>
  <si>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</si>
  <si>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</si>
  <si>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</si>
  <si>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</si>
  <si>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</si>
  <si>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</si>
  <si>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</si>
  <si>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</si>
  <si>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</si>
  <si>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</si>
  <si>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</si>
  <si>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</si>
  <si>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</si>
  <si>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</si>
  <si>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</si>
  <si>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</si>
  <si>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</si>
  <si>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</si>
  <si>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</si>
  <si>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</si>
  <si>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</si>
  <si>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</si>
  <si>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</si>
  <si>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</si>
  <si>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</si>
  <si>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</si>
  <si>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</si>
  <si>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</si>
  <si>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</si>
  <si>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</si>
  <si>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</si>
  <si>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</si>
  <si>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</si>
  <si>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</si>
  <si>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</si>
  <si>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</si>
  <si>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</si>
  <si>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</si>
  <si>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</si>
  <si>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</si>
  <si>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</si>
  <si>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</si>
  <si>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</si>
  <si>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</si>
  <si>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</si>
  <si>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</si>
  <si>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</si>
  <si>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</si>
  <si>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</si>
  <si>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</si>
  <si>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</si>
  <si>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</si>
  <si>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</si>
  <si>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</si>
  <si>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</si>
  <si>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</si>
  <si>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</si>
  <si>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</si>
  <si>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</si>
  <si>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</si>
  <si>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</si>
  <si>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</si>
  <si>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</si>
  <si>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</si>
  <si>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</si>
  <si>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</si>
  <si>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</si>
  <si>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</si>
  <si>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</si>
  <si>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</si>
  <si>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</si>
  <si>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</si>
  <si>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</si>
  <si>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</si>
  <si>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</si>
  <si>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</si>
  <si>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</si>
  <si>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</si>
  <si>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</si>
  <si>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</si>
  <si>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</si>
  <si>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</si>
  <si>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</si>
  <si>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</si>
  <si>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</si>
  <si>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</si>
  <si>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</si>
  <si>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</si>
  <si>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</si>
  <si>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</si>
  <si>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</si>
  <si>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</si>
  <si>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</si>
  <si>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</si>
  <si>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</si>
  <si>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</si>
  <si>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</si>
  <si>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</si>
  <si>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</si>
  <si>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</si>
  <si>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</si>
  <si>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</si>
  <si>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</si>
  <si>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</si>
  <si>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</si>
  <si>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</si>
  <si>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</si>
  <si>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</si>
  <si>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</si>
  <si>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</si>
  <si>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</si>
  <si>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</si>
  <si>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</si>
  <si>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</si>
  <si>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</si>
  <si>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</si>
  <si>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</si>
  <si>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</si>
  <si>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</si>
  <si>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</si>
  <si>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</si>
  <si>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</si>
  <si>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</si>
  <si>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</si>
  <si>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</si>
  <si>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</si>
  <si>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</si>
  <si>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</si>
  <si>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</si>
  <si>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</si>
  <si>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</si>
  <si>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</si>
  <si>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</si>
  <si>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</si>
  <si>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</si>
  <si>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</si>
  <si>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</si>
  <si>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</si>
  <si>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</si>
  <si>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</si>
  <si>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</si>
  <si>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</si>
  <si>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</si>
  <si>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</si>
  <si>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</si>
  <si>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</si>
  <si>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</si>
  <si>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</si>
  <si>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</si>
  <si>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</si>
  <si>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</si>
  <si>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</si>
  <si>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</si>
  <si>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</si>
  <si>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</si>
  <si>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</si>
  <si>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</si>
  <si>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</si>
  <si>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</si>
  <si>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</si>
  <si>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</si>
  <si>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</si>
  <si>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</si>
  <si>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</si>
  <si>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</si>
  <si>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</si>
  <si>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</si>
  <si>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</si>
  <si>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</si>
  <si>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</si>
  <si>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</si>
  <si>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</si>
  <si>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</si>
  <si>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</si>
  <si>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</si>
  <si>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</si>
  <si>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</si>
  <si>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</si>
  <si>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</si>
  <si>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</si>
  <si>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</si>
  <si>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</si>
  <si>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</si>
  <si>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</si>
  <si>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</si>
  <si>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</si>
  <si>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</si>
  <si>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</si>
  <si>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</si>
  <si>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</si>
  <si>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</si>
  <si>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</si>
  <si>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</si>
  <si>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</si>
  <si>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</si>
  <si>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</si>
  <si>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</si>
  <si>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</si>
  <si>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</si>
  <si>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</si>
  <si>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</si>
  <si>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</si>
  <si>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</si>
  <si>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</si>
  <si>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</si>
  <si>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</si>
  <si>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</si>
  <si>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</si>
  <si>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</si>
  <si>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</si>
  <si>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</si>
  <si>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</si>
  <si>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</si>
  <si>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</si>
  <si>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</si>
  <si>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</si>
  <si>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</si>
  <si>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</si>
  <si>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</si>
  <si>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</si>
  <si>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</si>
  <si>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</si>
  <si>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</si>
  <si>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</si>
  <si>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</si>
  <si>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</si>
  <si>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</si>
  <si>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</si>
  <si>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</si>
  <si>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</si>
  <si>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</si>
  <si>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</si>
  <si>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</si>
  <si>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</si>
  <si>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</si>
  <si>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</si>
  <si>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</si>
  <si>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</si>
  <si>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</si>
  <si>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</si>
  <si>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</si>
  <si>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</si>
  <si>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</si>
  <si>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</si>
  <si>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</si>
  <si>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</si>
  <si>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</si>
  <si>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</si>
  <si>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</si>
  <si>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</si>
  <si>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</si>
  <si>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</si>
  <si>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</si>
  <si>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</si>
  <si>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</si>
  <si>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</si>
  <si>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</si>
  <si>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</si>
  <si>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</si>
  <si>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</si>
  <si>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</si>
  <si>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</si>
  <si>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</si>
  <si>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</si>
  <si>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</si>
  <si>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</si>
  <si>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</si>
  <si>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</si>
  <si>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</si>
  <si>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</si>
  <si>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</si>
  <si>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</si>
  <si>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</si>
  <si>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</si>
  <si>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</si>
  <si>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</si>
  <si>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</si>
  <si>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</si>
  <si>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</si>
  <si>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</si>
  <si>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</si>
  <si>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</si>
  <si>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</si>
  <si>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</si>
  <si>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</si>
  <si>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</si>
  <si>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</si>
  <si>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</si>
  <si>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</si>
  <si>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</si>
  <si>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</si>
  <si>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</si>
  <si>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</si>
  <si>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</si>
  <si>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</si>
  <si>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</si>
  <si>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</si>
  <si>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</si>
  <si>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</si>
  <si>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</si>
  <si>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</si>
  <si>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</si>
  <si>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</si>
  <si>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</si>
  <si>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</si>
  <si>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</si>
  <si>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</si>
  <si>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</si>
  <si>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</si>
  <si>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</si>
  <si>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</si>
  <si>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</si>
  <si>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</si>
  <si>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</si>
  <si>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</si>
  <si>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</si>
  <si>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</si>
  <si>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</si>
  <si>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</si>
  <si>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</si>
  <si>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</si>
  <si>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</si>
  <si>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</si>
  <si>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</si>
  <si>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</si>
  <si>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</si>
  <si>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</si>
  <si>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</si>
  <si>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</si>
  <si>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</si>
  <si>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</si>
  <si>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</si>
  <si>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</si>
  <si>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</si>
  <si>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</si>
  <si>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</si>
  <si>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</si>
  <si>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</si>
  <si>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</si>
  <si>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</si>
  <si>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</si>
  <si>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</si>
  <si>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</si>
  <si>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</si>
  <si>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</si>
  <si>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</si>
  <si>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</si>
  <si>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</si>
  <si>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</si>
  <si>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</si>
  <si>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</si>
  <si>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</si>
  <si>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</si>
  <si>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</si>
  <si>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</si>
  <si>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</si>
  <si>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</si>
  <si>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</si>
  <si>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</si>
  <si>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</si>
  <si>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</si>
  <si>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</si>
  <si>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</si>
  <si>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</si>
  <si>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</si>
  <si>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</si>
  <si>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</si>
  <si>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</si>
  <si>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</si>
  <si>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</si>
  <si>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</si>
  <si>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</si>
  <si>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</si>
  <si>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</si>
  <si>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</si>
  <si>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</si>
  <si>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</si>
  <si>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</si>
  <si>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</si>
  <si>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</si>
  <si>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</si>
  <si>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</si>
  <si>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</si>
  <si>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</si>
  <si>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</si>
  <si>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</si>
  <si>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</si>
  <si>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</si>
  <si>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</si>
  <si>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</si>
  <si>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</si>
  <si>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</si>
  <si>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</si>
  <si>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</si>
  <si>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</si>
  <si>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</si>
  <si>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</si>
  <si>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</si>
  <si>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</si>
  <si>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</si>
  <si>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</si>
  <si>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</si>
  <si>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</si>
  <si>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</si>
  <si>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</si>
  <si>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</si>
  <si>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</si>
  <si>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</si>
  <si>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</si>
  <si>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</si>
  <si>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</si>
  <si>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</si>
  <si>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</si>
  <si>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</si>
  <si>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</si>
  <si>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</si>
  <si>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</si>
  <si>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</si>
  <si>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</si>
  <si>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</si>
  <si>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</si>
  <si>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</si>
  <si>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</si>
  <si>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</si>
  <si>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</si>
  <si>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</si>
  <si>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</si>
  <si>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</si>
  <si>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</si>
  <si>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</si>
  <si>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</si>
  <si>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</si>
  <si>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</si>
  <si>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</si>
  <si>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</si>
  <si>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</si>
  <si>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</si>
  <si>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</si>
  <si>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</si>
  <si>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</si>
  <si>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</si>
  <si>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</si>
  <si>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</si>
  <si>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</si>
  <si>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</si>
  <si>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</si>
  <si>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</si>
  <si>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</si>
  <si>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</si>
  <si>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</si>
  <si>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</si>
  <si>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</si>
  <si>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</si>
  <si>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</si>
  <si>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</si>
  <si>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</si>
  <si>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</si>
  <si>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</si>
  <si>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</si>
  <si>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</si>
  <si>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</si>
  <si>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</si>
  <si>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</si>
  <si>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</si>
  <si>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</si>
  <si>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</si>
  <si>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</si>
  <si>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</si>
  <si>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</si>
  <si>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</si>
  <si>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</si>
  <si>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</si>
  <si>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</si>
  <si>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</si>
  <si>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</si>
  <si>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</si>
  <si>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</si>
  <si>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</si>
  <si>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</si>
  <si>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</si>
  <si>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</si>
  <si>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</si>
  <si>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</si>
  <si>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</si>
  <si>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</si>
  <si>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</si>
  <si>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</si>
  <si>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</si>
  <si>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</si>
  <si>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</si>
  <si>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</si>
  <si>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</si>
  <si>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</si>
  <si>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</si>
  <si>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</si>
  <si>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</si>
  <si>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</si>
  <si>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</si>
  <si>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</si>
  <si>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</si>
  <si>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</si>
  <si>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</si>
  <si>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</si>
  <si>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</si>
  <si>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</si>
  <si>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</si>
  <si>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</si>
  <si>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</si>
  <si>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</si>
  <si>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</si>
  <si>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</si>
  <si>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</si>
  <si>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</si>
  <si>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</si>
  <si>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</si>
  <si>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</si>
  <si>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</si>
  <si>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</si>
  <si>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</si>
  <si>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</si>
  <si>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</si>
  <si>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</si>
  <si>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</si>
  <si>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</si>
  <si>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</si>
  <si>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</si>
  <si>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</si>
  <si>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</si>
  <si>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</si>
  <si>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</si>
  <si>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</si>
  <si>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</si>
  <si>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</si>
  <si>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</si>
  <si>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</si>
  <si>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</si>
  <si>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</si>
  <si>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</si>
  <si>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</si>
  <si>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</si>
  <si>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</si>
  <si>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</si>
  <si>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</si>
  <si>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</si>
  <si>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</si>
  <si>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</si>
  <si>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</si>
  <si>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</si>
  <si>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</si>
  <si>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</si>
  <si>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</si>
  <si>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</si>
  <si>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</si>
  <si>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</si>
  <si>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土木研究所</t>
  </si>
  <si>
    <t>安全・安心な社会の実現</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</si>
  <si>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</si>
  <si>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</si>
  <si>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</si>
  <si>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</si>
  <si>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</si>
  <si>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</si>
  <si>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</si>
  <si>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</si>
  <si>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</si>
  <si>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業務達成基準</t>
  </si>
  <si>
    <t>人件費</t>
  </si>
  <si>
    <t>一般管理費</t>
  </si>
  <si>
    <t>業務経費</t>
  </si>
  <si>
    <t>研究開発の3つの目標のうち「目標を達成していると認められる」と評価された件数</t>
  </si>
  <si>
    <t>件</t>
  </si>
  <si>
    <t>-</t>
  </si>
  <si>
    <t>　</t>
    <phoneticPr fontId="6"/>
  </si>
  <si>
    <t>課題</t>
  </si>
  <si>
    <t>現場に適用された土木研究所開発技術数（特許等の使用に関する報告や聞き取りにより把握できたもののみ）</t>
  </si>
  <si>
    <t>技術数</t>
  </si>
  <si>
    <t>百万円</t>
  </si>
  <si>
    <t>2,261/5</t>
  </si>
  <si>
    <t>2,260/5</t>
  </si>
  <si>
    <t>○</t>
  </si>
  <si>
    <t>-</t>
    <phoneticPr fontId="6"/>
  </si>
  <si>
    <t>国交</t>
  </si>
  <si>
    <t>・国土交通省所管独立行政法人の（平成30年度･令和元年度）における業務実績評価の結果について（国土交通省作成）
・令和２年度については主務大臣より公表予定</t>
    <phoneticPr fontId="6"/>
  </si>
  <si>
    <t>研究開発プログラム数
(第4期中長期目標期間（28年度～令和3年度）から、社会的要請の高い課題に重点的・集中的に対応するため、解決すべき政策課題ごとに研究開発プログラムを構成した。）</t>
    <phoneticPr fontId="6"/>
  </si>
  <si>
    <t>-</t>
    <phoneticPr fontId="6"/>
  </si>
  <si>
    <t>2,344/5</t>
    <phoneticPr fontId="6"/>
  </si>
  <si>
    <t>2,255/5</t>
    <phoneticPr fontId="6"/>
  </si>
  <si>
    <t>国土交通大臣及び農林水産大臣からの指示による中長期目標に基づき、中長期計画を策定し実施している。</t>
    <phoneticPr fontId="6"/>
  </si>
  <si>
    <t>有</t>
  </si>
  <si>
    <t>‐</t>
  </si>
  <si>
    <t>研究課題を開始する前に、効率性や有効性、実施の適否について事前評価を実施しており、予算配分等に反映している。</t>
    <phoneticPr fontId="6"/>
  </si>
  <si>
    <t>支出先及び使途の把握を確実に行っている。</t>
    <phoneticPr fontId="6"/>
  </si>
  <si>
    <t>「土木研究所が実施する必要性」を研究評価要領の評価項目に明記しており、研究開発の重点化、他機関との重複排除の観点等も含めて評価を行った上で事業を実施している。</t>
    <phoneticPr fontId="6"/>
  </si>
  <si>
    <t>令和元年度の業務実績について、国土交通大臣から「顕著な成果の創出が認められた」と評価された。</t>
    <phoneticPr fontId="6"/>
  </si>
  <si>
    <t>土木研究所の研究成果が、国の技術基準類等に反映されている。</t>
    <phoneticPr fontId="6"/>
  </si>
  <si>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</si>
  <si>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</si>
  <si>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A.国立研究開発法人土木研究所</t>
    <phoneticPr fontId="6"/>
  </si>
  <si>
    <t>人件費</t>
    <rPh sb="0" eb="3">
      <t>ジンケンヒ</t>
    </rPh>
    <phoneticPr fontId="5"/>
  </si>
  <si>
    <t>外部委託費</t>
    <rPh sb="0" eb="2">
      <t>ガイブ</t>
    </rPh>
    <rPh sb="2" eb="5">
      <t>イタクヒ</t>
    </rPh>
    <phoneticPr fontId="5"/>
  </si>
  <si>
    <t>その他</t>
    <rPh sb="2" eb="3">
      <t>タ</t>
    </rPh>
    <phoneticPr fontId="5"/>
  </si>
  <si>
    <t>職員人件費</t>
    <phoneticPr fontId="6"/>
  </si>
  <si>
    <t>研究実施に必要な調査、データの計測等</t>
    <phoneticPr fontId="6"/>
  </si>
  <si>
    <t>物品購入等</t>
    <phoneticPr fontId="6"/>
  </si>
  <si>
    <t>B.株式会社水工リサーチ</t>
    <rPh sb="2" eb="4">
      <t>カブシキ</t>
    </rPh>
    <rPh sb="4" eb="6">
      <t>カイシャ</t>
    </rPh>
    <phoneticPr fontId="6"/>
  </si>
  <si>
    <t>軟岩河川の側方侵食に関する水理実験業務</t>
    <phoneticPr fontId="6"/>
  </si>
  <si>
    <t>河床波形成時の水位上昇機構に関する水理実験業務</t>
    <phoneticPr fontId="6"/>
  </si>
  <si>
    <t>連結した護床ブロックの三角波発生時における安定性評価に関する水理実験業務</t>
    <phoneticPr fontId="6"/>
  </si>
  <si>
    <t>非粘着性河岸の侵食速度把握に関わる水理実験業務</t>
    <phoneticPr fontId="6"/>
  </si>
  <si>
    <t>高水敷侵食挙動把握実験補助</t>
    <phoneticPr fontId="6"/>
  </si>
  <si>
    <t>釧路川の軟岩侵食地形再現計算補助</t>
    <phoneticPr fontId="6"/>
  </si>
  <si>
    <t>釧路川の軟岩侵食対策効果予測計算補助</t>
    <phoneticPr fontId="6"/>
  </si>
  <si>
    <t>急流河川におけるブロック挙動把握実験補助</t>
    <phoneticPr fontId="6"/>
  </si>
  <si>
    <t>アクリル水路の改良作業</t>
    <phoneticPr fontId="6"/>
  </si>
  <si>
    <t>第4実験棟内保管砂礫整理作業</t>
    <phoneticPr fontId="6"/>
  </si>
  <si>
    <t>役務費</t>
    <rPh sb="0" eb="2">
      <t>エキム</t>
    </rPh>
    <phoneticPr fontId="6"/>
  </si>
  <si>
    <t>役務費</t>
    <phoneticPr fontId="6"/>
  </si>
  <si>
    <t>C.一般財団法人土木研究センター</t>
    <rPh sb="2" eb="4">
      <t>イッパン</t>
    </rPh>
    <rPh sb="4" eb="8">
      <t>ザイダンホウジン</t>
    </rPh>
    <phoneticPr fontId="6"/>
  </si>
  <si>
    <t>Ｒ２研究施設管理・点検整備業務</t>
    <phoneticPr fontId="6"/>
  </si>
  <si>
    <t>Ｈ３１･３２･３３土木研究所（つくば）実験設備保守点検業務</t>
    <phoneticPr fontId="6"/>
  </si>
  <si>
    <t>国立研究開発法人土木研究所</t>
    <phoneticPr fontId="6"/>
  </si>
  <si>
    <t>土木技術に関する調査、試験、研究及び開発</t>
    <phoneticPr fontId="6"/>
  </si>
  <si>
    <t>軟岩河川の側方侵食に関する水理実験業務 外10件</t>
    <rPh sb="20" eb="21">
      <t>ホカ</t>
    </rPh>
    <rPh sb="23" eb="24">
      <t>ケン</t>
    </rPh>
    <phoneticPr fontId="6"/>
  </si>
  <si>
    <t>R2グラベルドレーン等に関する遠心模型実験業務 外5件</t>
    <phoneticPr fontId="6"/>
  </si>
  <si>
    <t>火山灰質土の液状化強度特性に関する地質調査業務 外3件</t>
    <phoneticPr fontId="6"/>
  </si>
  <si>
    <t>令和２年度石積堰堤破壊時の土石流等水理量計測実験 外9件</t>
    <phoneticPr fontId="6"/>
  </si>
  <si>
    <t>火山灰質地盤における杭基礎の液状化対策に関する遠心力模型実験解析業務</t>
    <phoneticPr fontId="6"/>
  </si>
  <si>
    <t>橋脚供試体載荷実験補助 外2件</t>
    <phoneticPr fontId="6"/>
  </si>
  <si>
    <t>深層学習を活用した河川変状の自動検知と監視システム開発業務 外１件</t>
    <phoneticPr fontId="6"/>
  </si>
  <si>
    <t>融雪水を考慮した道路盛土の安定性検討および現地調査業務 外１件</t>
    <phoneticPr fontId="6"/>
  </si>
  <si>
    <t>岩盤斜面の変化状況把握手法に関する調査業務</t>
    <phoneticPr fontId="6"/>
  </si>
  <si>
    <t>Ｒ２研究施設管理・点検整備業務（協定契約） 外1件</t>
    <rPh sb="16" eb="18">
      <t>キョウテイ</t>
    </rPh>
    <rPh sb="18" eb="20">
      <t>ケイヤク</t>
    </rPh>
    <rPh sb="22" eb="23">
      <t>ソト</t>
    </rPh>
    <rPh sb="24" eb="25">
      <t>ケン</t>
    </rPh>
    <phoneticPr fontId="6"/>
  </si>
  <si>
    <t>一般財団法人日本気象協会</t>
    <phoneticPr fontId="6"/>
  </si>
  <si>
    <t>ＸバンドＭＰレーダを用いた吹雪検知に関するデータ解析業務</t>
    <phoneticPr fontId="6"/>
  </si>
  <si>
    <t>寒地土木研究所外２箇所自家用電気工作物保安点検　外1件</t>
    <phoneticPr fontId="6"/>
  </si>
  <si>
    <t>構内・融雪井戸敷地草刈り作業および構内の清掃作業</t>
    <phoneticPr fontId="6"/>
  </si>
  <si>
    <t>一般財団法人札幌市環境事業公社</t>
    <phoneticPr fontId="6"/>
  </si>
  <si>
    <t>一般廃棄物収集運搬（単価契約） 外4件</t>
    <phoneticPr fontId="6"/>
  </si>
  <si>
    <t>自家用電気工作物保安管理業務</t>
    <phoneticPr fontId="6"/>
  </si>
  <si>
    <t>気象情報オンラインデータ配信（単価契約）</t>
    <phoneticPr fontId="6"/>
  </si>
  <si>
    <t>公益社団法人日本複製権センター</t>
    <phoneticPr fontId="6"/>
  </si>
  <si>
    <t>著作物複写及び電磁的複製利用許諾契約</t>
    <phoneticPr fontId="6"/>
  </si>
  <si>
    <t>2020年度ＩＰアドレス・ＡＳ番号維持料</t>
    <phoneticPr fontId="6"/>
  </si>
  <si>
    <t>表彰状作成及び筆耕</t>
    <phoneticPr fontId="6"/>
  </si>
  <si>
    <t>当該年度予算額／研究開発プログラム数
【研究開発プログラム１プログラム当たりのコスト】　
(第4期中長期目標期間（平成28年度～令和3年度））　　　　　　　　　　　　　　　　　　　　　　　　　　　　　　　　　　　　　</t>
    <rPh sb="57" eb="59">
      <t>ヘイセイ</t>
    </rPh>
    <rPh sb="64" eb="66">
      <t>レイワ</t>
    </rPh>
    <phoneticPr fontId="6"/>
  </si>
  <si>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6"/>
  </si>
  <si>
    <t>株式会社水工リサーチ</t>
    <rPh sb="0" eb="2">
      <t>カブシキ</t>
    </rPh>
    <rPh sb="2" eb="4">
      <t>カイシャ</t>
    </rPh>
    <phoneticPr fontId="6"/>
  </si>
  <si>
    <t>株式会社東京ソイルリサーチ　</t>
    <rPh sb="0" eb="2">
      <t>カブシキ</t>
    </rPh>
    <rPh sb="2" eb="4">
      <t>カイシャ</t>
    </rPh>
    <phoneticPr fontId="6"/>
  </si>
  <si>
    <t>株式会社ＨＲＣ研究所</t>
    <rPh sb="0" eb="2">
      <t>カブシキ</t>
    </rPh>
    <rPh sb="2" eb="4">
      <t>カイシャ</t>
    </rPh>
    <phoneticPr fontId="6"/>
  </si>
  <si>
    <t>基礎地盤コンサルタンツ株式会社</t>
    <rPh sb="11" eb="13">
      <t>カブシキ</t>
    </rPh>
    <rPh sb="13" eb="15">
      <t>カイシャ</t>
    </rPh>
    <phoneticPr fontId="6"/>
  </si>
  <si>
    <t>株式会社東洋計測リサーチ</t>
    <rPh sb="0" eb="2">
      <t>カブシキ</t>
    </rPh>
    <rPh sb="2" eb="4">
      <t>カイシャ</t>
    </rPh>
    <phoneticPr fontId="6"/>
  </si>
  <si>
    <t>日本工営株式会社</t>
    <rPh sb="4" eb="6">
      <t>カブシキ</t>
    </rPh>
    <rPh sb="6" eb="8">
      <t>カイシャ</t>
    </rPh>
    <phoneticPr fontId="6"/>
  </si>
  <si>
    <t>株式会社ダイケンビルサービス</t>
    <rPh sb="0" eb="2">
      <t>カブシキ</t>
    </rPh>
    <rPh sb="2" eb="4">
      <t>カイシャ</t>
    </rPh>
    <phoneticPr fontId="6"/>
  </si>
  <si>
    <t>いであ株式会社</t>
    <rPh sb="3" eb="5">
      <t>カブシキ</t>
    </rPh>
    <rPh sb="5" eb="7">
      <t>カイシャ</t>
    </rPh>
    <phoneticPr fontId="6"/>
  </si>
  <si>
    <t>株式会社ドーコン</t>
    <rPh sb="0" eb="2">
      <t>カブシキ</t>
    </rPh>
    <rPh sb="2" eb="4">
      <t>カイシャ</t>
    </rPh>
    <phoneticPr fontId="6"/>
  </si>
  <si>
    <t>ＨＲＳ株式会社</t>
    <rPh sb="3" eb="5">
      <t>カブシキ</t>
    </rPh>
    <rPh sb="5" eb="7">
      <t>カイシャ</t>
    </rPh>
    <phoneticPr fontId="6"/>
  </si>
  <si>
    <t>-</t>
    <phoneticPr fontId="6"/>
  </si>
  <si>
    <t xml:space="preserve">社会福祉法人共友会 </t>
    <phoneticPr fontId="6"/>
  </si>
  <si>
    <t>一般財団法人土木研究センター</t>
    <rPh sb="0" eb="2">
      <t>イッパン</t>
    </rPh>
    <rPh sb="2" eb="6">
      <t>ザイダンホウジン</t>
    </rPh>
    <phoneticPr fontId="6"/>
  </si>
  <si>
    <t>一般財団法人北海道電気保安協会</t>
    <rPh sb="0" eb="2">
      <t>イッパン</t>
    </rPh>
    <rPh sb="2" eb="6">
      <t>ザイダンホウジン</t>
    </rPh>
    <phoneticPr fontId="6"/>
  </si>
  <si>
    <t>公益社団法人妙高市シルバー人材センター</t>
    <rPh sb="0" eb="2">
      <t>コウエキ</t>
    </rPh>
    <rPh sb="2" eb="6">
      <t>シャダンホウジン</t>
    </rPh>
    <phoneticPr fontId="6"/>
  </si>
  <si>
    <t>一般財団法人東北電気保安協会</t>
    <rPh sb="0" eb="2">
      <t>イッパン</t>
    </rPh>
    <rPh sb="2" eb="6">
      <t>ザイダンホウジン</t>
    </rPh>
    <phoneticPr fontId="6"/>
  </si>
  <si>
    <t>一般財団法人気象業務支援センター</t>
    <rPh sb="0" eb="2">
      <t>イッパン</t>
    </rPh>
    <rPh sb="2" eb="6">
      <t>ザイダンホウジン</t>
    </rPh>
    <phoneticPr fontId="6"/>
  </si>
  <si>
    <t>一般社団法人日本ネットワークインフォメーションセンター</t>
    <rPh sb="0" eb="2">
      <t>イッパン</t>
    </rPh>
    <rPh sb="2" eb="6">
      <t>シャダンホウジン</t>
    </rPh>
    <phoneticPr fontId="6"/>
  </si>
  <si>
    <t>研究開発の３つの目標全てについて、毎年度、「目標を達成していると認められる」との評価を得ること。（第4期中長期目標期間（平成28年度～令和3年度））</t>
    <rPh sb="60" eb="62">
      <t>ヘイセイ</t>
    </rPh>
    <phoneticPr fontId="6"/>
  </si>
  <si>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</si>
  <si>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国土技術政策総合研究所等の施設管理・運営業務（保全業務）（協定契約）外1件</t>
    <rPh sb="29" eb="31">
      <t>キョウテイ</t>
    </rPh>
    <rPh sb="31" eb="33">
      <t>ケイヤク</t>
    </rPh>
    <phoneticPr fontId="6"/>
  </si>
  <si>
    <t>総務課長 佐々木　俊一
会計課長 大沼　俊之
技術調査課長 森戸　義貴</t>
    <rPh sb="17" eb="19">
      <t>オオヌマ</t>
    </rPh>
    <rPh sb="20" eb="22">
      <t>トシユキ</t>
    </rPh>
    <phoneticPr fontId="6"/>
  </si>
  <si>
    <t>セグメント別の計数については年度計画策定時において決定するため、概算要求段階においては算出不可。</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</si>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</sst>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158</xdr:row>
      <xdr:rowOff>342899</xdr:rowOff>
    </xdr:from>
    <xdr:to>
      <xdr:col>47</xdr:col>
      <xdr:colOff>161925</xdr:colOff>
      <xdr:row>181</xdr:row>
      <xdr:rowOff>17294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57454799"/>
          <a:ext cx="8591550" cy="8437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84" zoomScale="80" zoomScaleNormal="75" zoomScaleSheetLayoutView="80" zoomScalePageLayoutView="85" workbookViewId="0">
      <selection activeCell="BF31" sqref="BF3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645</v>
      </c>
      <c r="AJ2" s="586" t="s">
        <v>782</v>
      </c>
      <c r="AK2" s="586"/>
      <c r="AL2" s="586"/>
      <c r="AM2" s="586"/>
      <c r="AN2" s="93" t="s">
        <v>380</v>
      </c>
      <c r="AO2" s="586">
        <v>20</v>
      </c>
      <c r="AP2" s="586"/>
      <c r="AQ2" s="586"/>
      <c r="AR2" s="94" t="s">
        <v>754</v>
      </c>
      <c r="AS2" s="585">
        <v>488</v>
      </c>
      <c r="AT2" s="585"/>
      <c r="AU2" s="585"/>
      <c r="AV2" s="93" t="str">
        <f>IF(AW2="","","-")</f>
        <v>-</v>
      </c>
      <c r="AW2" s="584">
        <v>1</v>
      </c>
      <c r="AX2" s="584"/>
      <c r="BH2" s="5"/>
    </row>
    <row r="3" spans="1:60" ht="24" customHeight="1" thickBot="1" x14ac:dyDescent="0.2">
      <c r="A3" s="624" t="s">
        <v>646</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647</v>
      </c>
      <c r="AJ3" s="626" t="s">
        <v>755</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756</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757</v>
      </c>
      <c r="AF4" s="609"/>
      <c r="AG4" s="609"/>
      <c r="AH4" s="609"/>
      <c r="AI4" s="609"/>
      <c r="AJ4" s="609"/>
      <c r="AK4" s="609"/>
      <c r="AL4" s="609"/>
      <c r="AM4" s="609"/>
      <c r="AN4" s="609"/>
      <c r="AO4" s="609"/>
      <c r="AP4" s="610"/>
      <c r="AQ4" s="611" t="s">
        <v>2</v>
      </c>
      <c r="AR4" s="606"/>
      <c r="AS4" s="606"/>
      <c r="AT4" s="606"/>
      <c r="AU4" s="606"/>
      <c r="AV4" s="606"/>
      <c r="AW4" s="606"/>
      <c r="AX4" s="612"/>
    </row>
    <row r="5" spans="1:60" ht="54.75" customHeight="1" x14ac:dyDescent="0.15">
      <c r="A5" s="613" t="s">
        <v>46</v>
      </c>
      <c r="B5" s="614"/>
      <c r="C5" s="614"/>
      <c r="D5" s="614"/>
      <c r="E5" s="614"/>
      <c r="F5" s="615"/>
      <c r="G5" s="616" t="s">
        <v>758</v>
      </c>
      <c r="H5" s="617"/>
      <c r="I5" s="617"/>
      <c r="J5" s="617"/>
      <c r="K5" s="617"/>
      <c r="L5" s="617"/>
      <c r="M5" s="618" t="s">
        <v>45</v>
      </c>
      <c r="N5" s="619"/>
      <c r="O5" s="619"/>
      <c r="P5" s="619"/>
      <c r="Q5" s="619"/>
      <c r="R5" s="620"/>
      <c r="S5" s="621" t="s">
        <v>759</v>
      </c>
      <c r="T5" s="617"/>
      <c r="U5" s="617"/>
      <c r="V5" s="617"/>
      <c r="W5" s="617"/>
      <c r="X5" s="622"/>
      <c r="Y5" s="623" t="s">
        <v>3</v>
      </c>
      <c r="Z5" s="421"/>
      <c r="AA5" s="421"/>
      <c r="AB5" s="421"/>
      <c r="AC5" s="421"/>
      <c r="AD5" s="422"/>
      <c r="AE5" s="587" t="s">
        <v>760</v>
      </c>
      <c r="AF5" s="587"/>
      <c r="AG5" s="587"/>
      <c r="AH5" s="587"/>
      <c r="AI5" s="587"/>
      <c r="AJ5" s="587"/>
      <c r="AK5" s="587"/>
      <c r="AL5" s="587"/>
      <c r="AM5" s="587"/>
      <c r="AN5" s="587"/>
      <c r="AO5" s="587"/>
      <c r="AP5" s="588"/>
      <c r="AQ5" s="589" t="s">
        <v>868</v>
      </c>
      <c r="AR5" s="590"/>
      <c r="AS5" s="590"/>
      <c r="AT5" s="590"/>
      <c r="AU5" s="590"/>
      <c r="AV5" s="590"/>
      <c r="AW5" s="590"/>
      <c r="AX5" s="591"/>
    </row>
    <row r="6" spans="1:60" ht="36"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75</v>
      </c>
      <c r="B7" s="593"/>
      <c r="C7" s="593"/>
      <c r="D7" s="593"/>
      <c r="E7" s="593"/>
      <c r="F7" s="593"/>
      <c r="G7" s="598" t="s">
        <v>761</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36" customHeight="1" x14ac:dyDescent="0.15">
      <c r="A8" s="550" t="s">
        <v>72</v>
      </c>
      <c r="B8" s="551"/>
      <c r="C8" s="551"/>
      <c r="D8" s="551"/>
      <c r="E8" s="551"/>
      <c r="F8" s="552"/>
      <c r="G8" s="553" t="s">
        <v>762</v>
      </c>
      <c r="H8" s="554"/>
      <c r="I8" s="554"/>
      <c r="J8" s="554"/>
      <c r="K8" s="554"/>
      <c r="L8" s="554"/>
      <c r="M8" s="554"/>
      <c r="N8" s="554"/>
      <c r="O8" s="554"/>
      <c r="P8" s="554"/>
      <c r="Q8" s="554"/>
      <c r="R8" s="554"/>
      <c r="S8" s="554"/>
      <c r="T8" s="554"/>
      <c r="U8" s="554"/>
      <c r="V8" s="554"/>
      <c r="W8" s="554"/>
      <c r="X8" s="555"/>
      <c r="Y8" s="556" t="s">
        <v>303</v>
      </c>
      <c r="Z8" s="557"/>
      <c r="AA8" s="557"/>
      <c r="AB8" s="557"/>
      <c r="AC8" s="557"/>
      <c r="AD8" s="558"/>
      <c r="AE8" s="559" t="s">
        <v>763</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科学技術・イノベーション</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文教及び科学振興</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7" t="s">
        <v>324</v>
      </c>
      <c r="B10" s="528"/>
      <c r="C10" s="528"/>
      <c r="D10" s="528"/>
      <c r="E10" s="528"/>
      <c r="F10" s="528"/>
      <c r="G10" s="529" t="s">
        <v>764</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51.75" customHeight="1" x14ac:dyDescent="0.15">
      <c r="A11" s="532" t="s">
        <v>325</v>
      </c>
      <c r="B11" s="533"/>
      <c r="C11" s="533"/>
      <c r="D11" s="533"/>
      <c r="E11" s="533"/>
      <c r="F11" s="533"/>
      <c r="G11" s="534" t="s">
        <v>765</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77" t="s">
        <v>113</v>
      </c>
      <c r="B13" s="578"/>
      <c r="C13" s="578"/>
      <c r="D13" s="578"/>
      <c r="E13" s="578"/>
      <c r="F13" s="579"/>
      <c r="G13" s="581"/>
      <c r="H13" s="582"/>
      <c r="I13" s="582"/>
      <c r="J13" s="582"/>
      <c r="K13" s="582"/>
      <c r="L13" s="582"/>
      <c r="M13" s="582"/>
      <c r="N13" s="582"/>
      <c r="O13" s="582"/>
      <c r="P13" s="131" t="s">
        <v>517</v>
      </c>
      <c r="Q13" s="548"/>
      <c r="R13" s="548"/>
      <c r="S13" s="548"/>
      <c r="T13" s="548"/>
      <c r="U13" s="548"/>
      <c r="V13" s="583"/>
      <c r="W13" s="131" t="s">
        <v>388</v>
      </c>
      <c r="X13" s="548"/>
      <c r="Y13" s="548"/>
      <c r="Z13" s="548"/>
      <c r="AA13" s="548"/>
      <c r="AB13" s="548"/>
      <c r="AC13" s="583"/>
      <c r="AD13" s="131" t="s">
        <v>746</v>
      </c>
      <c r="AE13" s="548"/>
      <c r="AF13" s="548"/>
      <c r="AG13" s="548"/>
      <c r="AH13" s="548"/>
      <c r="AI13" s="548"/>
      <c r="AJ13" s="583"/>
      <c r="AK13" s="131" t="s">
        <v>749</v>
      </c>
      <c r="AL13" s="548"/>
      <c r="AM13" s="548"/>
      <c r="AN13" s="548"/>
      <c r="AO13" s="548"/>
      <c r="AP13" s="548"/>
      <c r="AQ13" s="583"/>
      <c r="AR13" s="131" t="s">
        <v>750</v>
      </c>
      <c r="AS13" s="548"/>
      <c r="AT13" s="548"/>
      <c r="AU13" s="548"/>
      <c r="AV13" s="548"/>
      <c r="AW13" s="548"/>
      <c r="AX13" s="549"/>
    </row>
    <row r="14" spans="1:60" ht="24.75" customHeight="1" x14ac:dyDescent="0.15">
      <c r="A14" s="377"/>
      <c r="B14" s="378"/>
      <c r="C14" s="378"/>
      <c r="D14" s="378"/>
      <c r="E14" s="378"/>
      <c r="F14" s="379"/>
      <c r="G14" s="498" t="s">
        <v>110</v>
      </c>
      <c r="H14" s="501" t="s">
        <v>101</v>
      </c>
      <c r="I14" s="501"/>
      <c r="J14" s="501"/>
      <c r="K14" s="501"/>
      <c r="L14" s="501"/>
      <c r="M14" s="501"/>
      <c r="N14" s="501"/>
      <c r="O14" s="501"/>
      <c r="P14" s="499">
        <v>2261</v>
      </c>
      <c r="Q14" s="500"/>
      <c r="R14" s="500"/>
      <c r="S14" s="500"/>
      <c r="T14" s="500"/>
      <c r="U14" s="500"/>
      <c r="V14" s="500"/>
      <c r="W14" s="500">
        <v>2260</v>
      </c>
      <c r="X14" s="500"/>
      <c r="Y14" s="500"/>
      <c r="Z14" s="500"/>
      <c r="AA14" s="500"/>
      <c r="AB14" s="500"/>
      <c r="AC14" s="500"/>
      <c r="AD14" s="500">
        <v>2344</v>
      </c>
      <c r="AE14" s="500"/>
      <c r="AF14" s="500"/>
      <c r="AG14" s="500"/>
      <c r="AH14" s="500"/>
      <c r="AI14" s="500"/>
      <c r="AJ14" s="500"/>
      <c r="AK14" s="500">
        <v>2255</v>
      </c>
      <c r="AL14" s="500"/>
      <c r="AM14" s="500"/>
      <c r="AN14" s="500"/>
      <c r="AO14" s="500"/>
      <c r="AP14" s="500"/>
      <c r="AQ14" s="500"/>
      <c r="AR14" s="499" t="s">
        <v>871</v>
      </c>
      <c r="AS14" s="500"/>
      <c r="AT14" s="500"/>
      <c r="AU14" s="500"/>
      <c r="AV14" s="500"/>
      <c r="AW14" s="500"/>
      <c r="AX14" s="512"/>
    </row>
    <row r="15" spans="1:60" ht="24.75" customHeight="1" x14ac:dyDescent="0.15">
      <c r="A15" s="377"/>
      <c r="B15" s="378"/>
      <c r="C15" s="378"/>
      <c r="D15" s="378"/>
      <c r="E15" s="378"/>
      <c r="F15" s="379"/>
      <c r="G15" s="498"/>
      <c r="H15" s="501" t="s">
        <v>102</v>
      </c>
      <c r="I15" s="501" t="s">
        <v>106</v>
      </c>
      <c r="J15" s="501"/>
      <c r="K15" s="501"/>
      <c r="L15" s="501"/>
      <c r="M15" s="501"/>
      <c r="N15" s="501"/>
      <c r="O15" s="501"/>
      <c r="P15" s="521">
        <v>2211</v>
      </c>
      <c r="Q15" s="522"/>
      <c r="R15" s="522"/>
      <c r="S15" s="522"/>
      <c r="T15" s="522"/>
      <c r="U15" s="522"/>
      <c r="V15" s="523"/>
      <c r="W15" s="524">
        <v>2085</v>
      </c>
      <c r="X15" s="525"/>
      <c r="Y15" s="525"/>
      <c r="Z15" s="525"/>
      <c r="AA15" s="525"/>
      <c r="AB15" s="525"/>
      <c r="AC15" s="526"/>
      <c r="AD15" s="524">
        <v>1991</v>
      </c>
      <c r="AE15" s="525"/>
      <c r="AF15" s="525"/>
      <c r="AG15" s="525"/>
      <c r="AH15" s="525"/>
      <c r="AI15" s="525"/>
      <c r="AJ15" s="526"/>
      <c r="AK15" s="570"/>
      <c r="AL15" s="571"/>
      <c r="AM15" s="571"/>
      <c r="AN15" s="571"/>
      <c r="AO15" s="571"/>
      <c r="AP15" s="571"/>
      <c r="AQ15" s="573"/>
      <c r="AR15" s="570"/>
      <c r="AS15" s="571"/>
      <c r="AT15" s="571"/>
      <c r="AU15" s="571"/>
      <c r="AV15" s="571"/>
      <c r="AW15" s="571"/>
      <c r="AX15" s="572"/>
    </row>
    <row r="16" spans="1:60" ht="24.75" customHeight="1" x14ac:dyDescent="0.15">
      <c r="A16" s="377"/>
      <c r="B16" s="378"/>
      <c r="C16" s="378"/>
      <c r="D16" s="378"/>
      <c r="E16" s="378"/>
      <c r="F16" s="379"/>
      <c r="G16" s="498"/>
      <c r="H16" s="501"/>
      <c r="I16" s="501" t="s">
        <v>107</v>
      </c>
      <c r="J16" s="501"/>
      <c r="K16" s="501"/>
      <c r="L16" s="501"/>
      <c r="M16" s="501"/>
      <c r="N16" s="501"/>
      <c r="O16" s="501"/>
      <c r="P16" s="541">
        <v>110</v>
      </c>
      <c r="Q16" s="542"/>
      <c r="R16" s="542"/>
      <c r="S16" s="542"/>
      <c r="T16" s="542"/>
      <c r="U16" s="542"/>
      <c r="V16" s="543"/>
      <c r="W16" s="541">
        <v>409</v>
      </c>
      <c r="X16" s="542"/>
      <c r="Y16" s="542"/>
      <c r="Z16" s="542"/>
      <c r="AA16" s="542"/>
      <c r="AB16" s="542"/>
      <c r="AC16" s="543"/>
      <c r="AD16" s="541">
        <v>182</v>
      </c>
      <c r="AE16" s="542"/>
      <c r="AF16" s="542"/>
      <c r="AG16" s="542"/>
      <c r="AH16" s="542"/>
      <c r="AI16" s="542"/>
      <c r="AJ16" s="543"/>
      <c r="AK16" s="544"/>
      <c r="AL16" s="545"/>
      <c r="AM16" s="545"/>
      <c r="AN16" s="545"/>
      <c r="AO16" s="545"/>
      <c r="AP16" s="545"/>
      <c r="AQ16" s="546"/>
      <c r="AR16" s="544"/>
      <c r="AS16" s="545"/>
      <c r="AT16" s="545"/>
      <c r="AU16" s="545"/>
      <c r="AV16" s="545"/>
      <c r="AW16" s="545"/>
      <c r="AX16" s="547"/>
    </row>
    <row r="17" spans="1:50" ht="24.75" customHeight="1" x14ac:dyDescent="0.15">
      <c r="A17" s="377"/>
      <c r="B17" s="378"/>
      <c r="C17" s="378"/>
      <c r="D17" s="378"/>
      <c r="E17" s="378"/>
      <c r="F17" s="379"/>
      <c r="G17" s="498"/>
      <c r="H17" s="501"/>
      <c r="I17" s="501" t="s">
        <v>108</v>
      </c>
      <c r="J17" s="501"/>
      <c r="K17" s="501"/>
      <c r="L17" s="501"/>
      <c r="M17" s="501"/>
      <c r="N17" s="501"/>
      <c r="O17" s="501"/>
      <c r="P17" s="541">
        <v>563</v>
      </c>
      <c r="Q17" s="542"/>
      <c r="R17" s="542"/>
      <c r="S17" s="542"/>
      <c r="T17" s="542"/>
      <c r="U17" s="542"/>
      <c r="V17" s="543"/>
      <c r="W17" s="541">
        <v>389</v>
      </c>
      <c r="X17" s="542"/>
      <c r="Y17" s="542"/>
      <c r="Z17" s="542"/>
      <c r="AA17" s="542"/>
      <c r="AB17" s="542"/>
      <c r="AC17" s="543"/>
      <c r="AD17" s="541">
        <v>400</v>
      </c>
      <c r="AE17" s="542"/>
      <c r="AF17" s="542"/>
      <c r="AG17" s="542"/>
      <c r="AH17" s="542"/>
      <c r="AI17" s="542"/>
      <c r="AJ17" s="543"/>
      <c r="AK17" s="544"/>
      <c r="AL17" s="545"/>
      <c r="AM17" s="545"/>
      <c r="AN17" s="545"/>
      <c r="AO17" s="545"/>
      <c r="AP17" s="545"/>
      <c r="AQ17" s="546"/>
      <c r="AR17" s="544"/>
      <c r="AS17" s="545"/>
      <c r="AT17" s="545"/>
      <c r="AU17" s="545"/>
      <c r="AV17" s="545"/>
      <c r="AW17" s="545"/>
      <c r="AX17" s="547"/>
    </row>
    <row r="18" spans="1:50" ht="24.75" customHeight="1" x14ac:dyDescent="0.15">
      <c r="A18" s="377"/>
      <c r="B18" s="378"/>
      <c r="C18" s="378"/>
      <c r="D18" s="378"/>
      <c r="E18" s="378"/>
      <c r="F18" s="379"/>
      <c r="G18" s="498"/>
      <c r="H18" s="501"/>
      <c r="I18" s="501" t="s">
        <v>103</v>
      </c>
      <c r="J18" s="501"/>
      <c r="K18" s="501"/>
      <c r="L18" s="501"/>
      <c r="M18" s="501"/>
      <c r="N18" s="501"/>
      <c r="O18" s="501"/>
      <c r="P18" s="574">
        <f>SUM(P15:V17)</f>
        <v>2884</v>
      </c>
      <c r="Q18" s="575"/>
      <c r="R18" s="575"/>
      <c r="S18" s="575"/>
      <c r="T18" s="575"/>
      <c r="U18" s="575"/>
      <c r="V18" s="576"/>
      <c r="W18" s="574">
        <f t="shared" ref="W18" si="0">SUM(W15:AC17)</f>
        <v>2883</v>
      </c>
      <c r="X18" s="575"/>
      <c r="Y18" s="575"/>
      <c r="Z18" s="575"/>
      <c r="AA18" s="575"/>
      <c r="AB18" s="575"/>
      <c r="AC18" s="576"/>
      <c r="AD18" s="574">
        <f t="shared" ref="AD18" si="1">SUM(AD15:AJ17)</f>
        <v>2573</v>
      </c>
      <c r="AE18" s="575"/>
      <c r="AF18" s="575"/>
      <c r="AG18" s="575"/>
      <c r="AH18" s="575"/>
      <c r="AI18" s="575"/>
      <c r="AJ18" s="576"/>
      <c r="AK18" s="544"/>
      <c r="AL18" s="545"/>
      <c r="AM18" s="545"/>
      <c r="AN18" s="545"/>
      <c r="AO18" s="545"/>
      <c r="AP18" s="545"/>
      <c r="AQ18" s="546"/>
      <c r="AR18" s="544"/>
      <c r="AS18" s="545"/>
      <c r="AT18" s="545"/>
      <c r="AU18" s="545"/>
      <c r="AV18" s="545"/>
      <c r="AW18" s="545"/>
      <c r="AX18" s="547"/>
    </row>
    <row r="19" spans="1:50" ht="24.75" customHeight="1" x14ac:dyDescent="0.15">
      <c r="A19" s="377"/>
      <c r="B19" s="378"/>
      <c r="C19" s="378"/>
      <c r="D19" s="378"/>
      <c r="E19" s="378"/>
      <c r="F19" s="379"/>
      <c r="G19" s="498"/>
      <c r="H19" s="501" t="s">
        <v>111</v>
      </c>
      <c r="I19" s="501"/>
      <c r="J19" s="501"/>
      <c r="K19" s="501"/>
      <c r="L19" s="501"/>
      <c r="M19" s="501"/>
      <c r="N19" s="501"/>
      <c r="O19" s="501"/>
      <c r="P19" s="518">
        <f>P15/P18</f>
        <v>0.76664355062413314</v>
      </c>
      <c r="Q19" s="518"/>
      <c r="R19" s="518"/>
      <c r="S19" s="518"/>
      <c r="T19" s="518"/>
      <c r="U19" s="518"/>
      <c r="V19" s="518"/>
      <c r="W19" s="518">
        <f>W15/W18</f>
        <v>0.72320499479708633</v>
      </c>
      <c r="X19" s="518"/>
      <c r="Y19" s="518"/>
      <c r="Z19" s="518"/>
      <c r="AA19" s="518"/>
      <c r="AB19" s="518"/>
      <c r="AC19" s="518"/>
      <c r="AD19" s="518">
        <f>AD15/AD18</f>
        <v>0.77380489700738442</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24.75" customHeight="1" x14ac:dyDescent="0.15">
      <c r="A20" s="377"/>
      <c r="B20" s="378"/>
      <c r="C20" s="378"/>
      <c r="D20" s="378"/>
      <c r="E20" s="378"/>
      <c r="F20" s="379"/>
      <c r="G20" s="498"/>
      <c r="H20" s="501" t="s">
        <v>112</v>
      </c>
      <c r="I20" s="501"/>
      <c r="J20" s="501"/>
      <c r="K20" s="501"/>
      <c r="L20" s="501"/>
      <c r="M20" s="501"/>
      <c r="N20" s="501"/>
      <c r="O20" s="501"/>
      <c r="P20" s="513" t="s">
        <v>766</v>
      </c>
      <c r="Q20" s="514"/>
      <c r="R20" s="514"/>
      <c r="S20" s="514"/>
      <c r="T20" s="514"/>
      <c r="U20" s="514"/>
      <c r="V20" s="514"/>
      <c r="W20" s="514" t="s">
        <v>766</v>
      </c>
      <c r="X20" s="514"/>
      <c r="Y20" s="514"/>
      <c r="Z20" s="514"/>
      <c r="AA20" s="514"/>
      <c r="AB20" s="514"/>
      <c r="AC20" s="514"/>
      <c r="AD20" s="514" t="s">
        <v>766</v>
      </c>
      <c r="AE20" s="514"/>
      <c r="AF20" s="514"/>
      <c r="AG20" s="514"/>
      <c r="AH20" s="514"/>
      <c r="AI20" s="514"/>
      <c r="AJ20" s="514"/>
      <c r="AK20" s="514" t="s">
        <v>766</v>
      </c>
      <c r="AL20" s="514"/>
      <c r="AM20" s="514"/>
      <c r="AN20" s="514"/>
      <c r="AO20" s="514"/>
      <c r="AP20" s="514"/>
      <c r="AQ20" s="514"/>
      <c r="AR20" s="515"/>
      <c r="AS20" s="515"/>
      <c r="AT20" s="515"/>
      <c r="AU20" s="516"/>
      <c r="AV20" s="516"/>
      <c r="AW20" s="516"/>
      <c r="AX20" s="517"/>
    </row>
    <row r="21" spans="1:50" ht="24.75" customHeight="1" x14ac:dyDescent="0.15">
      <c r="A21" s="377"/>
      <c r="B21" s="378"/>
      <c r="C21" s="378"/>
      <c r="D21" s="378"/>
      <c r="E21" s="378"/>
      <c r="F21" s="379"/>
      <c r="G21" s="498" t="s">
        <v>109</v>
      </c>
      <c r="H21" s="286" t="s">
        <v>104</v>
      </c>
      <c r="I21" s="286"/>
      <c r="J21" s="286"/>
      <c r="K21" s="286"/>
      <c r="L21" s="286"/>
      <c r="M21" s="286"/>
      <c r="N21" s="286"/>
      <c r="O21" s="286"/>
      <c r="P21" s="499">
        <v>2443</v>
      </c>
      <c r="Q21" s="500"/>
      <c r="R21" s="500"/>
      <c r="S21" s="500"/>
      <c r="T21" s="500"/>
      <c r="U21" s="500"/>
      <c r="V21" s="500"/>
      <c r="W21" s="500">
        <v>2460</v>
      </c>
      <c r="X21" s="500"/>
      <c r="Y21" s="500"/>
      <c r="Z21" s="500"/>
      <c r="AA21" s="500"/>
      <c r="AB21" s="500"/>
      <c r="AC21" s="500"/>
      <c r="AD21" s="500">
        <v>2585</v>
      </c>
      <c r="AE21" s="500"/>
      <c r="AF21" s="500"/>
      <c r="AG21" s="500"/>
      <c r="AH21" s="500"/>
      <c r="AI21" s="500"/>
      <c r="AJ21" s="500"/>
      <c r="AK21" s="500">
        <v>2469</v>
      </c>
      <c r="AL21" s="500"/>
      <c r="AM21" s="500"/>
      <c r="AN21" s="500"/>
      <c r="AO21" s="500"/>
      <c r="AP21" s="500"/>
      <c r="AQ21" s="500"/>
      <c r="AR21" s="500"/>
      <c r="AS21" s="500"/>
      <c r="AT21" s="500"/>
      <c r="AU21" s="500"/>
      <c r="AV21" s="500"/>
      <c r="AW21" s="500"/>
      <c r="AX21" s="512"/>
    </row>
    <row r="22" spans="1:50" ht="24.75" customHeight="1" x14ac:dyDescent="0.15">
      <c r="A22" s="377"/>
      <c r="B22" s="378"/>
      <c r="C22" s="378"/>
      <c r="D22" s="378"/>
      <c r="E22" s="378"/>
      <c r="F22" s="379"/>
      <c r="G22" s="498"/>
      <c r="H22" s="286" t="s">
        <v>102</v>
      </c>
      <c r="I22" s="286"/>
      <c r="J22" s="286"/>
      <c r="K22" s="286"/>
      <c r="L22" s="286"/>
      <c r="M22" s="286"/>
      <c r="N22" s="286"/>
      <c r="O22" s="286"/>
      <c r="P22" s="500">
        <v>2873</v>
      </c>
      <c r="Q22" s="500"/>
      <c r="R22" s="500"/>
      <c r="S22" s="500"/>
      <c r="T22" s="500"/>
      <c r="U22" s="500"/>
      <c r="V22" s="500"/>
      <c r="W22" s="500">
        <v>2866</v>
      </c>
      <c r="X22" s="500"/>
      <c r="Y22" s="500"/>
      <c r="Z22" s="500"/>
      <c r="AA22" s="500"/>
      <c r="AB22" s="500"/>
      <c r="AC22" s="500"/>
      <c r="AD22" s="500">
        <v>2563</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75" customHeight="1" x14ac:dyDescent="0.15">
      <c r="A23" s="527"/>
      <c r="B23" s="528"/>
      <c r="C23" s="528"/>
      <c r="D23" s="528"/>
      <c r="E23" s="528"/>
      <c r="F23" s="580"/>
      <c r="G23" s="498"/>
      <c r="H23" s="501" t="s">
        <v>105</v>
      </c>
      <c r="I23" s="501"/>
      <c r="J23" s="501"/>
      <c r="K23" s="501"/>
      <c r="L23" s="501"/>
      <c r="M23" s="501"/>
      <c r="N23" s="501"/>
      <c r="O23" s="501"/>
      <c r="P23" s="502">
        <f>IF(P21=0, "-",P22/P21)</f>
        <v>1.1760130986492019</v>
      </c>
      <c r="Q23" s="502"/>
      <c r="R23" s="502"/>
      <c r="S23" s="502"/>
      <c r="T23" s="502"/>
      <c r="U23" s="502"/>
      <c r="V23" s="502"/>
      <c r="W23" s="502">
        <f t="shared" ref="W23" si="2">IF(W21=0, "-",W22/W21)</f>
        <v>1.1650406504065041</v>
      </c>
      <c r="X23" s="502"/>
      <c r="Y23" s="502"/>
      <c r="Z23" s="502"/>
      <c r="AA23" s="502"/>
      <c r="AB23" s="502"/>
      <c r="AC23" s="502"/>
      <c r="AD23" s="502">
        <f>IF(AD21=0, "-",AD22/AD21)</f>
        <v>0.99148936170212765</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753</v>
      </c>
      <c r="B24" s="628"/>
      <c r="C24" s="503" t="s">
        <v>77</v>
      </c>
      <c r="D24" s="503"/>
      <c r="E24" s="503"/>
      <c r="F24" s="503"/>
      <c r="G24" s="503"/>
      <c r="H24" s="503"/>
      <c r="I24" s="503"/>
      <c r="J24" s="503"/>
      <c r="K24" s="504"/>
      <c r="L24" s="505" t="s">
        <v>751</v>
      </c>
      <c r="M24" s="505"/>
      <c r="N24" s="505"/>
      <c r="O24" s="505"/>
      <c r="P24" s="505"/>
      <c r="Q24" s="505"/>
      <c r="R24" s="505" t="s">
        <v>750</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27" customHeight="1" x14ac:dyDescent="0.15">
      <c r="A25" s="629"/>
      <c r="B25" s="630"/>
      <c r="C25" s="635" t="s">
        <v>767</v>
      </c>
      <c r="D25" s="635"/>
      <c r="E25" s="635"/>
      <c r="F25" s="635"/>
      <c r="G25" s="635"/>
      <c r="H25" s="635"/>
      <c r="I25" s="635"/>
      <c r="J25" s="635"/>
      <c r="K25" s="636"/>
      <c r="L25" s="521">
        <v>1076</v>
      </c>
      <c r="M25" s="522"/>
      <c r="N25" s="522"/>
      <c r="O25" s="522"/>
      <c r="P25" s="522"/>
      <c r="Q25" s="523"/>
      <c r="R25" s="637" t="s">
        <v>870</v>
      </c>
      <c r="S25" s="638"/>
      <c r="T25" s="638"/>
      <c r="U25" s="638"/>
      <c r="V25" s="638"/>
      <c r="W25" s="639"/>
      <c r="X25" s="640" t="s">
        <v>869</v>
      </c>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customHeight="1" x14ac:dyDescent="0.15">
      <c r="A26" s="629"/>
      <c r="B26" s="630"/>
      <c r="C26" s="633" t="s">
        <v>768</v>
      </c>
      <c r="D26" s="633"/>
      <c r="E26" s="633"/>
      <c r="F26" s="633"/>
      <c r="G26" s="633"/>
      <c r="H26" s="633"/>
      <c r="I26" s="633"/>
      <c r="J26" s="633"/>
      <c r="K26" s="634"/>
      <c r="L26" s="521">
        <v>0</v>
      </c>
      <c r="M26" s="522"/>
      <c r="N26" s="522"/>
      <c r="O26" s="522"/>
      <c r="P26" s="522"/>
      <c r="Q26" s="523"/>
      <c r="R26" s="521" t="s">
        <v>870</v>
      </c>
      <c r="S26" s="522"/>
      <c r="T26" s="522"/>
      <c r="U26" s="522"/>
      <c r="V26" s="522"/>
      <c r="W26" s="523"/>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customHeight="1" x14ac:dyDescent="0.15">
      <c r="A27" s="629"/>
      <c r="B27" s="630"/>
      <c r="C27" s="633" t="s">
        <v>769</v>
      </c>
      <c r="D27" s="633"/>
      <c r="E27" s="633"/>
      <c r="F27" s="633"/>
      <c r="G27" s="633"/>
      <c r="H27" s="633"/>
      <c r="I27" s="633"/>
      <c r="J27" s="633"/>
      <c r="K27" s="634"/>
      <c r="L27" s="521">
        <v>1179</v>
      </c>
      <c r="M27" s="522"/>
      <c r="N27" s="522"/>
      <c r="O27" s="522"/>
      <c r="P27" s="522"/>
      <c r="Q27" s="523"/>
      <c r="R27" s="521" t="s">
        <v>870</v>
      </c>
      <c r="S27" s="522"/>
      <c r="T27" s="522"/>
      <c r="U27" s="522"/>
      <c r="V27" s="522"/>
      <c r="W27" s="523"/>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hidden="1" customHeight="1" x14ac:dyDescent="0.15">
      <c r="A28" s="629"/>
      <c r="B28" s="630"/>
      <c r="C28" s="633"/>
      <c r="D28" s="633"/>
      <c r="E28" s="633"/>
      <c r="F28" s="633"/>
      <c r="G28" s="633"/>
      <c r="H28" s="633"/>
      <c r="I28" s="633"/>
      <c r="J28" s="633"/>
      <c r="K28" s="634"/>
      <c r="L28" s="521"/>
      <c r="M28" s="522"/>
      <c r="N28" s="522"/>
      <c r="O28" s="522"/>
      <c r="P28" s="522"/>
      <c r="Q28" s="523"/>
      <c r="R28" s="521"/>
      <c r="S28" s="522"/>
      <c r="T28" s="522"/>
      <c r="U28" s="522"/>
      <c r="V28" s="522"/>
      <c r="W28" s="523"/>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hidden="1" customHeight="1" x14ac:dyDescent="0.15">
      <c r="A29" s="629"/>
      <c r="B29" s="630"/>
      <c r="C29" s="633"/>
      <c r="D29" s="633"/>
      <c r="E29" s="633"/>
      <c r="F29" s="633"/>
      <c r="G29" s="633"/>
      <c r="H29" s="633"/>
      <c r="I29" s="633"/>
      <c r="J29" s="633"/>
      <c r="K29" s="634"/>
      <c r="L29" s="521"/>
      <c r="M29" s="522"/>
      <c r="N29" s="522"/>
      <c r="O29" s="522"/>
      <c r="P29" s="522"/>
      <c r="Q29" s="523"/>
      <c r="R29" s="521"/>
      <c r="S29" s="522"/>
      <c r="T29" s="522"/>
      <c r="U29" s="522"/>
      <c r="V29" s="522"/>
      <c r="W29" s="523"/>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hidden="1" customHeight="1" x14ac:dyDescent="0.15">
      <c r="A30" s="629"/>
      <c r="B30" s="630"/>
      <c r="C30" s="679" t="s">
        <v>108</v>
      </c>
      <c r="D30" s="679"/>
      <c r="E30" s="679"/>
      <c r="F30" s="679"/>
      <c r="G30" s="679"/>
      <c r="H30" s="679"/>
      <c r="I30" s="679"/>
      <c r="J30" s="679"/>
      <c r="K30" s="680"/>
      <c r="L30" s="681">
        <f>L31-SUM(L25:L29)</f>
        <v>0</v>
      </c>
      <c r="M30" s="682"/>
      <c r="N30" s="682"/>
      <c r="O30" s="682"/>
      <c r="P30" s="682"/>
      <c r="Q30" s="683"/>
      <c r="R30" s="684" t="e">
        <f>R31-SUM(R25:R29)</f>
        <v>#VALUE!</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2255</v>
      </c>
      <c r="M31" s="690"/>
      <c r="N31" s="690"/>
      <c r="O31" s="690"/>
      <c r="P31" s="690"/>
      <c r="Q31" s="691"/>
      <c r="R31" s="689" t="str">
        <f>AR14</f>
        <v>-</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772</v>
      </c>
      <c r="AR33" s="248"/>
      <c r="AS33" s="249" t="s">
        <v>61</v>
      </c>
      <c r="AT33" s="250"/>
      <c r="AU33" s="251">
        <v>3</v>
      </c>
      <c r="AV33" s="251"/>
      <c r="AW33" s="255" t="s">
        <v>57</v>
      </c>
      <c r="AX33" s="266"/>
    </row>
    <row r="34" spans="1:51" ht="30" customHeight="1" x14ac:dyDescent="0.15">
      <c r="A34" s="168"/>
      <c r="B34" s="166"/>
      <c r="C34" s="166"/>
      <c r="D34" s="166"/>
      <c r="E34" s="166"/>
      <c r="F34" s="167"/>
      <c r="G34" s="208" t="s">
        <v>865</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1</v>
      </c>
      <c r="AF34" s="136"/>
      <c r="AG34" s="136"/>
      <c r="AH34" s="136"/>
      <c r="AI34" s="135">
        <v>1</v>
      </c>
      <c r="AJ34" s="136"/>
      <c r="AK34" s="136"/>
      <c r="AL34" s="136"/>
      <c r="AM34" s="135" t="s">
        <v>781</v>
      </c>
      <c r="AN34" s="136"/>
      <c r="AO34" s="136"/>
      <c r="AP34" s="136"/>
      <c r="AQ34" s="205"/>
      <c r="AR34" s="206"/>
      <c r="AS34" s="206"/>
      <c r="AT34" s="207"/>
      <c r="AU34" s="128"/>
      <c r="AV34" s="129"/>
      <c r="AW34" s="129"/>
      <c r="AX34" s="130"/>
    </row>
    <row r="35" spans="1:51" ht="30"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1</v>
      </c>
      <c r="AF35" s="136"/>
      <c r="AG35" s="136"/>
      <c r="AH35" s="136"/>
      <c r="AI35" s="135">
        <v>1</v>
      </c>
      <c r="AJ35" s="136"/>
      <c r="AK35" s="136"/>
      <c r="AL35" s="136"/>
      <c r="AM35" s="135">
        <v>1</v>
      </c>
      <c r="AN35" s="136"/>
      <c r="AO35" s="136"/>
      <c r="AP35" s="136"/>
      <c r="AQ35" s="137" t="s">
        <v>772</v>
      </c>
      <c r="AR35" s="138"/>
      <c r="AS35" s="138"/>
      <c r="AT35" s="139"/>
      <c r="AU35" s="136">
        <v>1</v>
      </c>
      <c r="AV35" s="136"/>
      <c r="AW35" s="136"/>
      <c r="AX35" s="140"/>
    </row>
    <row r="36" spans="1:51" ht="30"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781</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783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6" t="s">
        <v>310</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311</v>
      </c>
      <c r="X67" s="738"/>
      <c r="Y67" s="741"/>
      <c r="Z67" s="741"/>
      <c r="AA67" s="742"/>
      <c r="AB67" s="506" t="s">
        <v>6</v>
      </c>
      <c r="AC67" s="503"/>
      <c r="AD67" s="504"/>
      <c r="AE67" s="238" t="s">
        <v>517</v>
      </c>
      <c r="AF67" s="238"/>
      <c r="AG67" s="238"/>
      <c r="AH67" s="238"/>
      <c r="AI67" s="238" t="s">
        <v>388</v>
      </c>
      <c r="AJ67" s="238"/>
      <c r="AK67" s="238"/>
      <c r="AL67" s="240"/>
      <c r="AM67" s="238" t="s">
        <v>746</v>
      </c>
      <c r="AN67" s="238"/>
      <c r="AO67" s="238"/>
      <c r="AP67" s="240"/>
      <c r="AQ67" s="506" t="s">
        <v>60</v>
      </c>
      <c r="AR67" s="503"/>
      <c r="AS67" s="503"/>
      <c r="AT67" s="504"/>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312</v>
      </c>
      <c r="AX68" s="776"/>
      <c r="AY68">
        <f>$AY$67</f>
        <v>0</v>
      </c>
    </row>
    <row r="69" spans="1:51" ht="23.25" hidden="1" customHeight="1" x14ac:dyDescent="0.15">
      <c r="A69" s="729"/>
      <c r="B69" s="730"/>
      <c r="C69" s="730"/>
      <c r="D69" s="730"/>
      <c r="E69" s="730"/>
      <c r="F69" s="731"/>
      <c r="G69" s="777" t="s">
        <v>313</v>
      </c>
      <c r="H69" s="779"/>
      <c r="I69" s="780"/>
      <c r="J69" s="780"/>
      <c r="K69" s="780"/>
      <c r="L69" s="780"/>
      <c r="M69" s="780"/>
      <c r="N69" s="780"/>
      <c r="O69" s="781"/>
      <c r="P69" s="779"/>
      <c r="Q69" s="780"/>
      <c r="R69" s="780"/>
      <c r="S69" s="780"/>
      <c r="T69" s="780"/>
      <c r="U69" s="780"/>
      <c r="V69" s="781"/>
      <c r="W69" s="785"/>
      <c r="X69" s="786"/>
      <c r="Y69" s="758" t="s">
        <v>8</v>
      </c>
      <c r="Z69" s="758"/>
      <c r="AA69" s="759"/>
      <c r="AB69" s="760" t="s">
        <v>331</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331</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332</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9" t="s">
        <v>323</v>
      </c>
      <c r="B72" s="730"/>
      <c r="C72" s="730"/>
      <c r="D72" s="730"/>
      <c r="E72" s="730"/>
      <c r="F72" s="731"/>
      <c r="G72" s="748" t="s">
        <v>314</v>
      </c>
      <c r="H72" s="749"/>
      <c r="I72" s="749"/>
      <c r="J72" s="749"/>
      <c r="K72" s="749"/>
      <c r="L72" s="749"/>
      <c r="M72" s="749"/>
      <c r="N72" s="749"/>
      <c r="O72" s="749"/>
      <c r="P72" s="749"/>
      <c r="Q72" s="749"/>
      <c r="R72" s="749"/>
      <c r="S72" s="749"/>
      <c r="T72" s="749"/>
      <c r="U72" s="749"/>
      <c r="V72" s="749"/>
      <c r="W72" s="752" t="s">
        <v>333</v>
      </c>
      <c r="X72" s="753"/>
      <c r="Y72" s="758" t="s">
        <v>8</v>
      </c>
      <c r="Z72" s="758"/>
      <c r="AA72" s="759"/>
      <c r="AB72" s="760" t="s">
        <v>331</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331</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332</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5" t="s">
        <v>310</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0" t="s">
        <v>47</v>
      </c>
      <c r="AV75" s="811"/>
      <c r="AW75" s="811"/>
      <c r="AX75" s="812"/>
      <c r="AY75">
        <f>COUNTA($H$77)</f>
        <v>0</v>
      </c>
    </row>
    <row r="76" spans="1:51" ht="18.75" hidden="1" customHeight="1" x14ac:dyDescent="0.15">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7"/>
      <c r="AY76">
        <f>$AY$75</f>
        <v>0</v>
      </c>
    </row>
    <row r="77" spans="1:51" ht="23.25" hidden="1" customHeight="1" x14ac:dyDescent="0.15">
      <c r="A77" s="798"/>
      <c r="B77" s="799"/>
      <c r="C77" s="799"/>
      <c r="D77" s="799"/>
      <c r="E77" s="799"/>
      <c r="F77" s="800"/>
      <c r="G77" s="761" t="s">
        <v>313</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315</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8" t="s">
        <v>326</v>
      </c>
      <c r="B80" s="659"/>
      <c r="C80" s="659"/>
      <c r="D80" s="659"/>
      <c r="E80" s="660" t="s">
        <v>316</v>
      </c>
      <c r="F80" s="661"/>
      <c r="G80" s="79" t="s">
        <v>314</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x14ac:dyDescent="0.15">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306</v>
      </c>
      <c r="AP81" s="766"/>
      <c r="AQ81" s="767"/>
      <c r="AR81" s="77" t="s">
        <v>773</v>
      </c>
      <c r="AS81" s="88"/>
      <c r="AT81" s="88"/>
      <c r="AU81" s="88"/>
      <c r="AV81" s="88"/>
      <c r="AW81" s="88"/>
      <c r="AX81" s="89"/>
      <c r="AY81">
        <f>COUNTIF($AR$81,"☑")</f>
        <v>0</v>
      </c>
    </row>
    <row r="82" spans="1:60" ht="21.95" hidden="1" customHeight="1" x14ac:dyDescent="0.15">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x14ac:dyDescent="0.15">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308</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517</v>
      </c>
      <c r="AF102" s="676"/>
      <c r="AG102" s="676"/>
      <c r="AH102" s="677"/>
      <c r="AI102" s="675" t="s">
        <v>388</v>
      </c>
      <c r="AJ102" s="676"/>
      <c r="AK102" s="676"/>
      <c r="AL102" s="677"/>
      <c r="AM102" s="675" t="s">
        <v>487</v>
      </c>
      <c r="AN102" s="676"/>
      <c r="AO102" s="676"/>
      <c r="AP102" s="677"/>
      <c r="AQ102" s="230" t="s">
        <v>393</v>
      </c>
      <c r="AR102" s="231"/>
      <c r="AS102" s="231"/>
      <c r="AT102" s="232"/>
      <c r="AU102" s="230" t="s">
        <v>518</v>
      </c>
      <c r="AV102" s="231"/>
      <c r="AW102" s="231"/>
      <c r="AX102" s="233"/>
    </row>
    <row r="103" spans="1:51" ht="33" customHeight="1" x14ac:dyDescent="0.15">
      <c r="A103" s="467"/>
      <c r="B103" s="468"/>
      <c r="C103" s="468"/>
      <c r="D103" s="468"/>
      <c r="E103" s="468"/>
      <c r="F103" s="469"/>
      <c r="G103" s="151" t="s">
        <v>784</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774</v>
      </c>
      <c r="AC103" s="127"/>
      <c r="AD103" s="127"/>
      <c r="AE103" s="135">
        <v>5</v>
      </c>
      <c r="AF103" s="136"/>
      <c r="AG103" s="136"/>
      <c r="AH103" s="217"/>
      <c r="AI103" s="135">
        <v>5</v>
      </c>
      <c r="AJ103" s="136"/>
      <c r="AK103" s="136"/>
      <c r="AL103" s="217"/>
      <c r="AM103" s="135">
        <v>5</v>
      </c>
      <c r="AN103" s="136"/>
      <c r="AO103" s="136"/>
      <c r="AP103" s="217"/>
      <c r="AQ103" s="135" t="s">
        <v>781</v>
      </c>
      <c r="AR103" s="136"/>
      <c r="AS103" s="136"/>
      <c r="AT103" s="217"/>
      <c r="AU103" s="135" t="s">
        <v>781</v>
      </c>
      <c r="AV103" s="136"/>
      <c r="AW103" s="136"/>
      <c r="AX103" s="140"/>
    </row>
    <row r="104" spans="1:51" ht="33"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309</v>
      </c>
      <c r="Z104" s="487"/>
      <c r="AA104" s="488"/>
      <c r="AB104" s="127" t="s">
        <v>774</v>
      </c>
      <c r="AC104" s="127"/>
      <c r="AD104" s="127"/>
      <c r="AE104" s="433">
        <v>5</v>
      </c>
      <c r="AF104" s="433"/>
      <c r="AG104" s="433"/>
      <c r="AH104" s="433"/>
      <c r="AI104" s="433">
        <v>5</v>
      </c>
      <c r="AJ104" s="433"/>
      <c r="AK104" s="433"/>
      <c r="AL104" s="433"/>
      <c r="AM104" s="433">
        <v>5</v>
      </c>
      <c r="AN104" s="433"/>
      <c r="AO104" s="433"/>
      <c r="AP104" s="433"/>
      <c r="AQ104" s="234">
        <v>5</v>
      </c>
      <c r="AR104" s="235"/>
      <c r="AS104" s="235"/>
      <c r="AT104" s="236"/>
      <c r="AU104" s="135" t="s">
        <v>781</v>
      </c>
      <c r="AV104" s="136"/>
      <c r="AW104" s="136"/>
      <c r="AX104" s="140"/>
    </row>
    <row r="105" spans="1:51" ht="31.5" customHeight="1" x14ac:dyDescent="0.15">
      <c r="A105" s="464" t="s">
        <v>308</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1</v>
      </c>
    </row>
    <row r="106" spans="1:51" ht="23.25" customHeight="1" x14ac:dyDescent="0.15">
      <c r="A106" s="467"/>
      <c r="B106" s="468"/>
      <c r="C106" s="468"/>
      <c r="D106" s="468"/>
      <c r="E106" s="468"/>
      <c r="F106" s="469"/>
      <c r="G106" s="151" t="s">
        <v>775</v>
      </c>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t="s">
        <v>776</v>
      </c>
      <c r="AC106" s="431"/>
      <c r="AD106" s="432"/>
      <c r="AE106" s="135">
        <v>31</v>
      </c>
      <c r="AF106" s="136"/>
      <c r="AG106" s="136"/>
      <c r="AH106" s="217"/>
      <c r="AI106" s="135">
        <v>33</v>
      </c>
      <c r="AJ106" s="136"/>
      <c r="AK106" s="136"/>
      <c r="AL106" s="217"/>
      <c r="AM106" s="135">
        <v>31</v>
      </c>
      <c r="AN106" s="136"/>
      <c r="AO106" s="136"/>
      <c r="AP106" s="217"/>
      <c r="AQ106" s="135" t="s">
        <v>785</v>
      </c>
      <c r="AR106" s="136"/>
      <c r="AS106" s="136"/>
      <c r="AT106" s="217"/>
      <c r="AU106" s="135" t="s">
        <v>785</v>
      </c>
      <c r="AV106" s="136"/>
      <c r="AW106" s="136"/>
      <c r="AX106" s="140"/>
      <c r="AY106">
        <f>$AY$105</f>
        <v>1</v>
      </c>
    </row>
    <row r="107" spans="1:51" ht="23.25"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t="s">
        <v>772</v>
      </c>
      <c r="AF107" s="433"/>
      <c r="AG107" s="433"/>
      <c r="AH107" s="433"/>
      <c r="AI107" s="433" t="s">
        <v>772</v>
      </c>
      <c r="AJ107" s="433"/>
      <c r="AK107" s="433"/>
      <c r="AL107" s="433"/>
      <c r="AM107" s="433" t="s">
        <v>785</v>
      </c>
      <c r="AN107" s="433"/>
      <c r="AO107" s="433"/>
      <c r="AP107" s="433"/>
      <c r="AQ107" s="135" t="s">
        <v>785</v>
      </c>
      <c r="AR107" s="136"/>
      <c r="AS107" s="136"/>
      <c r="AT107" s="217"/>
      <c r="AU107" s="135" t="s">
        <v>785</v>
      </c>
      <c r="AV107" s="136"/>
      <c r="AW107" s="136"/>
      <c r="AX107" s="140"/>
      <c r="AY107">
        <f>$AY$105</f>
        <v>1</v>
      </c>
    </row>
    <row r="108" spans="1:51" ht="31.5" hidden="1" customHeight="1" x14ac:dyDescent="0.15">
      <c r="A108" s="464" t="s">
        <v>308</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309</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308</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309</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308</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309</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517</v>
      </c>
      <c r="AF117" s="132"/>
      <c r="AG117" s="132"/>
      <c r="AH117" s="133"/>
      <c r="AI117" s="131" t="s">
        <v>388</v>
      </c>
      <c r="AJ117" s="132"/>
      <c r="AK117" s="132"/>
      <c r="AL117" s="133"/>
      <c r="AM117" s="131" t="s">
        <v>487</v>
      </c>
      <c r="AN117" s="132"/>
      <c r="AO117" s="132"/>
      <c r="AP117" s="133"/>
      <c r="AQ117" s="476" t="s">
        <v>519</v>
      </c>
      <c r="AR117" s="476"/>
      <c r="AS117" s="476"/>
      <c r="AT117" s="476"/>
      <c r="AU117" s="476"/>
      <c r="AV117" s="476"/>
      <c r="AW117" s="476"/>
      <c r="AX117" s="477"/>
    </row>
    <row r="118" spans="1:51" ht="23.25" customHeight="1" x14ac:dyDescent="0.15">
      <c r="A118" s="197"/>
      <c r="B118" s="198"/>
      <c r="C118" s="198"/>
      <c r="D118" s="198"/>
      <c r="E118" s="198"/>
      <c r="F118" s="199"/>
      <c r="G118" s="425" t="s">
        <v>845</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777</v>
      </c>
      <c r="AC118" s="431"/>
      <c r="AD118" s="432"/>
      <c r="AE118" s="433">
        <v>452.2</v>
      </c>
      <c r="AF118" s="433"/>
      <c r="AG118" s="433"/>
      <c r="AH118" s="433"/>
      <c r="AI118" s="433">
        <v>452</v>
      </c>
      <c r="AJ118" s="433"/>
      <c r="AK118" s="433"/>
      <c r="AL118" s="433"/>
      <c r="AM118" s="433">
        <v>468.8</v>
      </c>
      <c r="AN118" s="433"/>
      <c r="AO118" s="433"/>
      <c r="AP118" s="433"/>
      <c r="AQ118" s="135">
        <v>451</v>
      </c>
      <c r="AR118" s="136"/>
      <c r="AS118" s="136"/>
      <c r="AT118" s="136"/>
      <c r="AU118" s="136"/>
      <c r="AV118" s="136"/>
      <c r="AW118" s="136"/>
      <c r="AX118" s="140"/>
    </row>
    <row r="119" spans="1:51" ht="28.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59</v>
      </c>
      <c r="AC119" s="459"/>
      <c r="AD119" s="460"/>
      <c r="AE119" s="461" t="s">
        <v>778</v>
      </c>
      <c r="AF119" s="461"/>
      <c r="AG119" s="461"/>
      <c r="AH119" s="461"/>
      <c r="AI119" s="461" t="s">
        <v>779</v>
      </c>
      <c r="AJ119" s="461"/>
      <c r="AK119" s="461"/>
      <c r="AL119" s="461"/>
      <c r="AM119" s="461" t="s">
        <v>786</v>
      </c>
      <c r="AN119" s="461"/>
      <c r="AO119" s="461"/>
      <c r="AP119" s="461"/>
      <c r="AQ119" s="462" t="s">
        <v>787</v>
      </c>
      <c r="AR119" s="462"/>
      <c r="AS119" s="462"/>
      <c r="AT119" s="462"/>
      <c r="AU119" s="462"/>
      <c r="AV119" s="462"/>
      <c r="AW119" s="462"/>
      <c r="AX119" s="463"/>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517</v>
      </c>
      <c r="AF120" s="132"/>
      <c r="AG120" s="132"/>
      <c r="AH120" s="133"/>
      <c r="AI120" s="131" t="s">
        <v>388</v>
      </c>
      <c r="AJ120" s="132"/>
      <c r="AK120" s="132"/>
      <c r="AL120" s="133"/>
      <c r="AM120" s="131" t="s">
        <v>487</v>
      </c>
      <c r="AN120" s="132"/>
      <c r="AO120" s="132"/>
      <c r="AP120" s="133"/>
      <c r="AQ120" s="476" t="s">
        <v>519</v>
      </c>
      <c r="AR120" s="476"/>
      <c r="AS120" s="476"/>
      <c r="AT120" s="476"/>
      <c r="AU120" s="476"/>
      <c r="AV120" s="476"/>
      <c r="AW120" s="476"/>
      <c r="AX120" s="477"/>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517</v>
      </c>
      <c r="AF123" s="132"/>
      <c r="AG123" s="132"/>
      <c r="AH123" s="133"/>
      <c r="AI123" s="131" t="s">
        <v>388</v>
      </c>
      <c r="AJ123" s="132"/>
      <c r="AK123" s="132"/>
      <c r="AL123" s="133"/>
      <c r="AM123" s="131" t="s">
        <v>487</v>
      </c>
      <c r="AN123" s="132"/>
      <c r="AO123" s="132"/>
      <c r="AP123" s="133"/>
      <c r="AQ123" s="476" t="s">
        <v>519</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517</v>
      </c>
      <c r="AF126" s="132"/>
      <c r="AG126" s="132"/>
      <c r="AH126" s="133"/>
      <c r="AI126" s="131" t="s">
        <v>388</v>
      </c>
      <c r="AJ126" s="132"/>
      <c r="AK126" s="132"/>
      <c r="AL126" s="133"/>
      <c r="AM126" s="131" t="s">
        <v>487</v>
      </c>
      <c r="AN126" s="132"/>
      <c r="AO126" s="132"/>
      <c r="AP126" s="133"/>
      <c r="AQ126" s="476" t="s">
        <v>519</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517</v>
      </c>
      <c r="AF129" s="132"/>
      <c r="AG129" s="132"/>
      <c r="AH129" s="133"/>
      <c r="AI129" s="131" t="s">
        <v>388</v>
      </c>
      <c r="AJ129" s="132"/>
      <c r="AK129" s="132"/>
      <c r="AL129" s="133"/>
      <c r="AM129" s="131" t="s">
        <v>487</v>
      </c>
      <c r="AN129" s="132"/>
      <c r="AO129" s="132"/>
      <c r="AP129" s="133"/>
      <c r="AQ129" s="476" t="s">
        <v>519</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28.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780</v>
      </c>
      <c r="AE134" s="452"/>
      <c r="AF134" s="452"/>
      <c r="AG134" s="453" t="s">
        <v>788</v>
      </c>
      <c r="AH134" s="454"/>
      <c r="AI134" s="454"/>
      <c r="AJ134" s="454"/>
      <c r="AK134" s="454"/>
      <c r="AL134" s="454"/>
      <c r="AM134" s="454"/>
      <c r="AN134" s="454"/>
      <c r="AO134" s="454"/>
      <c r="AP134" s="454"/>
      <c r="AQ134" s="454"/>
      <c r="AR134" s="454"/>
      <c r="AS134" s="454"/>
      <c r="AT134" s="454"/>
      <c r="AU134" s="454"/>
      <c r="AV134" s="454"/>
      <c r="AW134" s="454"/>
      <c r="AX134" s="455"/>
    </row>
    <row r="135" spans="1:62" ht="28.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772</v>
      </c>
      <c r="AE135" s="179"/>
      <c r="AF135" s="179"/>
      <c r="AG135" s="191"/>
      <c r="AH135" s="192"/>
      <c r="AI135" s="192"/>
      <c r="AJ135" s="192"/>
      <c r="AK135" s="192"/>
      <c r="AL135" s="192"/>
      <c r="AM135" s="192"/>
      <c r="AN135" s="192"/>
      <c r="AO135" s="192"/>
      <c r="AP135" s="192"/>
      <c r="AQ135" s="192"/>
      <c r="AR135" s="192"/>
      <c r="AS135" s="192"/>
      <c r="AT135" s="192"/>
      <c r="AU135" s="192"/>
      <c r="AV135" s="192"/>
      <c r="AW135" s="192"/>
      <c r="AX135" s="193"/>
    </row>
    <row r="136" spans="1:62" ht="28.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780</v>
      </c>
      <c r="AE136" s="396"/>
      <c r="AF136" s="397"/>
      <c r="AG136" s="153" t="s">
        <v>788</v>
      </c>
      <c r="AH136" s="154"/>
      <c r="AI136" s="154"/>
      <c r="AJ136" s="154"/>
      <c r="AK136" s="154"/>
      <c r="AL136" s="154"/>
      <c r="AM136" s="154"/>
      <c r="AN136" s="154"/>
      <c r="AO136" s="154"/>
      <c r="AP136" s="154"/>
      <c r="AQ136" s="154"/>
      <c r="AR136" s="154"/>
      <c r="AS136" s="154"/>
      <c r="AT136" s="154"/>
      <c r="AU136" s="154"/>
      <c r="AV136" s="154"/>
      <c r="AW136" s="154"/>
      <c r="AX136" s="155"/>
    </row>
    <row r="137" spans="1:62" ht="4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780</v>
      </c>
      <c r="AE137" s="120"/>
      <c r="AF137" s="121"/>
      <c r="AG137" s="150" t="s">
        <v>866</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45" customHeight="1" x14ac:dyDescent="0.15">
      <c r="A138" s="112"/>
      <c r="B138" s="424"/>
      <c r="C138" s="407"/>
      <c r="D138" s="408"/>
      <c r="E138" s="411" t="s">
        <v>343</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789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4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789</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35.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790</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35.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780</v>
      </c>
      <c r="AE141" s="179"/>
      <c r="AF141" s="180"/>
      <c r="AG141" s="191" t="s">
        <v>791</v>
      </c>
      <c r="AH141" s="192"/>
      <c r="AI141" s="192"/>
      <c r="AJ141" s="192"/>
      <c r="AK141" s="192"/>
      <c r="AL141" s="192"/>
      <c r="AM141" s="192"/>
      <c r="AN141" s="192"/>
      <c r="AO141" s="192"/>
      <c r="AP141" s="192"/>
      <c r="AQ141" s="192"/>
      <c r="AR141" s="192"/>
      <c r="AS141" s="192"/>
      <c r="AT141" s="192"/>
      <c r="AU141" s="192"/>
      <c r="AV141" s="192"/>
      <c r="AW141" s="192"/>
      <c r="AX141" s="193"/>
    </row>
    <row r="142" spans="1:62" ht="35.2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780</v>
      </c>
      <c r="AE142" s="179"/>
      <c r="AF142" s="179"/>
      <c r="AG142" s="191" t="s">
        <v>792</v>
      </c>
      <c r="AH142" s="192"/>
      <c r="AI142" s="192"/>
      <c r="AJ142" s="192"/>
      <c r="AK142" s="192"/>
      <c r="AL142" s="192"/>
      <c r="AM142" s="192"/>
      <c r="AN142" s="192"/>
      <c r="AO142" s="192"/>
      <c r="AP142" s="192"/>
      <c r="AQ142" s="192"/>
      <c r="AR142" s="192"/>
      <c r="AS142" s="192"/>
      <c r="AT142" s="192"/>
      <c r="AU142" s="192"/>
      <c r="AV142" s="192"/>
      <c r="AW142" s="192"/>
      <c r="AX142" s="193"/>
    </row>
    <row r="143" spans="1:62" ht="58.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780</v>
      </c>
      <c r="AE143" s="179"/>
      <c r="AF143" s="179"/>
      <c r="AG143" s="191" t="s">
        <v>793</v>
      </c>
      <c r="AH143" s="192"/>
      <c r="AI143" s="192"/>
      <c r="AJ143" s="192"/>
      <c r="AK143" s="192"/>
      <c r="AL143" s="192"/>
      <c r="AM143" s="192"/>
      <c r="AN143" s="192"/>
      <c r="AO143" s="192"/>
      <c r="AP143" s="192"/>
      <c r="AQ143" s="192"/>
      <c r="AR143" s="192"/>
      <c r="AS143" s="192"/>
      <c r="AT143" s="192"/>
      <c r="AU143" s="192"/>
      <c r="AV143" s="192"/>
      <c r="AW143" s="192"/>
      <c r="AX143" s="193"/>
    </row>
    <row r="144" spans="1:62" ht="75.7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780</v>
      </c>
      <c r="AE144" s="396"/>
      <c r="AF144" s="397"/>
      <c r="AG144" s="398" t="s">
        <v>846</v>
      </c>
      <c r="AH144" s="399"/>
      <c r="AI144" s="399"/>
      <c r="AJ144" s="399"/>
      <c r="AK144" s="399"/>
      <c r="AL144" s="399"/>
      <c r="AM144" s="399"/>
      <c r="AN144" s="399"/>
      <c r="AO144" s="399"/>
      <c r="AP144" s="399"/>
      <c r="AQ144" s="399"/>
      <c r="AR144" s="399"/>
      <c r="AS144" s="399"/>
      <c r="AT144" s="399"/>
      <c r="AU144" s="399"/>
      <c r="AV144" s="399"/>
      <c r="AW144" s="399"/>
      <c r="AX144" s="400"/>
    </row>
    <row r="145" spans="1:51" ht="35.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780</v>
      </c>
      <c r="AE145" s="120"/>
      <c r="AF145" s="121"/>
      <c r="AG145" s="188" t="s">
        <v>794</v>
      </c>
      <c r="AH145" s="189"/>
      <c r="AI145" s="189"/>
      <c r="AJ145" s="189"/>
      <c r="AK145" s="189"/>
      <c r="AL145" s="189"/>
      <c r="AM145" s="189"/>
      <c r="AN145" s="189"/>
      <c r="AO145" s="189"/>
      <c r="AP145" s="189"/>
      <c r="AQ145" s="189"/>
      <c r="AR145" s="189"/>
      <c r="AS145" s="189"/>
      <c r="AT145" s="189"/>
      <c r="AU145" s="189"/>
      <c r="AV145" s="189"/>
      <c r="AW145" s="189"/>
      <c r="AX145" s="190"/>
    </row>
    <row r="146" spans="1:51" ht="35.25"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780</v>
      </c>
      <c r="AE146" s="418"/>
      <c r="AF146" s="418"/>
      <c r="AG146" s="191" t="s">
        <v>794</v>
      </c>
      <c r="AH146" s="192"/>
      <c r="AI146" s="192"/>
      <c r="AJ146" s="192"/>
      <c r="AK146" s="192"/>
      <c r="AL146" s="192"/>
      <c r="AM146" s="192"/>
      <c r="AN146" s="192"/>
      <c r="AO146" s="192"/>
      <c r="AP146" s="192"/>
      <c r="AQ146" s="192"/>
      <c r="AR146" s="192"/>
      <c r="AS146" s="192"/>
      <c r="AT146" s="192"/>
      <c r="AU146" s="192"/>
      <c r="AV146" s="192"/>
      <c r="AW146" s="192"/>
      <c r="AX146" s="193"/>
    </row>
    <row r="147" spans="1:51" ht="35.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780</v>
      </c>
      <c r="AE147" s="179"/>
      <c r="AF147" s="179"/>
      <c r="AG147" s="191" t="s">
        <v>794</v>
      </c>
      <c r="AH147" s="192"/>
      <c r="AI147" s="192"/>
      <c r="AJ147" s="192"/>
      <c r="AK147" s="192"/>
      <c r="AL147" s="192"/>
      <c r="AM147" s="192"/>
      <c r="AN147" s="192"/>
      <c r="AO147" s="192"/>
      <c r="AP147" s="192"/>
      <c r="AQ147" s="192"/>
      <c r="AR147" s="192"/>
      <c r="AS147" s="192"/>
      <c r="AT147" s="192"/>
      <c r="AU147" s="192"/>
      <c r="AV147" s="192"/>
      <c r="AW147" s="192"/>
      <c r="AX147" s="193"/>
    </row>
    <row r="148" spans="1:51" ht="35.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780</v>
      </c>
      <c r="AE148" s="179"/>
      <c r="AF148" s="179"/>
      <c r="AG148" s="156" t="s">
        <v>795</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790</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18.5" customHeight="1" x14ac:dyDescent="0.15">
      <c r="A156" s="110" t="s">
        <v>31</v>
      </c>
      <c r="B156" s="111"/>
      <c r="C156" s="344" t="s">
        <v>33</v>
      </c>
      <c r="D156" s="358"/>
      <c r="E156" s="358"/>
      <c r="F156" s="359"/>
      <c r="G156" s="360" t="s">
        <v>796</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118.5" customHeight="1" x14ac:dyDescent="0.15">
      <c r="A157" s="112"/>
      <c r="B157" s="113"/>
      <c r="C157" s="363" t="s">
        <v>37</v>
      </c>
      <c r="D157" s="364"/>
      <c r="E157" s="364"/>
      <c r="F157" s="365"/>
      <c r="G157" s="366" t="s">
        <v>797</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304</v>
      </c>
      <c r="B159" s="375"/>
      <c r="C159" s="375"/>
      <c r="D159" s="375"/>
      <c r="E159" s="375"/>
      <c r="F159" s="37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344</v>
      </c>
      <c r="B198" s="384"/>
      <c r="C198" s="384"/>
      <c r="D198" s="384"/>
      <c r="E198" s="384"/>
      <c r="F198" s="385"/>
      <c r="G198" s="340" t="s">
        <v>798</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805</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x14ac:dyDescent="0.15">
      <c r="A200" s="386"/>
      <c r="B200" s="387"/>
      <c r="C200" s="387"/>
      <c r="D200" s="387"/>
      <c r="E200" s="387"/>
      <c r="F200" s="388"/>
      <c r="G200" s="330" t="s">
        <v>799</v>
      </c>
      <c r="H200" s="331"/>
      <c r="I200" s="331"/>
      <c r="J200" s="331"/>
      <c r="K200" s="332"/>
      <c r="L200" s="333" t="s">
        <v>802</v>
      </c>
      <c r="M200" s="334"/>
      <c r="N200" s="334"/>
      <c r="O200" s="334"/>
      <c r="P200" s="334"/>
      <c r="Q200" s="334"/>
      <c r="R200" s="334"/>
      <c r="S200" s="334"/>
      <c r="T200" s="334"/>
      <c r="U200" s="334"/>
      <c r="V200" s="334"/>
      <c r="W200" s="334"/>
      <c r="X200" s="335"/>
      <c r="Y200" s="336">
        <v>1128</v>
      </c>
      <c r="Z200" s="337"/>
      <c r="AA200" s="337"/>
      <c r="AB200" s="338"/>
      <c r="AC200" s="330" t="s">
        <v>816</v>
      </c>
      <c r="AD200" s="331"/>
      <c r="AE200" s="331"/>
      <c r="AF200" s="331"/>
      <c r="AG200" s="332"/>
      <c r="AH200" s="333" t="s">
        <v>806</v>
      </c>
      <c r="AI200" s="334"/>
      <c r="AJ200" s="334"/>
      <c r="AK200" s="334"/>
      <c r="AL200" s="334"/>
      <c r="AM200" s="334"/>
      <c r="AN200" s="334"/>
      <c r="AO200" s="334"/>
      <c r="AP200" s="334"/>
      <c r="AQ200" s="334"/>
      <c r="AR200" s="334"/>
      <c r="AS200" s="334"/>
      <c r="AT200" s="335"/>
      <c r="AU200" s="336">
        <v>7</v>
      </c>
      <c r="AV200" s="337"/>
      <c r="AW200" s="337"/>
      <c r="AX200" s="339"/>
      <c r="AY200">
        <f t="shared" ref="AY200:AY210" si="14">$AY$198</f>
        <v>2</v>
      </c>
    </row>
    <row r="201" spans="1:51" ht="24.75" customHeight="1" x14ac:dyDescent="0.15">
      <c r="A201" s="386"/>
      <c r="B201" s="387"/>
      <c r="C201" s="387"/>
      <c r="D201" s="387"/>
      <c r="E201" s="387"/>
      <c r="F201" s="388"/>
      <c r="G201" s="315" t="s">
        <v>800</v>
      </c>
      <c r="H201" s="316"/>
      <c r="I201" s="316"/>
      <c r="J201" s="316"/>
      <c r="K201" s="317"/>
      <c r="L201" s="318" t="s">
        <v>803</v>
      </c>
      <c r="M201" s="319"/>
      <c r="N201" s="319"/>
      <c r="O201" s="319"/>
      <c r="P201" s="319"/>
      <c r="Q201" s="319"/>
      <c r="R201" s="319"/>
      <c r="S201" s="319"/>
      <c r="T201" s="319"/>
      <c r="U201" s="319"/>
      <c r="V201" s="319"/>
      <c r="W201" s="319"/>
      <c r="X201" s="320"/>
      <c r="Y201" s="321">
        <v>358</v>
      </c>
      <c r="Z201" s="322"/>
      <c r="AA201" s="322"/>
      <c r="AB201" s="323"/>
      <c r="AC201" s="315" t="s">
        <v>817</v>
      </c>
      <c r="AD201" s="316"/>
      <c r="AE201" s="316"/>
      <c r="AF201" s="316"/>
      <c r="AG201" s="317"/>
      <c r="AH201" s="318" t="s">
        <v>807</v>
      </c>
      <c r="AI201" s="319"/>
      <c r="AJ201" s="319"/>
      <c r="AK201" s="319"/>
      <c r="AL201" s="319"/>
      <c r="AM201" s="319"/>
      <c r="AN201" s="319"/>
      <c r="AO201" s="319"/>
      <c r="AP201" s="319"/>
      <c r="AQ201" s="319"/>
      <c r="AR201" s="319"/>
      <c r="AS201" s="319"/>
      <c r="AT201" s="320"/>
      <c r="AU201" s="321">
        <v>6</v>
      </c>
      <c r="AV201" s="322"/>
      <c r="AW201" s="322"/>
      <c r="AX201" s="324"/>
      <c r="AY201">
        <f t="shared" si="14"/>
        <v>2</v>
      </c>
    </row>
    <row r="202" spans="1:51" ht="24.75" customHeight="1" x14ac:dyDescent="0.15">
      <c r="A202" s="386"/>
      <c r="B202" s="387"/>
      <c r="C202" s="387"/>
      <c r="D202" s="387"/>
      <c r="E202" s="387"/>
      <c r="F202" s="388"/>
      <c r="G202" s="315" t="s">
        <v>801</v>
      </c>
      <c r="H202" s="316"/>
      <c r="I202" s="316"/>
      <c r="J202" s="316"/>
      <c r="K202" s="317"/>
      <c r="L202" s="318" t="s">
        <v>804</v>
      </c>
      <c r="M202" s="319"/>
      <c r="N202" s="319"/>
      <c r="O202" s="319"/>
      <c r="P202" s="319"/>
      <c r="Q202" s="319"/>
      <c r="R202" s="319"/>
      <c r="S202" s="319"/>
      <c r="T202" s="319"/>
      <c r="U202" s="319"/>
      <c r="V202" s="319"/>
      <c r="W202" s="319"/>
      <c r="X202" s="320"/>
      <c r="Y202" s="321">
        <v>858</v>
      </c>
      <c r="Z202" s="322"/>
      <c r="AA202" s="322"/>
      <c r="AB202" s="323"/>
      <c r="AC202" s="315" t="s">
        <v>817</v>
      </c>
      <c r="AD202" s="316"/>
      <c r="AE202" s="316"/>
      <c r="AF202" s="316"/>
      <c r="AG202" s="317"/>
      <c r="AH202" s="318" t="s">
        <v>808</v>
      </c>
      <c r="AI202" s="319"/>
      <c r="AJ202" s="319"/>
      <c r="AK202" s="319"/>
      <c r="AL202" s="319"/>
      <c r="AM202" s="319"/>
      <c r="AN202" s="319"/>
      <c r="AO202" s="319"/>
      <c r="AP202" s="319"/>
      <c r="AQ202" s="319"/>
      <c r="AR202" s="319"/>
      <c r="AS202" s="319"/>
      <c r="AT202" s="320"/>
      <c r="AU202" s="321">
        <v>6</v>
      </c>
      <c r="AV202" s="322"/>
      <c r="AW202" s="322"/>
      <c r="AX202" s="324"/>
      <c r="AY202">
        <f t="shared" si="14"/>
        <v>2</v>
      </c>
    </row>
    <row r="203" spans="1:51" ht="24.75"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t="s">
        <v>817</v>
      </c>
      <c r="AD203" s="316"/>
      <c r="AE203" s="316"/>
      <c r="AF203" s="316"/>
      <c r="AG203" s="317"/>
      <c r="AH203" s="318" t="s">
        <v>809</v>
      </c>
      <c r="AI203" s="319"/>
      <c r="AJ203" s="319"/>
      <c r="AK203" s="319"/>
      <c r="AL203" s="319"/>
      <c r="AM203" s="319"/>
      <c r="AN203" s="319"/>
      <c r="AO203" s="319"/>
      <c r="AP203" s="319"/>
      <c r="AQ203" s="319"/>
      <c r="AR203" s="319"/>
      <c r="AS203" s="319"/>
      <c r="AT203" s="320"/>
      <c r="AU203" s="321">
        <v>5</v>
      </c>
      <c r="AV203" s="322"/>
      <c r="AW203" s="322"/>
      <c r="AX203" s="324"/>
      <c r="AY203">
        <f t="shared" si="14"/>
        <v>2</v>
      </c>
    </row>
    <row r="204" spans="1:51" ht="24.75"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t="s">
        <v>817</v>
      </c>
      <c r="AD204" s="316"/>
      <c r="AE204" s="316"/>
      <c r="AF204" s="316"/>
      <c r="AG204" s="317"/>
      <c r="AH204" s="318" t="s">
        <v>810</v>
      </c>
      <c r="AI204" s="319"/>
      <c r="AJ204" s="319"/>
      <c r="AK204" s="319"/>
      <c r="AL204" s="319"/>
      <c r="AM204" s="319"/>
      <c r="AN204" s="319"/>
      <c r="AO204" s="319"/>
      <c r="AP204" s="319"/>
      <c r="AQ204" s="319"/>
      <c r="AR204" s="319"/>
      <c r="AS204" s="319"/>
      <c r="AT204" s="320"/>
      <c r="AU204" s="321">
        <v>1</v>
      </c>
      <c r="AV204" s="322"/>
      <c r="AW204" s="322"/>
      <c r="AX204" s="324"/>
      <c r="AY204">
        <f t="shared" si="14"/>
        <v>2</v>
      </c>
    </row>
    <row r="205" spans="1:51" ht="24.75"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t="s">
        <v>817</v>
      </c>
      <c r="AD205" s="316"/>
      <c r="AE205" s="316"/>
      <c r="AF205" s="316"/>
      <c r="AG205" s="317"/>
      <c r="AH205" s="318" t="s">
        <v>811</v>
      </c>
      <c r="AI205" s="319"/>
      <c r="AJ205" s="319"/>
      <c r="AK205" s="319"/>
      <c r="AL205" s="319"/>
      <c r="AM205" s="319"/>
      <c r="AN205" s="319"/>
      <c r="AO205" s="319"/>
      <c r="AP205" s="319"/>
      <c r="AQ205" s="319"/>
      <c r="AR205" s="319"/>
      <c r="AS205" s="319"/>
      <c r="AT205" s="320"/>
      <c r="AU205" s="321">
        <v>1</v>
      </c>
      <c r="AV205" s="322"/>
      <c r="AW205" s="322"/>
      <c r="AX205" s="324"/>
      <c r="AY205">
        <f t="shared" si="14"/>
        <v>2</v>
      </c>
    </row>
    <row r="206" spans="1:51" ht="24.75"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t="s">
        <v>817</v>
      </c>
      <c r="AD206" s="316"/>
      <c r="AE206" s="316"/>
      <c r="AF206" s="316"/>
      <c r="AG206" s="317"/>
      <c r="AH206" s="318" t="s">
        <v>812</v>
      </c>
      <c r="AI206" s="319"/>
      <c r="AJ206" s="319"/>
      <c r="AK206" s="319"/>
      <c r="AL206" s="319"/>
      <c r="AM206" s="319"/>
      <c r="AN206" s="319"/>
      <c r="AO206" s="319"/>
      <c r="AP206" s="319"/>
      <c r="AQ206" s="319"/>
      <c r="AR206" s="319"/>
      <c r="AS206" s="319"/>
      <c r="AT206" s="320"/>
      <c r="AU206" s="321">
        <v>1</v>
      </c>
      <c r="AV206" s="322"/>
      <c r="AW206" s="322"/>
      <c r="AX206" s="324"/>
      <c r="AY206">
        <f t="shared" si="14"/>
        <v>2</v>
      </c>
    </row>
    <row r="207" spans="1:51" ht="24.75"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t="s">
        <v>817</v>
      </c>
      <c r="AD207" s="316"/>
      <c r="AE207" s="316"/>
      <c r="AF207" s="316"/>
      <c r="AG207" s="317"/>
      <c r="AH207" s="318" t="s">
        <v>813</v>
      </c>
      <c r="AI207" s="319"/>
      <c r="AJ207" s="319"/>
      <c r="AK207" s="319"/>
      <c r="AL207" s="319"/>
      <c r="AM207" s="319"/>
      <c r="AN207" s="319"/>
      <c r="AO207" s="319"/>
      <c r="AP207" s="319"/>
      <c r="AQ207" s="319"/>
      <c r="AR207" s="319"/>
      <c r="AS207" s="319"/>
      <c r="AT207" s="320"/>
      <c r="AU207" s="321">
        <v>1</v>
      </c>
      <c r="AV207" s="322"/>
      <c r="AW207" s="322"/>
      <c r="AX207" s="324"/>
      <c r="AY207">
        <f t="shared" si="14"/>
        <v>2</v>
      </c>
    </row>
    <row r="208" spans="1:51" ht="24.75"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t="s">
        <v>817</v>
      </c>
      <c r="AD208" s="316"/>
      <c r="AE208" s="316"/>
      <c r="AF208" s="316"/>
      <c r="AG208" s="317"/>
      <c r="AH208" s="318" t="s">
        <v>814</v>
      </c>
      <c r="AI208" s="319"/>
      <c r="AJ208" s="319"/>
      <c r="AK208" s="319"/>
      <c r="AL208" s="319"/>
      <c r="AM208" s="319"/>
      <c r="AN208" s="319"/>
      <c r="AO208" s="319"/>
      <c r="AP208" s="319"/>
      <c r="AQ208" s="319"/>
      <c r="AR208" s="319"/>
      <c r="AS208" s="319"/>
      <c r="AT208" s="320"/>
      <c r="AU208" s="321">
        <v>1</v>
      </c>
      <c r="AV208" s="322"/>
      <c r="AW208" s="322"/>
      <c r="AX208" s="324"/>
      <c r="AY208">
        <f t="shared" si="14"/>
        <v>2</v>
      </c>
    </row>
    <row r="209" spans="1:51" ht="24.75"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t="s">
        <v>816</v>
      </c>
      <c r="AD209" s="316"/>
      <c r="AE209" s="316"/>
      <c r="AF209" s="316"/>
      <c r="AG209" s="317"/>
      <c r="AH209" s="318" t="s">
        <v>815</v>
      </c>
      <c r="AI209" s="319"/>
      <c r="AJ209" s="319"/>
      <c r="AK209" s="319"/>
      <c r="AL209" s="319"/>
      <c r="AM209" s="319"/>
      <c r="AN209" s="319"/>
      <c r="AO209" s="319"/>
      <c r="AP209" s="319"/>
      <c r="AQ209" s="319"/>
      <c r="AR209" s="319"/>
      <c r="AS209" s="319"/>
      <c r="AT209" s="320"/>
      <c r="AU209" s="321">
        <v>0.2</v>
      </c>
      <c r="AV209" s="322"/>
      <c r="AW209" s="322"/>
      <c r="AX209" s="324"/>
      <c r="AY209">
        <f t="shared" si="14"/>
        <v>2</v>
      </c>
    </row>
    <row r="210" spans="1:51" ht="24.75" customHeight="1" thickBot="1" x14ac:dyDescent="0.2">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2344</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29.2</v>
      </c>
      <c r="AV210" s="312"/>
      <c r="AW210" s="312"/>
      <c r="AX210" s="314"/>
      <c r="AY210">
        <f t="shared" si="14"/>
        <v>2</v>
      </c>
    </row>
    <row r="211" spans="1:51" ht="21.75" customHeight="1" x14ac:dyDescent="0.15">
      <c r="A211" s="386"/>
      <c r="B211" s="387"/>
      <c r="C211" s="387"/>
      <c r="D211" s="387"/>
      <c r="E211" s="387"/>
      <c r="F211" s="388"/>
      <c r="G211" s="340" t="s">
        <v>818</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1</v>
      </c>
    </row>
    <row r="212" spans="1:51" ht="24.75"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1</v>
      </c>
    </row>
    <row r="213" spans="1:51" ht="24.75" customHeight="1" x14ac:dyDescent="0.15">
      <c r="A213" s="386"/>
      <c r="B213" s="387"/>
      <c r="C213" s="387"/>
      <c r="D213" s="387"/>
      <c r="E213" s="387"/>
      <c r="F213" s="388"/>
      <c r="G213" s="330" t="s">
        <v>816</v>
      </c>
      <c r="H213" s="331"/>
      <c r="I213" s="331"/>
      <c r="J213" s="331"/>
      <c r="K213" s="332"/>
      <c r="L213" s="333" t="s">
        <v>819</v>
      </c>
      <c r="M213" s="334"/>
      <c r="N213" s="334"/>
      <c r="O213" s="334"/>
      <c r="P213" s="334"/>
      <c r="Q213" s="334"/>
      <c r="R213" s="334"/>
      <c r="S213" s="334"/>
      <c r="T213" s="334"/>
      <c r="U213" s="334"/>
      <c r="V213" s="334"/>
      <c r="W213" s="334"/>
      <c r="X213" s="335"/>
      <c r="Y213" s="336">
        <v>13</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1</v>
      </c>
    </row>
    <row r="214" spans="1:51" ht="24.75" customHeight="1" x14ac:dyDescent="0.15">
      <c r="A214" s="386"/>
      <c r="B214" s="387"/>
      <c r="C214" s="387"/>
      <c r="D214" s="387"/>
      <c r="E214" s="387"/>
      <c r="F214" s="388"/>
      <c r="G214" s="315" t="s">
        <v>816</v>
      </c>
      <c r="H214" s="316"/>
      <c r="I214" s="316"/>
      <c r="J214" s="316"/>
      <c r="K214" s="317"/>
      <c r="L214" s="318" t="s">
        <v>820</v>
      </c>
      <c r="M214" s="319"/>
      <c r="N214" s="319"/>
      <c r="O214" s="319"/>
      <c r="P214" s="319"/>
      <c r="Q214" s="319"/>
      <c r="R214" s="319"/>
      <c r="S214" s="319"/>
      <c r="T214" s="319"/>
      <c r="U214" s="319"/>
      <c r="V214" s="319"/>
      <c r="W214" s="319"/>
      <c r="X214" s="320"/>
      <c r="Y214" s="321">
        <v>2</v>
      </c>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1</v>
      </c>
    </row>
    <row r="215" spans="1:51" ht="24.75"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1</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1</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1</v>
      </c>
    </row>
    <row r="218" spans="1:51" ht="24.75"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1</v>
      </c>
    </row>
    <row r="219" spans="1:51" ht="24.75"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1</v>
      </c>
    </row>
    <row r="220" spans="1:51" ht="24.75"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1</v>
      </c>
    </row>
    <row r="221" spans="1:51" ht="24.75"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1</v>
      </c>
    </row>
    <row r="222" spans="1:51" ht="24.75"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1</v>
      </c>
    </row>
    <row r="223" spans="1:51" ht="24.75" customHeight="1" x14ac:dyDescent="0.15">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15</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1</v>
      </c>
    </row>
    <row r="224" spans="1:51" ht="21.75" hidden="1" customHeight="1" x14ac:dyDescent="0.15">
      <c r="A224" s="386"/>
      <c r="B224" s="387"/>
      <c r="C224" s="387"/>
      <c r="D224" s="387"/>
      <c r="E224" s="387"/>
      <c r="F224" s="388"/>
      <c r="G224" s="340" t="s">
        <v>80</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81</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83</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84</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306</v>
      </c>
      <c r="AM250" s="326"/>
      <c r="AN250" s="326"/>
      <c r="AO250" s="78" t="s">
        <v>218</v>
      </c>
      <c r="AP250" s="327"/>
      <c r="AQ250" s="328"/>
      <c r="AR250" s="328"/>
      <c r="AS250" s="328"/>
      <c r="AT250" s="328"/>
      <c r="AU250" s="328"/>
      <c r="AV250" s="328"/>
      <c r="AW250" s="328"/>
      <c r="AX250" s="329"/>
      <c r="AY250">
        <f>COUNTIF($AO$250,"☑")</f>
        <v>0</v>
      </c>
    </row>
    <row r="251" spans="1:51" ht="18.75"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86</v>
      </c>
      <c r="D254" s="299"/>
      <c r="E254" s="299"/>
      <c r="F254" s="299"/>
      <c r="G254" s="299"/>
      <c r="H254" s="299"/>
      <c r="I254" s="299"/>
      <c r="J254" s="284" t="s">
        <v>65</v>
      </c>
      <c r="K254" s="304"/>
      <c r="L254" s="304"/>
      <c r="M254" s="304"/>
      <c r="N254" s="304"/>
      <c r="O254" s="304"/>
      <c r="P254" s="305" t="s">
        <v>87</v>
      </c>
      <c r="Q254" s="305"/>
      <c r="R254" s="305"/>
      <c r="S254" s="305"/>
      <c r="T254" s="305"/>
      <c r="U254" s="305"/>
      <c r="V254" s="305"/>
      <c r="W254" s="305"/>
      <c r="X254" s="305"/>
      <c r="Y254" s="285" t="s">
        <v>88</v>
      </c>
      <c r="Z254" s="286"/>
      <c r="AA254" s="286"/>
      <c r="AB254" s="286"/>
      <c r="AC254" s="284" t="s">
        <v>216</v>
      </c>
      <c r="AD254" s="284"/>
      <c r="AE254" s="284"/>
      <c r="AF254" s="284"/>
      <c r="AG254" s="284"/>
      <c r="AH254" s="285" t="s">
        <v>64</v>
      </c>
      <c r="AI254" s="299"/>
      <c r="AJ254" s="299"/>
      <c r="AK254" s="299"/>
      <c r="AL254" s="299" t="s">
        <v>17</v>
      </c>
      <c r="AM254" s="299"/>
      <c r="AN254" s="299"/>
      <c r="AO254" s="300"/>
      <c r="AP254" s="288" t="s">
        <v>305</v>
      </c>
      <c r="AQ254" s="288"/>
      <c r="AR254" s="288"/>
      <c r="AS254" s="288"/>
      <c r="AT254" s="288"/>
      <c r="AU254" s="288"/>
      <c r="AV254" s="288"/>
      <c r="AW254" s="288"/>
      <c r="AX254" s="288"/>
    </row>
    <row r="255" spans="1:51" ht="36" customHeight="1" x14ac:dyDescent="0.15">
      <c r="A255" s="274">
        <v>1</v>
      </c>
      <c r="B255" s="274">
        <v>1</v>
      </c>
      <c r="C255" s="297" t="s">
        <v>821</v>
      </c>
      <c r="D255" s="293"/>
      <c r="E255" s="293"/>
      <c r="F255" s="293"/>
      <c r="G255" s="293"/>
      <c r="H255" s="293"/>
      <c r="I255" s="293"/>
      <c r="J255" s="277">
        <v>8050005005206</v>
      </c>
      <c r="K255" s="278"/>
      <c r="L255" s="278"/>
      <c r="M255" s="278"/>
      <c r="N255" s="278"/>
      <c r="O255" s="278"/>
      <c r="P255" s="298" t="s">
        <v>822</v>
      </c>
      <c r="Q255" s="279"/>
      <c r="R255" s="279"/>
      <c r="S255" s="279"/>
      <c r="T255" s="279"/>
      <c r="U255" s="279"/>
      <c r="V255" s="279"/>
      <c r="W255" s="279"/>
      <c r="X255" s="279"/>
      <c r="Y255" s="280">
        <v>2344</v>
      </c>
      <c r="Z255" s="281"/>
      <c r="AA255" s="281"/>
      <c r="AB255" s="282"/>
      <c r="AC255" s="267" t="s">
        <v>329</v>
      </c>
      <c r="AD255" s="267"/>
      <c r="AE255" s="267"/>
      <c r="AF255" s="267"/>
      <c r="AG255" s="267"/>
      <c r="AH255" s="268" t="s">
        <v>785</v>
      </c>
      <c r="AI255" s="269"/>
      <c r="AJ255" s="269"/>
      <c r="AK255" s="269"/>
      <c r="AL255" s="270" t="s">
        <v>785</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18.75"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37.5" customHeight="1" x14ac:dyDescent="0.15">
      <c r="A288" s="274">
        <v>1</v>
      </c>
      <c r="B288" s="274">
        <v>1</v>
      </c>
      <c r="C288" s="297" t="s">
        <v>847</v>
      </c>
      <c r="D288" s="293"/>
      <c r="E288" s="293"/>
      <c r="F288" s="293"/>
      <c r="G288" s="293"/>
      <c r="H288" s="293"/>
      <c r="I288" s="293"/>
      <c r="J288" s="277">
        <v>5430001008259</v>
      </c>
      <c r="K288" s="278"/>
      <c r="L288" s="278"/>
      <c r="M288" s="278"/>
      <c r="N288" s="278"/>
      <c r="O288" s="278"/>
      <c r="P288" s="298" t="s">
        <v>823</v>
      </c>
      <c r="Q288" s="279"/>
      <c r="R288" s="279"/>
      <c r="S288" s="279"/>
      <c r="T288" s="279"/>
      <c r="U288" s="279"/>
      <c r="V288" s="279"/>
      <c r="W288" s="279"/>
      <c r="X288" s="279"/>
      <c r="Y288" s="280">
        <v>29.2</v>
      </c>
      <c r="Z288" s="281"/>
      <c r="AA288" s="281"/>
      <c r="AB288" s="282"/>
      <c r="AC288" s="267" t="s">
        <v>334</v>
      </c>
      <c r="AD288" s="267"/>
      <c r="AE288" s="267"/>
      <c r="AF288" s="267"/>
      <c r="AG288" s="267"/>
      <c r="AH288" s="268">
        <v>1</v>
      </c>
      <c r="AI288" s="269"/>
      <c r="AJ288" s="269"/>
      <c r="AK288" s="269"/>
      <c r="AL288" s="270">
        <v>90.3</v>
      </c>
      <c r="AM288" s="271"/>
      <c r="AN288" s="271"/>
      <c r="AO288" s="272"/>
      <c r="AP288" s="273"/>
      <c r="AQ288" s="273"/>
      <c r="AR288" s="273"/>
      <c r="AS288" s="273"/>
      <c r="AT288" s="273"/>
      <c r="AU288" s="273"/>
      <c r="AV288" s="273"/>
      <c r="AW288" s="273"/>
      <c r="AX288" s="273"/>
      <c r="AY288">
        <f t="shared" si="18"/>
        <v>1</v>
      </c>
    </row>
    <row r="289" spans="1:51" ht="37.5" customHeight="1" x14ac:dyDescent="0.15">
      <c r="A289" s="274">
        <v>2</v>
      </c>
      <c r="B289" s="274">
        <v>1</v>
      </c>
      <c r="C289" s="297" t="s">
        <v>848</v>
      </c>
      <c r="D289" s="293"/>
      <c r="E289" s="293"/>
      <c r="F289" s="293"/>
      <c r="G289" s="293"/>
      <c r="H289" s="293"/>
      <c r="I289" s="293"/>
      <c r="J289" s="277">
        <v>3013201006646</v>
      </c>
      <c r="K289" s="278"/>
      <c r="L289" s="278"/>
      <c r="M289" s="278"/>
      <c r="N289" s="278"/>
      <c r="O289" s="278"/>
      <c r="P289" s="298" t="s">
        <v>824</v>
      </c>
      <c r="Q289" s="279"/>
      <c r="R289" s="279"/>
      <c r="S289" s="279"/>
      <c r="T289" s="279"/>
      <c r="U289" s="279"/>
      <c r="V289" s="279"/>
      <c r="W289" s="279"/>
      <c r="X289" s="279"/>
      <c r="Y289" s="280">
        <v>19</v>
      </c>
      <c r="Z289" s="281"/>
      <c r="AA289" s="281"/>
      <c r="AB289" s="282"/>
      <c r="AC289" s="267" t="s">
        <v>334</v>
      </c>
      <c r="AD289" s="267"/>
      <c r="AE289" s="267"/>
      <c r="AF289" s="267"/>
      <c r="AG289" s="267"/>
      <c r="AH289" s="268">
        <v>1</v>
      </c>
      <c r="AI289" s="269"/>
      <c r="AJ289" s="269"/>
      <c r="AK289" s="269"/>
      <c r="AL289" s="270">
        <v>91.3</v>
      </c>
      <c r="AM289" s="271"/>
      <c r="AN289" s="271"/>
      <c r="AO289" s="272"/>
      <c r="AP289" s="273"/>
      <c r="AQ289" s="273"/>
      <c r="AR289" s="273"/>
      <c r="AS289" s="273"/>
      <c r="AT289" s="273"/>
      <c r="AU289" s="273"/>
      <c r="AV289" s="273"/>
      <c r="AW289" s="273"/>
      <c r="AX289" s="273"/>
      <c r="AY289">
        <f>COUNTA($C$289)</f>
        <v>1</v>
      </c>
    </row>
    <row r="290" spans="1:51" ht="41.25" customHeight="1" x14ac:dyDescent="0.15">
      <c r="A290" s="274">
        <v>3</v>
      </c>
      <c r="B290" s="274">
        <v>1</v>
      </c>
      <c r="C290" s="297" t="s">
        <v>849</v>
      </c>
      <c r="D290" s="293"/>
      <c r="E290" s="293"/>
      <c r="F290" s="293"/>
      <c r="G290" s="293"/>
      <c r="H290" s="293"/>
      <c r="I290" s="293"/>
      <c r="J290" s="277">
        <v>7430001015088</v>
      </c>
      <c r="K290" s="278"/>
      <c r="L290" s="278"/>
      <c r="M290" s="278"/>
      <c r="N290" s="278"/>
      <c r="O290" s="278"/>
      <c r="P290" s="298" t="s">
        <v>828</v>
      </c>
      <c r="Q290" s="279"/>
      <c r="R290" s="279"/>
      <c r="S290" s="279"/>
      <c r="T290" s="279"/>
      <c r="U290" s="279"/>
      <c r="V290" s="279"/>
      <c r="W290" s="279"/>
      <c r="X290" s="279"/>
      <c r="Y290" s="280">
        <v>17</v>
      </c>
      <c r="Z290" s="281"/>
      <c r="AA290" s="281"/>
      <c r="AB290" s="282"/>
      <c r="AC290" s="267" t="s">
        <v>334</v>
      </c>
      <c r="AD290" s="267"/>
      <c r="AE290" s="267"/>
      <c r="AF290" s="267"/>
      <c r="AG290" s="267"/>
      <c r="AH290" s="268">
        <v>1</v>
      </c>
      <c r="AI290" s="269"/>
      <c r="AJ290" s="269"/>
      <c r="AK290" s="269"/>
      <c r="AL290" s="270">
        <v>88.4</v>
      </c>
      <c r="AM290" s="271"/>
      <c r="AN290" s="271"/>
      <c r="AO290" s="272"/>
      <c r="AP290" s="273"/>
      <c r="AQ290" s="273"/>
      <c r="AR290" s="273"/>
      <c r="AS290" s="273"/>
      <c r="AT290" s="273"/>
      <c r="AU290" s="273"/>
      <c r="AV290" s="273"/>
      <c r="AW290" s="273"/>
      <c r="AX290" s="273"/>
      <c r="AY290">
        <f>COUNTA($C$290)</f>
        <v>1</v>
      </c>
    </row>
    <row r="291" spans="1:51" ht="41.25" customHeight="1" x14ac:dyDescent="0.15">
      <c r="A291" s="274">
        <v>4</v>
      </c>
      <c r="B291" s="274">
        <v>1</v>
      </c>
      <c r="C291" s="297" t="s">
        <v>850</v>
      </c>
      <c r="D291" s="293"/>
      <c r="E291" s="293"/>
      <c r="F291" s="293"/>
      <c r="G291" s="293"/>
      <c r="H291" s="293"/>
      <c r="I291" s="293"/>
      <c r="J291" s="277">
        <v>2010601036670</v>
      </c>
      <c r="K291" s="278"/>
      <c r="L291" s="278"/>
      <c r="M291" s="278"/>
      <c r="N291" s="278"/>
      <c r="O291" s="278"/>
      <c r="P291" s="298" t="s">
        <v>825</v>
      </c>
      <c r="Q291" s="279"/>
      <c r="R291" s="279"/>
      <c r="S291" s="279"/>
      <c r="T291" s="279"/>
      <c r="U291" s="279"/>
      <c r="V291" s="279"/>
      <c r="W291" s="279"/>
      <c r="X291" s="279"/>
      <c r="Y291" s="280">
        <v>17</v>
      </c>
      <c r="Z291" s="281"/>
      <c r="AA291" s="281"/>
      <c r="AB291" s="282"/>
      <c r="AC291" s="267" t="s">
        <v>334</v>
      </c>
      <c r="AD291" s="267"/>
      <c r="AE291" s="267"/>
      <c r="AF291" s="267"/>
      <c r="AG291" s="267"/>
      <c r="AH291" s="268">
        <v>1</v>
      </c>
      <c r="AI291" s="269"/>
      <c r="AJ291" s="269"/>
      <c r="AK291" s="269"/>
      <c r="AL291" s="270">
        <v>91.6</v>
      </c>
      <c r="AM291" s="271"/>
      <c r="AN291" s="271"/>
      <c r="AO291" s="272"/>
      <c r="AP291" s="273"/>
      <c r="AQ291" s="273"/>
      <c r="AR291" s="273"/>
      <c r="AS291" s="273"/>
      <c r="AT291" s="273"/>
      <c r="AU291" s="273"/>
      <c r="AV291" s="273"/>
      <c r="AW291" s="273"/>
      <c r="AX291" s="273"/>
      <c r="AY291">
        <f>COUNTA($C$291)</f>
        <v>1</v>
      </c>
    </row>
    <row r="292" spans="1:51" ht="45" customHeight="1" x14ac:dyDescent="0.15">
      <c r="A292" s="274">
        <v>5</v>
      </c>
      <c r="B292" s="274">
        <v>1</v>
      </c>
      <c r="C292" s="297" t="s">
        <v>851</v>
      </c>
      <c r="D292" s="293"/>
      <c r="E292" s="293"/>
      <c r="F292" s="293"/>
      <c r="G292" s="293"/>
      <c r="H292" s="293"/>
      <c r="I292" s="293"/>
      <c r="J292" s="277">
        <v>4050001015963</v>
      </c>
      <c r="K292" s="278"/>
      <c r="L292" s="278"/>
      <c r="M292" s="278"/>
      <c r="N292" s="278"/>
      <c r="O292" s="278"/>
      <c r="P292" s="298" t="s">
        <v>826</v>
      </c>
      <c r="Q292" s="279"/>
      <c r="R292" s="279"/>
      <c r="S292" s="279"/>
      <c r="T292" s="279"/>
      <c r="U292" s="279"/>
      <c r="V292" s="279"/>
      <c r="W292" s="279"/>
      <c r="X292" s="279"/>
      <c r="Y292" s="280">
        <v>16</v>
      </c>
      <c r="Z292" s="281"/>
      <c r="AA292" s="281"/>
      <c r="AB292" s="282"/>
      <c r="AC292" s="267" t="s">
        <v>334</v>
      </c>
      <c r="AD292" s="267"/>
      <c r="AE292" s="267"/>
      <c r="AF292" s="267"/>
      <c r="AG292" s="267"/>
      <c r="AH292" s="268">
        <v>1</v>
      </c>
      <c r="AI292" s="269"/>
      <c r="AJ292" s="269"/>
      <c r="AK292" s="269"/>
      <c r="AL292" s="270">
        <v>49.8</v>
      </c>
      <c r="AM292" s="271"/>
      <c r="AN292" s="271"/>
      <c r="AO292" s="272"/>
      <c r="AP292" s="273"/>
      <c r="AQ292" s="273"/>
      <c r="AR292" s="273"/>
      <c r="AS292" s="273"/>
      <c r="AT292" s="273"/>
      <c r="AU292" s="273"/>
      <c r="AV292" s="273"/>
      <c r="AW292" s="273"/>
      <c r="AX292" s="273"/>
      <c r="AY292">
        <f>COUNTA($C$292)</f>
        <v>1</v>
      </c>
    </row>
    <row r="293" spans="1:51" ht="45.75" customHeight="1" x14ac:dyDescent="0.15">
      <c r="A293" s="274">
        <v>6</v>
      </c>
      <c r="B293" s="274">
        <v>1</v>
      </c>
      <c r="C293" s="297" t="s">
        <v>852</v>
      </c>
      <c r="D293" s="293"/>
      <c r="E293" s="293"/>
      <c r="F293" s="293"/>
      <c r="G293" s="293"/>
      <c r="H293" s="293"/>
      <c r="I293" s="293"/>
      <c r="J293" s="277">
        <v>2010001016851</v>
      </c>
      <c r="K293" s="278"/>
      <c r="L293" s="278"/>
      <c r="M293" s="278"/>
      <c r="N293" s="278"/>
      <c r="O293" s="278"/>
      <c r="P293" s="298" t="s">
        <v>827</v>
      </c>
      <c r="Q293" s="279"/>
      <c r="R293" s="279"/>
      <c r="S293" s="279"/>
      <c r="T293" s="279"/>
      <c r="U293" s="279"/>
      <c r="V293" s="279"/>
      <c r="W293" s="279"/>
      <c r="X293" s="279"/>
      <c r="Y293" s="280">
        <v>15</v>
      </c>
      <c r="Z293" s="281"/>
      <c r="AA293" s="281"/>
      <c r="AB293" s="282"/>
      <c r="AC293" s="267" t="s">
        <v>334</v>
      </c>
      <c r="AD293" s="267"/>
      <c r="AE293" s="267"/>
      <c r="AF293" s="267"/>
      <c r="AG293" s="267"/>
      <c r="AH293" s="268">
        <v>1</v>
      </c>
      <c r="AI293" s="269"/>
      <c r="AJ293" s="269"/>
      <c r="AK293" s="269"/>
      <c r="AL293" s="270">
        <v>90.9</v>
      </c>
      <c r="AM293" s="271"/>
      <c r="AN293" s="271"/>
      <c r="AO293" s="272"/>
      <c r="AP293" s="273"/>
      <c r="AQ293" s="273"/>
      <c r="AR293" s="273"/>
      <c r="AS293" s="273"/>
      <c r="AT293" s="273"/>
      <c r="AU293" s="273"/>
      <c r="AV293" s="273"/>
      <c r="AW293" s="273"/>
      <c r="AX293" s="273"/>
      <c r="AY293">
        <f>COUNTA($C$293)</f>
        <v>1</v>
      </c>
    </row>
    <row r="294" spans="1:51" ht="45.75" customHeight="1" x14ac:dyDescent="0.15">
      <c r="A294" s="274">
        <v>7</v>
      </c>
      <c r="B294" s="274">
        <v>1</v>
      </c>
      <c r="C294" s="297" t="s">
        <v>853</v>
      </c>
      <c r="D294" s="293"/>
      <c r="E294" s="293"/>
      <c r="F294" s="293"/>
      <c r="G294" s="293"/>
      <c r="H294" s="293"/>
      <c r="I294" s="293"/>
      <c r="J294" s="277">
        <v>9010001122288</v>
      </c>
      <c r="K294" s="278"/>
      <c r="L294" s="278"/>
      <c r="M294" s="278"/>
      <c r="N294" s="278"/>
      <c r="O294" s="278"/>
      <c r="P294" s="298" t="s">
        <v>867</v>
      </c>
      <c r="Q294" s="279"/>
      <c r="R294" s="279"/>
      <c r="S294" s="279"/>
      <c r="T294" s="279"/>
      <c r="U294" s="279"/>
      <c r="V294" s="279"/>
      <c r="W294" s="279"/>
      <c r="X294" s="279"/>
      <c r="Y294" s="280">
        <v>14</v>
      </c>
      <c r="Z294" s="281"/>
      <c r="AA294" s="281"/>
      <c r="AB294" s="282"/>
      <c r="AC294" s="267" t="s">
        <v>167</v>
      </c>
      <c r="AD294" s="267"/>
      <c r="AE294" s="267"/>
      <c r="AF294" s="267"/>
      <c r="AG294" s="267"/>
      <c r="AH294" s="268" t="s">
        <v>857</v>
      </c>
      <c r="AI294" s="269"/>
      <c r="AJ294" s="269"/>
      <c r="AK294" s="269"/>
      <c r="AL294" s="270" t="s">
        <v>857</v>
      </c>
      <c r="AM294" s="271"/>
      <c r="AN294" s="271"/>
      <c r="AO294" s="272"/>
      <c r="AP294" s="273"/>
      <c r="AQ294" s="273"/>
      <c r="AR294" s="273"/>
      <c r="AS294" s="273"/>
      <c r="AT294" s="273"/>
      <c r="AU294" s="273"/>
      <c r="AV294" s="273"/>
      <c r="AW294" s="273"/>
      <c r="AX294" s="273"/>
      <c r="AY294">
        <f>COUNTA($C$294)</f>
        <v>1</v>
      </c>
    </row>
    <row r="295" spans="1:51" ht="45.75" customHeight="1" x14ac:dyDescent="0.15">
      <c r="A295" s="274">
        <v>8</v>
      </c>
      <c r="B295" s="274">
        <v>1</v>
      </c>
      <c r="C295" s="297" t="s">
        <v>854</v>
      </c>
      <c r="D295" s="293"/>
      <c r="E295" s="293"/>
      <c r="F295" s="293"/>
      <c r="G295" s="293"/>
      <c r="H295" s="293"/>
      <c r="I295" s="293"/>
      <c r="J295" s="277">
        <v>7010901005494</v>
      </c>
      <c r="K295" s="278"/>
      <c r="L295" s="278"/>
      <c r="M295" s="278"/>
      <c r="N295" s="278"/>
      <c r="O295" s="278"/>
      <c r="P295" s="298" t="s">
        <v>829</v>
      </c>
      <c r="Q295" s="279"/>
      <c r="R295" s="279"/>
      <c r="S295" s="279"/>
      <c r="T295" s="279"/>
      <c r="U295" s="279"/>
      <c r="V295" s="279"/>
      <c r="W295" s="279"/>
      <c r="X295" s="279"/>
      <c r="Y295" s="280">
        <v>13</v>
      </c>
      <c r="Z295" s="281"/>
      <c r="AA295" s="281"/>
      <c r="AB295" s="282"/>
      <c r="AC295" s="267" t="s">
        <v>338</v>
      </c>
      <c r="AD295" s="267"/>
      <c r="AE295" s="267"/>
      <c r="AF295" s="267"/>
      <c r="AG295" s="267"/>
      <c r="AH295" s="268">
        <v>1</v>
      </c>
      <c r="AI295" s="269"/>
      <c r="AJ295" s="269"/>
      <c r="AK295" s="269"/>
      <c r="AL295" s="270">
        <v>100</v>
      </c>
      <c r="AM295" s="271"/>
      <c r="AN295" s="271"/>
      <c r="AO295" s="272"/>
      <c r="AP295" s="273"/>
      <c r="AQ295" s="273"/>
      <c r="AR295" s="273"/>
      <c r="AS295" s="273"/>
      <c r="AT295" s="273"/>
      <c r="AU295" s="273"/>
      <c r="AV295" s="273"/>
      <c r="AW295" s="273"/>
      <c r="AX295" s="273"/>
      <c r="AY295">
        <f>COUNTA($C$295)</f>
        <v>1</v>
      </c>
    </row>
    <row r="296" spans="1:51" ht="45" customHeight="1" x14ac:dyDescent="0.15">
      <c r="A296" s="274">
        <v>9</v>
      </c>
      <c r="B296" s="274">
        <v>1</v>
      </c>
      <c r="C296" s="297" t="s">
        <v>855</v>
      </c>
      <c r="D296" s="293"/>
      <c r="E296" s="293"/>
      <c r="F296" s="293"/>
      <c r="G296" s="293"/>
      <c r="H296" s="293"/>
      <c r="I296" s="293"/>
      <c r="J296" s="277">
        <v>5430001021765</v>
      </c>
      <c r="K296" s="278"/>
      <c r="L296" s="278"/>
      <c r="M296" s="278"/>
      <c r="N296" s="278"/>
      <c r="O296" s="278"/>
      <c r="P296" s="298" t="s">
        <v>830</v>
      </c>
      <c r="Q296" s="279"/>
      <c r="R296" s="279"/>
      <c r="S296" s="279"/>
      <c r="T296" s="279"/>
      <c r="U296" s="279"/>
      <c r="V296" s="279"/>
      <c r="W296" s="279"/>
      <c r="X296" s="279"/>
      <c r="Y296" s="280">
        <v>11</v>
      </c>
      <c r="Z296" s="281"/>
      <c r="AA296" s="281"/>
      <c r="AB296" s="282"/>
      <c r="AC296" s="267" t="s">
        <v>334</v>
      </c>
      <c r="AD296" s="267"/>
      <c r="AE296" s="267"/>
      <c r="AF296" s="267"/>
      <c r="AG296" s="267"/>
      <c r="AH296" s="268">
        <v>3</v>
      </c>
      <c r="AI296" s="269"/>
      <c r="AJ296" s="269"/>
      <c r="AK296" s="269"/>
      <c r="AL296" s="270">
        <v>85</v>
      </c>
      <c r="AM296" s="271"/>
      <c r="AN296" s="271"/>
      <c r="AO296" s="272"/>
      <c r="AP296" s="273"/>
      <c r="AQ296" s="273"/>
      <c r="AR296" s="273"/>
      <c r="AS296" s="273"/>
      <c r="AT296" s="273"/>
      <c r="AU296" s="273"/>
      <c r="AV296" s="273"/>
      <c r="AW296" s="273"/>
      <c r="AX296" s="273"/>
      <c r="AY296">
        <f>COUNTA($C$296)</f>
        <v>1</v>
      </c>
    </row>
    <row r="297" spans="1:51" ht="39.75" customHeight="1" x14ac:dyDescent="0.15">
      <c r="A297" s="274">
        <v>10</v>
      </c>
      <c r="B297" s="274">
        <v>1</v>
      </c>
      <c r="C297" s="297" t="s">
        <v>856</v>
      </c>
      <c r="D297" s="293"/>
      <c r="E297" s="293"/>
      <c r="F297" s="293"/>
      <c r="G297" s="293"/>
      <c r="H297" s="293"/>
      <c r="I297" s="293"/>
      <c r="J297" s="277">
        <v>7430001050440</v>
      </c>
      <c r="K297" s="278"/>
      <c r="L297" s="278"/>
      <c r="M297" s="278"/>
      <c r="N297" s="278"/>
      <c r="O297" s="278"/>
      <c r="P297" s="298" t="s">
        <v>831</v>
      </c>
      <c r="Q297" s="279"/>
      <c r="R297" s="279"/>
      <c r="S297" s="279"/>
      <c r="T297" s="279"/>
      <c r="U297" s="279"/>
      <c r="V297" s="279"/>
      <c r="W297" s="279"/>
      <c r="X297" s="279"/>
      <c r="Y297" s="280">
        <v>8</v>
      </c>
      <c r="Z297" s="281"/>
      <c r="AA297" s="281"/>
      <c r="AB297" s="282"/>
      <c r="AC297" s="267" t="s">
        <v>334</v>
      </c>
      <c r="AD297" s="267"/>
      <c r="AE297" s="267"/>
      <c r="AF297" s="267"/>
      <c r="AG297" s="267"/>
      <c r="AH297" s="268">
        <v>2</v>
      </c>
      <c r="AI297" s="269"/>
      <c r="AJ297" s="269"/>
      <c r="AK297" s="269"/>
      <c r="AL297" s="270">
        <v>85.5</v>
      </c>
      <c r="AM297" s="271"/>
      <c r="AN297" s="271"/>
      <c r="AO297" s="272"/>
      <c r="AP297" s="273"/>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36" customHeight="1" x14ac:dyDescent="0.15">
      <c r="A321" s="274">
        <v>1</v>
      </c>
      <c r="B321" s="274">
        <v>1</v>
      </c>
      <c r="C321" s="297" t="s">
        <v>859</v>
      </c>
      <c r="D321" s="293"/>
      <c r="E321" s="293"/>
      <c r="F321" s="293"/>
      <c r="G321" s="293"/>
      <c r="H321" s="293"/>
      <c r="I321" s="293"/>
      <c r="J321" s="277">
        <v>6010505002096</v>
      </c>
      <c r="K321" s="278"/>
      <c r="L321" s="278"/>
      <c r="M321" s="278"/>
      <c r="N321" s="278"/>
      <c r="O321" s="278"/>
      <c r="P321" s="298" t="s">
        <v>832</v>
      </c>
      <c r="Q321" s="279"/>
      <c r="R321" s="279"/>
      <c r="S321" s="279"/>
      <c r="T321" s="279"/>
      <c r="U321" s="279"/>
      <c r="V321" s="279"/>
      <c r="W321" s="279"/>
      <c r="X321" s="279"/>
      <c r="Y321" s="280">
        <v>15</v>
      </c>
      <c r="Z321" s="281"/>
      <c r="AA321" s="281"/>
      <c r="AB321" s="282"/>
      <c r="AC321" s="267" t="s">
        <v>167</v>
      </c>
      <c r="AD321" s="267"/>
      <c r="AE321" s="267"/>
      <c r="AF321" s="267"/>
      <c r="AG321" s="267"/>
      <c r="AH321" s="268" t="s">
        <v>857</v>
      </c>
      <c r="AI321" s="269"/>
      <c r="AJ321" s="269"/>
      <c r="AK321" s="269"/>
      <c r="AL321" s="270" t="s">
        <v>857</v>
      </c>
      <c r="AM321" s="271"/>
      <c r="AN321" s="271"/>
      <c r="AO321" s="272"/>
      <c r="AP321" s="273"/>
      <c r="AQ321" s="273"/>
      <c r="AR321" s="273"/>
      <c r="AS321" s="273"/>
      <c r="AT321" s="273"/>
      <c r="AU321" s="273"/>
      <c r="AV321" s="273"/>
      <c r="AW321" s="273"/>
      <c r="AX321" s="273"/>
      <c r="AY321">
        <f t="shared" si="19"/>
        <v>1</v>
      </c>
    </row>
    <row r="322" spans="1:51" ht="40.5" customHeight="1" x14ac:dyDescent="0.15">
      <c r="A322" s="274">
        <v>2</v>
      </c>
      <c r="B322" s="274">
        <v>1</v>
      </c>
      <c r="C322" s="297" t="s">
        <v>833</v>
      </c>
      <c r="D322" s="293"/>
      <c r="E322" s="293"/>
      <c r="F322" s="293"/>
      <c r="G322" s="293"/>
      <c r="H322" s="293"/>
      <c r="I322" s="293"/>
      <c r="J322" s="277">
        <v>4013305001526</v>
      </c>
      <c r="K322" s="278"/>
      <c r="L322" s="278"/>
      <c r="M322" s="278"/>
      <c r="N322" s="278"/>
      <c r="O322" s="278"/>
      <c r="P322" s="298" t="s">
        <v>834</v>
      </c>
      <c r="Q322" s="279"/>
      <c r="R322" s="279"/>
      <c r="S322" s="279"/>
      <c r="T322" s="279"/>
      <c r="U322" s="279"/>
      <c r="V322" s="279"/>
      <c r="W322" s="279"/>
      <c r="X322" s="279"/>
      <c r="Y322" s="280">
        <v>3</v>
      </c>
      <c r="Z322" s="281"/>
      <c r="AA322" s="281"/>
      <c r="AB322" s="282"/>
      <c r="AC322" s="267" t="s">
        <v>334</v>
      </c>
      <c r="AD322" s="267"/>
      <c r="AE322" s="267"/>
      <c r="AF322" s="267"/>
      <c r="AG322" s="267"/>
      <c r="AH322" s="268">
        <v>2</v>
      </c>
      <c r="AI322" s="269"/>
      <c r="AJ322" s="269"/>
      <c r="AK322" s="269"/>
      <c r="AL322" s="270">
        <v>78.599999999999994</v>
      </c>
      <c r="AM322" s="271"/>
      <c r="AN322" s="271"/>
      <c r="AO322" s="272"/>
      <c r="AP322" s="273"/>
      <c r="AQ322" s="273"/>
      <c r="AR322" s="273"/>
      <c r="AS322" s="273"/>
      <c r="AT322" s="273"/>
      <c r="AU322" s="273"/>
      <c r="AV322" s="273"/>
      <c r="AW322" s="273"/>
      <c r="AX322" s="273"/>
      <c r="AY322">
        <f>COUNTA($C$322)</f>
        <v>1</v>
      </c>
    </row>
    <row r="323" spans="1:51" ht="40.5" customHeight="1" x14ac:dyDescent="0.15">
      <c r="A323" s="274">
        <v>3</v>
      </c>
      <c r="B323" s="274">
        <v>1</v>
      </c>
      <c r="C323" s="297" t="s">
        <v>860</v>
      </c>
      <c r="D323" s="293"/>
      <c r="E323" s="293"/>
      <c r="F323" s="293"/>
      <c r="G323" s="293"/>
      <c r="H323" s="293"/>
      <c r="I323" s="293"/>
      <c r="J323" s="277">
        <v>9430005010356</v>
      </c>
      <c r="K323" s="278"/>
      <c r="L323" s="278"/>
      <c r="M323" s="278"/>
      <c r="N323" s="278"/>
      <c r="O323" s="278"/>
      <c r="P323" s="298" t="s">
        <v>835</v>
      </c>
      <c r="Q323" s="279"/>
      <c r="R323" s="279"/>
      <c r="S323" s="279"/>
      <c r="T323" s="279"/>
      <c r="U323" s="279"/>
      <c r="V323" s="279"/>
      <c r="W323" s="279"/>
      <c r="X323" s="279"/>
      <c r="Y323" s="280">
        <v>1</v>
      </c>
      <c r="Z323" s="281"/>
      <c r="AA323" s="281"/>
      <c r="AB323" s="282"/>
      <c r="AC323" s="267" t="s">
        <v>334</v>
      </c>
      <c r="AD323" s="267"/>
      <c r="AE323" s="267"/>
      <c r="AF323" s="267"/>
      <c r="AG323" s="267"/>
      <c r="AH323" s="268">
        <v>1</v>
      </c>
      <c r="AI323" s="269"/>
      <c r="AJ323" s="269"/>
      <c r="AK323" s="269"/>
      <c r="AL323" s="270">
        <v>85.3</v>
      </c>
      <c r="AM323" s="271"/>
      <c r="AN323" s="271"/>
      <c r="AO323" s="272"/>
      <c r="AP323" s="273"/>
      <c r="AQ323" s="273"/>
      <c r="AR323" s="273"/>
      <c r="AS323" s="273"/>
      <c r="AT323" s="273"/>
      <c r="AU323" s="273"/>
      <c r="AV323" s="273"/>
      <c r="AW323" s="273"/>
      <c r="AX323" s="273"/>
      <c r="AY323">
        <f>COUNTA($C$323)</f>
        <v>1</v>
      </c>
    </row>
    <row r="324" spans="1:51" ht="36" customHeight="1" x14ac:dyDescent="0.15">
      <c r="A324" s="274">
        <v>4</v>
      </c>
      <c r="B324" s="274">
        <v>1</v>
      </c>
      <c r="C324" s="297" t="s">
        <v>861</v>
      </c>
      <c r="D324" s="293"/>
      <c r="E324" s="293"/>
      <c r="F324" s="293"/>
      <c r="G324" s="293"/>
      <c r="H324" s="293"/>
      <c r="I324" s="293"/>
      <c r="J324" s="277">
        <v>3110005014849</v>
      </c>
      <c r="K324" s="278"/>
      <c r="L324" s="278"/>
      <c r="M324" s="278"/>
      <c r="N324" s="278"/>
      <c r="O324" s="278"/>
      <c r="P324" s="298" t="s">
        <v>836</v>
      </c>
      <c r="Q324" s="279"/>
      <c r="R324" s="279"/>
      <c r="S324" s="279"/>
      <c r="T324" s="279"/>
      <c r="U324" s="279"/>
      <c r="V324" s="279"/>
      <c r="W324" s="279"/>
      <c r="X324" s="279"/>
      <c r="Y324" s="280">
        <v>0.3</v>
      </c>
      <c r="Z324" s="281"/>
      <c r="AA324" s="281"/>
      <c r="AB324" s="282"/>
      <c r="AC324" s="267" t="s">
        <v>340</v>
      </c>
      <c r="AD324" s="267"/>
      <c r="AE324" s="267"/>
      <c r="AF324" s="267"/>
      <c r="AG324" s="267"/>
      <c r="AH324" s="268" t="s">
        <v>857</v>
      </c>
      <c r="AI324" s="269"/>
      <c r="AJ324" s="269"/>
      <c r="AK324" s="269"/>
      <c r="AL324" s="270" t="s">
        <v>857</v>
      </c>
      <c r="AM324" s="271"/>
      <c r="AN324" s="271"/>
      <c r="AO324" s="272"/>
      <c r="AP324" s="273"/>
      <c r="AQ324" s="273"/>
      <c r="AR324" s="273"/>
      <c r="AS324" s="273"/>
      <c r="AT324" s="273"/>
      <c r="AU324" s="273"/>
      <c r="AV324" s="273"/>
      <c r="AW324" s="273"/>
      <c r="AX324" s="273"/>
      <c r="AY324">
        <f>COUNTA($C$324)</f>
        <v>1</v>
      </c>
    </row>
    <row r="325" spans="1:51" ht="36" customHeight="1" x14ac:dyDescent="0.15">
      <c r="A325" s="274">
        <v>5</v>
      </c>
      <c r="B325" s="274">
        <v>1</v>
      </c>
      <c r="C325" s="297" t="s">
        <v>837</v>
      </c>
      <c r="D325" s="293"/>
      <c r="E325" s="293"/>
      <c r="F325" s="293"/>
      <c r="G325" s="293"/>
      <c r="H325" s="293"/>
      <c r="I325" s="293"/>
      <c r="J325" s="277">
        <v>9430005010802</v>
      </c>
      <c r="K325" s="278"/>
      <c r="L325" s="278"/>
      <c r="M325" s="278"/>
      <c r="N325" s="278"/>
      <c r="O325" s="278"/>
      <c r="P325" s="298" t="s">
        <v>838</v>
      </c>
      <c r="Q325" s="279"/>
      <c r="R325" s="279"/>
      <c r="S325" s="279"/>
      <c r="T325" s="279"/>
      <c r="U325" s="279"/>
      <c r="V325" s="279"/>
      <c r="W325" s="279"/>
      <c r="X325" s="279"/>
      <c r="Y325" s="280">
        <v>0.2</v>
      </c>
      <c r="Z325" s="281"/>
      <c r="AA325" s="281"/>
      <c r="AB325" s="282"/>
      <c r="AC325" s="267" t="s">
        <v>341</v>
      </c>
      <c r="AD325" s="267"/>
      <c r="AE325" s="267"/>
      <c r="AF325" s="267"/>
      <c r="AG325" s="267"/>
      <c r="AH325" s="268">
        <v>1</v>
      </c>
      <c r="AI325" s="269"/>
      <c r="AJ325" s="269"/>
      <c r="AK325" s="269"/>
      <c r="AL325" s="270">
        <v>100</v>
      </c>
      <c r="AM325" s="271"/>
      <c r="AN325" s="271"/>
      <c r="AO325" s="272"/>
      <c r="AP325" s="273"/>
      <c r="AQ325" s="273"/>
      <c r="AR325" s="273"/>
      <c r="AS325" s="273"/>
      <c r="AT325" s="273"/>
      <c r="AU325" s="273"/>
      <c r="AV325" s="273"/>
      <c r="AW325" s="273"/>
      <c r="AX325" s="273"/>
      <c r="AY325">
        <f>COUNTA($C$325)</f>
        <v>1</v>
      </c>
    </row>
    <row r="326" spans="1:51" ht="36" customHeight="1" x14ac:dyDescent="0.15">
      <c r="A326" s="274">
        <v>6</v>
      </c>
      <c r="B326" s="274">
        <v>1</v>
      </c>
      <c r="C326" s="297" t="s">
        <v>862</v>
      </c>
      <c r="D326" s="293"/>
      <c r="E326" s="293"/>
      <c r="F326" s="293"/>
      <c r="G326" s="293"/>
      <c r="H326" s="293"/>
      <c r="I326" s="293"/>
      <c r="J326" s="277">
        <v>2370005003380</v>
      </c>
      <c r="K326" s="278"/>
      <c r="L326" s="278"/>
      <c r="M326" s="278"/>
      <c r="N326" s="278"/>
      <c r="O326" s="278"/>
      <c r="P326" s="298" t="s">
        <v>839</v>
      </c>
      <c r="Q326" s="279"/>
      <c r="R326" s="279"/>
      <c r="S326" s="279"/>
      <c r="T326" s="279"/>
      <c r="U326" s="279"/>
      <c r="V326" s="279"/>
      <c r="W326" s="279"/>
      <c r="X326" s="279"/>
      <c r="Y326" s="280">
        <v>0.1</v>
      </c>
      <c r="Z326" s="281"/>
      <c r="AA326" s="281"/>
      <c r="AB326" s="282"/>
      <c r="AC326" s="267" t="s">
        <v>340</v>
      </c>
      <c r="AD326" s="267"/>
      <c r="AE326" s="267"/>
      <c r="AF326" s="267"/>
      <c r="AG326" s="267"/>
      <c r="AH326" s="268" t="s">
        <v>857</v>
      </c>
      <c r="AI326" s="269"/>
      <c r="AJ326" s="269"/>
      <c r="AK326" s="269"/>
      <c r="AL326" s="270" t="s">
        <v>857</v>
      </c>
      <c r="AM326" s="271"/>
      <c r="AN326" s="271"/>
      <c r="AO326" s="272"/>
      <c r="AP326" s="273"/>
      <c r="AQ326" s="273"/>
      <c r="AR326" s="273"/>
      <c r="AS326" s="273"/>
      <c r="AT326" s="273"/>
      <c r="AU326" s="273"/>
      <c r="AV326" s="273"/>
      <c r="AW326" s="273"/>
      <c r="AX326" s="273"/>
      <c r="AY326">
        <f>COUNTA($C$326)</f>
        <v>1</v>
      </c>
    </row>
    <row r="327" spans="1:51" ht="36" customHeight="1" x14ac:dyDescent="0.15">
      <c r="A327" s="274">
        <v>7</v>
      </c>
      <c r="B327" s="274">
        <v>1</v>
      </c>
      <c r="C327" s="297" t="s">
        <v>863</v>
      </c>
      <c r="D327" s="293"/>
      <c r="E327" s="293"/>
      <c r="F327" s="293"/>
      <c r="G327" s="293"/>
      <c r="H327" s="293"/>
      <c r="I327" s="293"/>
      <c r="J327" s="277">
        <v>4010005018628</v>
      </c>
      <c r="K327" s="278"/>
      <c r="L327" s="278"/>
      <c r="M327" s="278"/>
      <c r="N327" s="278"/>
      <c r="O327" s="278"/>
      <c r="P327" s="298" t="s">
        <v>840</v>
      </c>
      <c r="Q327" s="279"/>
      <c r="R327" s="279"/>
      <c r="S327" s="279"/>
      <c r="T327" s="279"/>
      <c r="U327" s="279"/>
      <c r="V327" s="279"/>
      <c r="W327" s="279"/>
      <c r="X327" s="279"/>
      <c r="Y327" s="280">
        <v>0.1</v>
      </c>
      <c r="Z327" s="281"/>
      <c r="AA327" s="281"/>
      <c r="AB327" s="282"/>
      <c r="AC327" s="267" t="s">
        <v>340</v>
      </c>
      <c r="AD327" s="267"/>
      <c r="AE327" s="267"/>
      <c r="AF327" s="267"/>
      <c r="AG327" s="267"/>
      <c r="AH327" s="268" t="s">
        <v>857</v>
      </c>
      <c r="AI327" s="269"/>
      <c r="AJ327" s="269"/>
      <c r="AK327" s="269"/>
      <c r="AL327" s="270" t="s">
        <v>857</v>
      </c>
      <c r="AM327" s="271"/>
      <c r="AN327" s="271"/>
      <c r="AO327" s="272"/>
      <c r="AP327" s="273"/>
      <c r="AQ327" s="273"/>
      <c r="AR327" s="273"/>
      <c r="AS327" s="273"/>
      <c r="AT327" s="273"/>
      <c r="AU327" s="273"/>
      <c r="AV327" s="273"/>
      <c r="AW327" s="273"/>
      <c r="AX327" s="273"/>
      <c r="AY327">
        <f>COUNTA($C$327)</f>
        <v>1</v>
      </c>
    </row>
    <row r="328" spans="1:51" ht="36" customHeight="1" x14ac:dyDescent="0.15">
      <c r="A328" s="274">
        <v>8</v>
      </c>
      <c r="B328" s="274">
        <v>1</v>
      </c>
      <c r="C328" s="297" t="s">
        <v>841</v>
      </c>
      <c r="D328" s="293"/>
      <c r="E328" s="293"/>
      <c r="F328" s="293"/>
      <c r="G328" s="293"/>
      <c r="H328" s="293"/>
      <c r="I328" s="293"/>
      <c r="J328" s="277">
        <v>8010405010536</v>
      </c>
      <c r="K328" s="278"/>
      <c r="L328" s="278"/>
      <c r="M328" s="278"/>
      <c r="N328" s="278"/>
      <c r="O328" s="278"/>
      <c r="P328" s="298" t="s">
        <v>842</v>
      </c>
      <c r="Q328" s="279"/>
      <c r="R328" s="279"/>
      <c r="S328" s="279"/>
      <c r="T328" s="279"/>
      <c r="U328" s="279"/>
      <c r="V328" s="279"/>
      <c r="W328" s="279"/>
      <c r="X328" s="279"/>
      <c r="Y328" s="280">
        <v>0.02</v>
      </c>
      <c r="Z328" s="281"/>
      <c r="AA328" s="281"/>
      <c r="AB328" s="282"/>
      <c r="AC328" s="267" t="s">
        <v>340</v>
      </c>
      <c r="AD328" s="267"/>
      <c r="AE328" s="267"/>
      <c r="AF328" s="267"/>
      <c r="AG328" s="267"/>
      <c r="AH328" s="268" t="s">
        <v>857</v>
      </c>
      <c r="AI328" s="269"/>
      <c r="AJ328" s="269"/>
      <c r="AK328" s="269"/>
      <c r="AL328" s="270" t="s">
        <v>857</v>
      </c>
      <c r="AM328" s="271"/>
      <c r="AN328" s="271"/>
      <c r="AO328" s="272"/>
      <c r="AP328" s="273"/>
      <c r="AQ328" s="273"/>
      <c r="AR328" s="273"/>
      <c r="AS328" s="273"/>
      <c r="AT328" s="273"/>
      <c r="AU328" s="273"/>
      <c r="AV328" s="273"/>
      <c r="AW328" s="273"/>
      <c r="AX328" s="273"/>
      <c r="AY328">
        <f>COUNTA($C$328)</f>
        <v>1</v>
      </c>
    </row>
    <row r="329" spans="1:51" ht="46.5" customHeight="1" x14ac:dyDescent="0.15">
      <c r="A329" s="274">
        <v>9</v>
      </c>
      <c r="B329" s="274">
        <v>1</v>
      </c>
      <c r="C329" s="297" t="s">
        <v>864</v>
      </c>
      <c r="D329" s="293"/>
      <c r="E329" s="293"/>
      <c r="F329" s="293"/>
      <c r="G329" s="293"/>
      <c r="H329" s="293"/>
      <c r="I329" s="293"/>
      <c r="J329" s="277">
        <v>4010005004371</v>
      </c>
      <c r="K329" s="278"/>
      <c r="L329" s="278"/>
      <c r="M329" s="278"/>
      <c r="N329" s="278"/>
      <c r="O329" s="278"/>
      <c r="P329" s="298" t="s">
        <v>843</v>
      </c>
      <c r="Q329" s="279"/>
      <c r="R329" s="279"/>
      <c r="S329" s="279"/>
      <c r="T329" s="279"/>
      <c r="U329" s="279"/>
      <c r="V329" s="279"/>
      <c r="W329" s="279"/>
      <c r="X329" s="279"/>
      <c r="Y329" s="280">
        <v>0.01</v>
      </c>
      <c r="Z329" s="281"/>
      <c r="AA329" s="281"/>
      <c r="AB329" s="282"/>
      <c r="AC329" s="267" t="s">
        <v>340</v>
      </c>
      <c r="AD329" s="267"/>
      <c r="AE329" s="267"/>
      <c r="AF329" s="267"/>
      <c r="AG329" s="267"/>
      <c r="AH329" s="268" t="s">
        <v>857</v>
      </c>
      <c r="AI329" s="269"/>
      <c r="AJ329" s="269"/>
      <c r="AK329" s="269"/>
      <c r="AL329" s="270" t="s">
        <v>857</v>
      </c>
      <c r="AM329" s="271"/>
      <c r="AN329" s="271"/>
      <c r="AO329" s="272"/>
      <c r="AP329" s="273"/>
      <c r="AQ329" s="273"/>
      <c r="AR329" s="273"/>
      <c r="AS329" s="273"/>
      <c r="AT329" s="273"/>
      <c r="AU329" s="273"/>
      <c r="AV329" s="273"/>
      <c r="AW329" s="273"/>
      <c r="AX329" s="273"/>
      <c r="AY329">
        <f>COUNTA($C$329)</f>
        <v>1</v>
      </c>
    </row>
    <row r="330" spans="1:51" ht="32.25" customHeight="1" x14ac:dyDescent="0.15">
      <c r="A330" s="274">
        <v>10</v>
      </c>
      <c r="B330" s="274">
        <v>1</v>
      </c>
      <c r="C330" s="297" t="s">
        <v>858</v>
      </c>
      <c r="D330" s="293"/>
      <c r="E330" s="293"/>
      <c r="F330" s="293"/>
      <c r="G330" s="293"/>
      <c r="H330" s="293"/>
      <c r="I330" s="293"/>
      <c r="J330" s="277">
        <v>6430005000558</v>
      </c>
      <c r="K330" s="278"/>
      <c r="L330" s="278"/>
      <c r="M330" s="278"/>
      <c r="N330" s="278"/>
      <c r="O330" s="278"/>
      <c r="P330" s="298" t="s">
        <v>844</v>
      </c>
      <c r="Q330" s="279"/>
      <c r="R330" s="279"/>
      <c r="S330" s="279"/>
      <c r="T330" s="279"/>
      <c r="U330" s="279"/>
      <c r="V330" s="279"/>
      <c r="W330" s="279"/>
      <c r="X330" s="279"/>
      <c r="Y330" s="280">
        <v>0.01</v>
      </c>
      <c r="Z330" s="281"/>
      <c r="AA330" s="281"/>
      <c r="AB330" s="282"/>
      <c r="AC330" s="267" t="s">
        <v>340</v>
      </c>
      <c r="AD330" s="267"/>
      <c r="AE330" s="267"/>
      <c r="AF330" s="267"/>
      <c r="AG330" s="267"/>
      <c r="AH330" s="268" t="s">
        <v>857</v>
      </c>
      <c r="AI330" s="269"/>
      <c r="AJ330" s="269"/>
      <c r="AK330" s="269"/>
      <c r="AL330" s="270" t="s">
        <v>857</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780</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780</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topLeftCell="A28"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517</v>
      </c>
      <c r="AF2" s="238"/>
      <c r="AG2" s="238"/>
      <c r="AH2" s="238"/>
      <c r="AI2" s="238" t="s">
        <v>388</v>
      </c>
      <c r="AJ2" s="238"/>
      <c r="AK2" s="238"/>
      <c r="AL2" s="240"/>
      <c r="AM2" s="238" t="s">
        <v>487</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219</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8"/>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8"/>
      <c r="AA6" s="583"/>
      <c r="AB6" s="508" t="s">
        <v>220</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342</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517</v>
      </c>
      <c r="AF9" s="238"/>
      <c r="AG9" s="238"/>
      <c r="AH9" s="238"/>
      <c r="AI9" s="238" t="s">
        <v>388</v>
      </c>
      <c r="AJ9" s="238"/>
      <c r="AK9" s="238"/>
      <c r="AL9" s="240"/>
      <c r="AM9" s="238" t="s">
        <v>487</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8"/>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8"/>
      <c r="AA13" s="583"/>
      <c r="AB13" s="508" t="s">
        <v>221</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342</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517</v>
      </c>
      <c r="AF16" s="238"/>
      <c r="AG16" s="238"/>
      <c r="AH16" s="238"/>
      <c r="AI16" s="238" t="s">
        <v>388</v>
      </c>
      <c r="AJ16" s="238"/>
      <c r="AK16" s="238"/>
      <c r="AL16" s="240"/>
      <c r="AM16" s="238" t="s">
        <v>487</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8"/>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8"/>
      <c r="AA20" s="583"/>
      <c r="AB20" s="508" t="s">
        <v>221</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342</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517</v>
      </c>
      <c r="AF23" s="238"/>
      <c r="AG23" s="238"/>
      <c r="AH23" s="238"/>
      <c r="AI23" s="238" t="s">
        <v>388</v>
      </c>
      <c r="AJ23" s="238"/>
      <c r="AK23" s="238"/>
      <c r="AL23" s="240"/>
      <c r="AM23" s="238" t="s">
        <v>487</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8"/>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8"/>
      <c r="AA27" s="583"/>
      <c r="AB27" s="508" t="s">
        <v>221</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342</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517</v>
      </c>
      <c r="AF30" s="238"/>
      <c r="AG30" s="238"/>
      <c r="AH30" s="238"/>
      <c r="AI30" s="238" t="s">
        <v>388</v>
      </c>
      <c r="AJ30" s="238"/>
      <c r="AK30" s="238"/>
      <c r="AL30" s="240"/>
      <c r="AM30" s="238" t="s">
        <v>487</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8"/>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8"/>
      <c r="AA34" s="583"/>
      <c r="AB34" s="508" t="s">
        <v>220</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342</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517</v>
      </c>
      <c r="AF37" s="238"/>
      <c r="AG37" s="238"/>
      <c r="AH37" s="238"/>
      <c r="AI37" s="238" t="s">
        <v>388</v>
      </c>
      <c r="AJ37" s="238"/>
      <c r="AK37" s="238"/>
      <c r="AL37" s="240"/>
      <c r="AM37" s="238" t="s">
        <v>487</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8"/>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8"/>
      <c r="AA41" s="583"/>
      <c r="AB41" s="508" t="s">
        <v>221</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342</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517</v>
      </c>
      <c r="AF44" s="238"/>
      <c r="AG44" s="238"/>
      <c r="AH44" s="238"/>
      <c r="AI44" s="238" t="s">
        <v>388</v>
      </c>
      <c r="AJ44" s="238"/>
      <c r="AK44" s="238"/>
      <c r="AL44" s="240"/>
      <c r="AM44" s="238" t="s">
        <v>487</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8"/>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8"/>
      <c r="AA48" s="583"/>
      <c r="AB48" s="508" t="s">
        <v>221</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342</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517</v>
      </c>
      <c r="AF51" s="238"/>
      <c r="AG51" s="238"/>
      <c r="AH51" s="238"/>
      <c r="AI51" s="238" t="s">
        <v>388</v>
      </c>
      <c r="AJ51" s="238"/>
      <c r="AK51" s="238"/>
      <c r="AL51" s="240"/>
      <c r="AM51" s="238" t="s">
        <v>487</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8"/>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8"/>
      <c r="AA55" s="583"/>
      <c r="AB55" s="508" t="s">
        <v>221</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342</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517</v>
      </c>
      <c r="AF58" s="238"/>
      <c r="AG58" s="238"/>
      <c r="AH58" s="238"/>
      <c r="AI58" s="238" t="s">
        <v>388</v>
      </c>
      <c r="AJ58" s="238"/>
      <c r="AK58" s="238"/>
      <c r="AL58" s="240"/>
      <c r="AM58" s="238" t="s">
        <v>487</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8"/>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8"/>
      <c r="AA62" s="583"/>
      <c r="AB62" s="508" t="s">
        <v>220</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342</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517</v>
      </c>
      <c r="AF65" s="238"/>
      <c r="AG65" s="238"/>
      <c r="AH65" s="238"/>
      <c r="AI65" s="238" t="s">
        <v>388</v>
      </c>
      <c r="AJ65" s="238"/>
      <c r="AK65" s="238"/>
      <c r="AL65" s="240"/>
      <c r="AM65" s="238" t="s">
        <v>487</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8"/>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8"/>
      <c r="AA69" s="583"/>
      <c r="AB69" s="508" t="s">
        <v>221</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342</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4"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222</v>
      </c>
      <c r="H2" s="341"/>
      <c r="I2" s="341"/>
      <c r="J2" s="341"/>
      <c r="K2" s="341"/>
      <c r="L2" s="341"/>
      <c r="M2" s="341"/>
      <c r="N2" s="341"/>
      <c r="O2" s="341"/>
      <c r="P2" s="341"/>
      <c r="Q2" s="341"/>
      <c r="R2" s="341"/>
      <c r="S2" s="341"/>
      <c r="T2" s="341"/>
      <c r="U2" s="341"/>
      <c r="V2" s="341"/>
      <c r="W2" s="341"/>
      <c r="X2" s="341"/>
      <c r="Y2" s="341"/>
      <c r="Z2" s="341"/>
      <c r="AA2" s="341"/>
      <c r="AB2" s="342"/>
      <c r="AC2" s="340" t="s">
        <v>223</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224</v>
      </c>
      <c r="H15" s="341"/>
      <c r="I15" s="341"/>
      <c r="J15" s="341"/>
      <c r="K15" s="341"/>
      <c r="L15" s="341"/>
      <c r="M15" s="341"/>
      <c r="N15" s="341"/>
      <c r="O15" s="341"/>
      <c r="P15" s="341"/>
      <c r="Q15" s="341"/>
      <c r="R15" s="341"/>
      <c r="S15" s="341"/>
      <c r="T15" s="341"/>
      <c r="U15" s="341"/>
      <c r="V15" s="341"/>
      <c r="W15" s="341"/>
      <c r="X15" s="341"/>
      <c r="Y15" s="341"/>
      <c r="Z15" s="341"/>
      <c r="AA15" s="341"/>
      <c r="AB15" s="342"/>
      <c r="AC15" s="340" t="s">
        <v>225</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226</v>
      </c>
      <c r="H28" s="341"/>
      <c r="I28" s="341"/>
      <c r="J28" s="341"/>
      <c r="K28" s="341"/>
      <c r="L28" s="341"/>
      <c r="M28" s="341"/>
      <c r="N28" s="341"/>
      <c r="O28" s="341"/>
      <c r="P28" s="341"/>
      <c r="Q28" s="341"/>
      <c r="R28" s="341"/>
      <c r="S28" s="341"/>
      <c r="T28" s="341"/>
      <c r="U28" s="341"/>
      <c r="V28" s="341"/>
      <c r="W28" s="341"/>
      <c r="X28" s="341"/>
      <c r="Y28" s="341"/>
      <c r="Z28" s="341"/>
      <c r="AA28" s="341"/>
      <c r="AB28" s="342"/>
      <c r="AC28" s="340" t="s">
        <v>227</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228</v>
      </c>
      <c r="H41" s="341"/>
      <c r="I41" s="341"/>
      <c r="J41" s="341"/>
      <c r="K41" s="341"/>
      <c r="L41" s="341"/>
      <c r="M41" s="341"/>
      <c r="N41" s="341"/>
      <c r="O41" s="341"/>
      <c r="P41" s="341"/>
      <c r="Q41" s="341"/>
      <c r="R41" s="341"/>
      <c r="S41" s="341"/>
      <c r="T41" s="341"/>
      <c r="U41" s="341"/>
      <c r="V41" s="341"/>
      <c r="W41" s="341"/>
      <c r="X41" s="341"/>
      <c r="Y41" s="341"/>
      <c r="Z41" s="341"/>
      <c r="AA41" s="341"/>
      <c r="AB41" s="342"/>
      <c r="AC41" s="340" t="s">
        <v>229</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230</v>
      </c>
      <c r="H55" s="341"/>
      <c r="I55" s="341"/>
      <c r="J55" s="341"/>
      <c r="K55" s="341"/>
      <c r="L55" s="341"/>
      <c r="M55" s="341"/>
      <c r="N55" s="341"/>
      <c r="O55" s="341"/>
      <c r="P55" s="341"/>
      <c r="Q55" s="341"/>
      <c r="R55" s="341"/>
      <c r="S55" s="341"/>
      <c r="T55" s="341"/>
      <c r="U55" s="341"/>
      <c r="V55" s="341"/>
      <c r="W55" s="341"/>
      <c r="X55" s="341"/>
      <c r="Y55" s="341"/>
      <c r="Z55" s="341"/>
      <c r="AA55" s="341"/>
      <c r="AB55" s="342"/>
      <c r="AC55" s="340" t="s">
        <v>231</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232</v>
      </c>
      <c r="H68" s="341"/>
      <c r="I68" s="341"/>
      <c r="J68" s="341"/>
      <c r="K68" s="341"/>
      <c r="L68" s="341"/>
      <c r="M68" s="341"/>
      <c r="N68" s="341"/>
      <c r="O68" s="341"/>
      <c r="P68" s="341"/>
      <c r="Q68" s="341"/>
      <c r="R68" s="341"/>
      <c r="S68" s="341"/>
      <c r="T68" s="341"/>
      <c r="U68" s="341"/>
      <c r="V68" s="341"/>
      <c r="W68" s="341"/>
      <c r="X68" s="341"/>
      <c r="Y68" s="341"/>
      <c r="Z68" s="341"/>
      <c r="AA68" s="341"/>
      <c r="AB68" s="342"/>
      <c r="AC68" s="340" t="s">
        <v>233</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234</v>
      </c>
      <c r="H81" s="341"/>
      <c r="I81" s="341"/>
      <c r="J81" s="341"/>
      <c r="K81" s="341"/>
      <c r="L81" s="341"/>
      <c r="M81" s="341"/>
      <c r="N81" s="341"/>
      <c r="O81" s="341"/>
      <c r="P81" s="341"/>
      <c r="Q81" s="341"/>
      <c r="R81" s="341"/>
      <c r="S81" s="341"/>
      <c r="T81" s="341"/>
      <c r="U81" s="341"/>
      <c r="V81" s="341"/>
      <c r="W81" s="341"/>
      <c r="X81" s="341"/>
      <c r="Y81" s="341"/>
      <c r="Z81" s="341"/>
      <c r="AA81" s="341"/>
      <c r="AB81" s="342"/>
      <c r="AC81" s="340" t="s">
        <v>235</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236</v>
      </c>
      <c r="H94" s="341"/>
      <c r="I94" s="341"/>
      <c r="J94" s="341"/>
      <c r="K94" s="341"/>
      <c r="L94" s="341"/>
      <c r="M94" s="341"/>
      <c r="N94" s="341"/>
      <c r="O94" s="341"/>
      <c r="P94" s="341"/>
      <c r="Q94" s="341"/>
      <c r="R94" s="341"/>
      <c r="S94" s="341"/>
      <c r="T94" s="341"/>
      <c r="U94" s="341"/>
      <c r="V94" s="341"/>
      <c r="W94" s="341"/>
      <c r="X94" s="341"/>
      <c r="Y94" s="341"/>
      <c r="Z94" s="341"/>
      <c r="AA94" s="341"/>
      <c r="AB94" s="342"/>
      <c r="AC94" s="340" t="s">
        <v>237</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238</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239</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240</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241</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242</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243</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244</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245</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246</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248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250</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251</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253</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254</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255</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256</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257</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258</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259</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260</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2">
        <v>1</v>
      </c>
      <c r="B4" s="892">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2">
        <v>1</v>
      </c>
      <c r="B37" s="892">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2">
        <v>1</v>
      </c>
      <c r="B70" s="892">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2">
        <v>1</v>
      </c>
      <c r="B103" s="892">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2">
        <v>1</v>
      </c>
      <c r="B136" s="892">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2">
        <v>1</v>
      </c>
      <c r="B169" s="892">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2">
        <v>1</v>
      </c>
      <c r="B202" s="892">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2">
        <v>1</v>
      </c>
      <c r="B235" s="892">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2">
        <v>1</v>
      </c>
      <c r="B268" s="892">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2">
        <v>1</v>
      </c>
      <c r="B301" s="892">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2">
        <v>1</v>
      </c>
      <c r="B334" s="892">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2">
        <v>1</v>
      </c>
      <c r="B367" s="892">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2">
        <v>1</v>
      </c>
      <c r="B400" s="892">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2">
        <v>1</v>
      </c>
      <c r="B433" s="892">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2">
        <v>1</v>
      </c>
      <c r="B466" s="892">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2">
        <v>1</v>
      </c>
      <c r="B499" s="892">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2">
        <v>1</v>
      </c>
      <c r="B532" s="892">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2">
        <v>1</v>
      </c>
      <c r="B565" s="892">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2">
        <v>1</v>
      </c>
      <c r="B598" s="892">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2">
        <v>1</v>
      </c>
      <c r="B631" s="892">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2">
        <v>1</v>
      </c>
      <c r="B664" s="892">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2">
        <v>1</v>
      </c>
      <c r="B697" s="892">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2">
        <v>1</v>
      </c>
      <c r="B730" s="892">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2">
        <v>1</v>
      </c>
      <c r="B763" s="892">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2">
        <v>1</v>
      </c>
      <c r="B796" s="892">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2">
        <v>1</v>
      </c>
      <c r="B829" s="892">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2">
        <v>1</v>
      </c>
      <c r="B862" s="892">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2">
        <v>1</v>
      </c>
      <c r="B895" s="892">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2">
        <v>1</v>
      </c>
      <c r="B928" s="892">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2">
        <v>1</v>
      </c>
      <c r="B961" s="892">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2">
        <v>1</v>
      </c>
      <c r="B994" s="892">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2021-05-31T05:20:28Z</cp:lastPrinted>
  <dcterms:created xsi:type="dcterms:W3CDTF">2012-03-13T00:50:25Z</dcterms:created>
  <dcterms:modified xsi:type="dcterms:W3CDTF">2021-08-30T13:17:12Z</dcterms:modified>
</cp:coreProperties>
</file>