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F10ABAA3-34DE-495D-AB45-89EB03993324}" xr6:coauthVersionLast="36" xr6:coauthVersionMax="46"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417" i="3"/>
  <c r="AY235"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<sst xmlns="http://schemas.openxmlformats.org/spreadsheetml/2006/main" count="2432" uniqueCount="726">
  <si>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</si>
  <si>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</si>
  <si>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</si>
  <si>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</si>
  <si>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</si>
  <si>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</si>
  <si>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</si>
  <si>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</si>
  <si>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</si>
  <si>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</si>
  <si>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</si>
  <si>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</si>
  <si>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</si>
  <si>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</si>
  <si>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</si>
  <si>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</si>
  <si>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</si>
  <si>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</si>
  <si>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</si>
  <si>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</si>
  <si>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</si>
  <si>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</si>
  <si>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</si>
  <si>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</si>
  <si>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</si>
  <si>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</si>
  <si>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</si>
  <si>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</si>
  <si>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</si>
  <si>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</si>
  <si>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</si>
  <si>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</si>
  <si>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</si>
  <si>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</si>
  <si>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</si>
  <si>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</si>
  <si>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</si>
  <si>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</si>
  <si>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</si>
  <si>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</si>
  <si>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</si>
  <si>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</si>
  <si>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</si>
  <si>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</si>
  <si>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</si>
  <si>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</si>
  <si>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</si>
  <si>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</si>
  <si>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</si>
  <si>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</si>
  <si>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</si>
  <si>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</si>
  <si>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</si>
  <si>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</si>
  <si>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</si>
  <si>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</si>
  <si>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</si>
  <si>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</si>
  <si>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</si>
  <si>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</si>
  <si>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</si>
  <si>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</si>
  <si>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</si>
  <si>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</si>
  <si>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</si>
  <si>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</si>
  <si>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</si>
  <si>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</si>
  <si>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</si>
  <si>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</si>
  <si>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</si>
  <si>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</si>
  <si>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</si>
  <si>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</si>
  <si>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</si>
  <si>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</si>
  <si>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</si>
  <si>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</si>
  <si>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</si>
  <si>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</si>
  <si>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</si>
  <si>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</si>
  <si>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</si>
  <si>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</si>
  <si>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</si>
  <si>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</si>
  <si>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</si>
  <si>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</si>
  <si>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</si>
  <si>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</si>
  <si>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</si>
  <si>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</si>
  <si>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</si>
  <si>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</si>
  <si>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</si>
  <si>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</si>
  <si>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</si>
  <si>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</si>
  <si>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</si>
  <si>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</si>
  <si>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</si>
  <si>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</si>
  <si>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</si>
  <si>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</si>
  <si>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</si>
  <si>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</si>
  <si>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</si>
  <si>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</si>
  <si>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</si>
  <si>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</si>
  <si>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</si>
  <si>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</si>
  <si>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</si>
  <si>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</si>
  <si>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</si>
  <si>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</si>
  <si>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</si>
  <si>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</si>
  <si>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</si>
  <si>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</si>
  <si>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</si>
  <si>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</si>
  <si>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</si>
  <si>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</si>
  <si>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</si>
  <si>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</si>
  <si>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</si>
  <si>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</si>
  <si>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</si>
  <si>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</si>
  <si>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</si>
  <si>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</si>
  <si>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</si>
  <si>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</si>
  <si>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</si>
  <si>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</si>
  <si>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</si>
  <si>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</si>
  <si>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</si>
  <si>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</si>
  <si>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</si>
  <si>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</si>
  <si>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</si>
  <si>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</si>
  <si>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</si>
  <si>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</si>
  <si>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</si>
  <si>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</si>
  <si>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</si>
  <si>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</si>
  <si>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</si>
  <si>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</si>
  <si>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</si>
  <si>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</si>
  <si>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</si>
  <si>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</si>
  <si>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</si>
  <si>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</si>
  <si>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</si>
  <si>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</si>
  <si>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</si>
  <si>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</si>
  <si>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</si>
  <si>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</si>
  <si>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</si>
  <si>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</si>
  <si>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</si>
  <si>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</si>
  <si>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</si>
  <si>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</si>
  <si>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</si>
  <si>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</si>
  <si>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</si>
  <si>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</si>
  <si>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</si>
  <si>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</si>
  <si>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</si>
  <si>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</si>
  <si>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</si>
  <si>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</si>
  <si>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</si>
  <si>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</si>
  <si>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</si>
  <si>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</si>
  <si>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</si>
  <si>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</si>
  <si>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</si>
  <si>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</si>
  <si>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</si>
  <si>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</si>
  <si>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</si>
  <si>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</si>
  <si>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</si>
  <si>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</si>
  <si>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</si>
  <si>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</si>
  <si>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</si>
  <si>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</si>
  <si>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</si>
  <si>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</si>
  <si>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</si>
  <si>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</si>
  <si>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</si>
  <si>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</si>
  <si>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</si>
  <si>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</si>
  <si>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</si>
  <si>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</si>
  <si>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</si>
  <si>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</si>
  <si>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</si>
  <si>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</si>
  <si>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</si>
  <si>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</si>
  <si>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</si>
  <si>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</si>
  <si>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</si>
  <si>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</si>
  <si>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</si>
  <si>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</si>
  <si>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</si>
  <si>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</si>
  <si>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</si>
  <si>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</si>
  <si>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</si>
  <si>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</si>
  <si>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</si>
  <si>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</si>
  <si>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</si>
  <si>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</si>
  <si>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</si>
  <si>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</si>
  <si>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</si>
  <si>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</si>
  <si>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</si>
  <si>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</si>
  <si>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</si>
  <si>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</si>
  <si>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</si>
  <si>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</si>
  <si>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</si>
  <si>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</si>
  <si>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</si>
  <si>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</si>
  <si>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</si>
  <si>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</si>
  <si>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</si>
  <si>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</si>
  <si>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</si>
  <si>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</si>
  <si>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</si>
  <si>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</si>
  <si>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</si>
  <si>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</si>
  <si>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</si>
  <si>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</si>
  <si>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</si>
  <si>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</si>
  <si>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</si>
  <si>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</si>
  <si>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</si>
  <si>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</si>
  <si>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</si>
  <si>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</si>
  <si>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</si>
  <si>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</si>
  <si>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</si>
  <si>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</si>
  <si>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</si>
  <si>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</si>
  <si>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</si>
  <si>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</si>
  <si>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</si>
  <si>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</si>
  <si>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</si>
  <si>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</si>
  <si>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</si>
  <si>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</si>
  <si>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</si>
  <si>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</si>
  <si>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</si>
  <si>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</si>
  <si>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</si>
  <si>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</si>
  <si>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</si>
  <si>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</si>
  <si>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</si>
  <si>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</si>
  <si>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</si>
  <si>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</si>
  <si>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</si>
  <si>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</si>
  <si>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</si>
  <si>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</si>
  <si>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</si>
  <si>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</si>
  <si>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</si>
  <si>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</si>
  <si>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</si>
  <si>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</si>
  <si>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</si>
  <si>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</si>
  <si>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</si>
  <si>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</si>
  <si>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</si>
  <si>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</si>
  <si>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</si>
  <si>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</si>
  <si>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</si>
  <si>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</si>
  <si>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</si>
  <si>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</si>
  <si>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</si>
  <si>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</si>
  <si>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</si>
  <si>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</si>
  <si>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</si>
  <si>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</si>
  <si>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</si>
  <si>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</si>
  <si>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</si>
  <si>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</si>
  <si>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</si>
  <si>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</si>
  <si>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</si>
  <si>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</si>
  <si>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</si>
  <si>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</si>
  <si>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</si>
  <si>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</si>
  <si>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</si>
  <si>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</si>
  <si>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</si>
  <si>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</si>
  <si>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</si>
  <si>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</si>
  <si>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</si>
  <si>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</si>
  <si>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</si>
  <si>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</si>
  <si>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</si>
  <si>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</si>
  <si>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</si>
  <si>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</si>
  <si>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</si>
  <si>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</si>
  <si>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</si>
  <si>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</si>
  <si>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</si>
  <si>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</si>
  <si>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</si>
  <si>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</si>
  <si>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</si>
  <si>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</si>
  <si>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</si>
  <si>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</si>
  <si>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</si>
  <si>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</si>
  <si>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</si>
  <si>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</si>
  <si>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</si>
  <si>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</si>
  <si>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</si>
  <si>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</si>
  <si>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</si>
  <si>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</si>
  <si>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</si>
  <si>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</si>
  <si>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</si>
  <si>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</si>
  <si>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</si>
  <si>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</si>
  <si>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</si>
  <si>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</si>
  <si>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</si>
  <si>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</si>
  <si>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</si>
  <si>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</si>
  <si>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</si>
  <si>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</si>
  <si>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</si>
  <si>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</si>
  <si>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</si>
  <si>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</si>
  <si>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</si>
  <si>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</si>
  <si>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</si>
  <si>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</si>
  <si>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</si>
  <si>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</si>
  <si>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</si>
  <si>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</si>
  <si>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</si>
  <si>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</si>
  <si>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</si>
  <si>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</si>
  <si>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</si>
  <si>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</si>
  <si>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</si>
  <si>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</si>
  <si>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</si>
  <si>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</si>
  <si>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</si>
  <si>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</si>
  <si>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</si>
  <si>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</si>
  <si>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</si>
  <si>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</si>
  <si>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</si>
  <si>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</si>
  <si>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</si>
  <si>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</si>
  <si>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</si>
  <si>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</si>
  <si>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</si>
  <si>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</si>
  <si>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</si>
  <si>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</si>
  <si>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</si>
  <si>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</si>
  <si>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</si>
  <si>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</si>
  <si>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</si>
  <si>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</si>
  <si>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</si>
  <si>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</si>
  <si>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</si>
  <si>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</si>
  <si>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</si>
  <si>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</si>
  <si>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</si>
  <si>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</si>
  <si>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</si>
  <si>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</si>
  <si>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</si>
  <si>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</si>
  <si>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</si>
  <si>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</si>
  <si>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</si>
  <si>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</si>
  <si>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</si>
  <si>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</si>
  <si>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</si>
  <si>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</si>
  <si>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</si>
  <si>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</si>
  <si>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</si>
  <si>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</si>
  <si>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</si>
  <si>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</si>
  <si>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</si>
  <si>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</si>
  <si>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</si>
  <si>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</si>
  <si>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</si>
  <si>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</si>
  <si>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</si>
  <si>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</si>
  <si>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</si>
  <si>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</si>
  <si>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</si>
  <si>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</si>
  <si>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</si>
  <si>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</si>
  <si>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</si>
  <si>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</si>
  <si>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</si>
  <si>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</si>
  <si>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</si>
  <si>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</si>
  <si>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</si>
  <si>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</si>
  <si>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</si>
  <si>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</si>
  <si>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</si>
  <si>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</si>
  <si>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</si>
  <si>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</si>
  <si>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</si>
  <si>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</si>
  <si>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</si>
  <si>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</si>
  <si>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</si>
  <si>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</si>
  <si>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</si>
  <si>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</si>
  <si>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</si>
  <si>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</si>
  <si>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</si>
  <si>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</si>
  <si>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</si>
  <si>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</si>
  <si>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</si>
  <si>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</si>
  <si>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</si>
  <si>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</si>
  <si>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</si>
  <si>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</si>
  <si>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</si>
  <si>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</si>
  <si>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</si>
  <si>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</si>
  <si>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</si>
  <si>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</si>
  <si>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</si>
  <si>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</si>
  <si>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</si>
  <si>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</si>
  <si>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</si>
  <si>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</si>
  <si>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</si>
  <si>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</si>
  <si>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</si>
  <si>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</si>
  <si>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</si>
  <si>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</si>
  <si>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</si>
  <si>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</si>
  <si>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</si>
  <si>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</si>
  <si>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</si>
  <si>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</si>
  <si>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</si>
  <si>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</si>
  <si>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</si>
  <si>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</si>
  <si>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</si>
  <si>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</si>
  <si>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</si>
  <si>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</si>
  <si>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</si>
  <si>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</si>
  <si>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</si>
  <si>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</si>
  <si>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</si>
  <si>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</si>
  <si>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</si>
  <si>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</si>
  <si>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</si>
  <si>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</si>
  <si>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</si>
  <si>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</si>
  <si>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</si>
  <si>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</si>
  <si>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</si>
  <si>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</si>
  <si>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</si>
  <si>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</si>
  <si>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</si>
  <si>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</si>
  <si>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</si>
  <si>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</si>
  <si>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</si>
  <si>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</si>
  <si>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</si>
  <si>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</si>
  <si>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</si>
  <si>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</si>
  <si>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</si>
  <si>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</si>
  <si>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</si>
  <si>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</si>
  <si>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</si>
  <si>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</si>
  <si>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</si>
  <si>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</si>
  <si>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</si>
  <si>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</si>
  <si>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</si>
  <si>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</si>
  <si>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</si>
  <si>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</si>
  <si>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</si>
  <si>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</si>
  <si>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</si>
  <si>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</si>
  <si>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</si>
  <si>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</si>
  <si>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</si>
  <si>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</si>
  <si>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</si>
  <si>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</si>
  <si>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</si>
  <si>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</si>
  <si>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</si>
  <si>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</si>
  <si>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</si>
  <si>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</si>
  <si>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</si>
  <si>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</si>
  <si>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</si>
  <si>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</si>
  <si>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</si>
  <si>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</si>
  <si>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</si>
  <si>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</si>
  <si>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</si>
  <si>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</si>
  <si>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</si>
  <si>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</si>
  <si>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</si>
  <si>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</si>
  <si>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</si>
  <si>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</si>
  <si>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</si>
  <si>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</si>
  <si>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</si>
  <si>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</si>
  <si>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</si>
  <si>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</si>
  <si>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</si>
  <si>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</si>
  <si>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</si>
  <si>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</si>
  <si>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</si>
  <si>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</si>
  <si>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</si>
  <si>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</si>
  <si>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</si>
  <si>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</si>
  <si>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</si>
  <si>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</si>
  <si>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</si>
  <si>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</si>
  <si>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</si>
  <si>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</si>
  <si>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</si>
  <si>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</si>
  <si>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建築物の外装材及び屋根の耐風性能向上に資する調査研究</t>
  </si>
  <si>
    <t>国土技術政策総合研究所</t>
  </si>
  <si>
    <t>室長　喜々津 仁密</t>
  </si>
  <si>
    <t>令和元年度</t>
  </si>
  <si>
    <t>令和2年度</t>
  </si>
  <si>
    <t>建築研究部　構造基準研究室</t>
  </si>
  <si>
    <t>-</t>
  </si>
  <si>
    <t>建築物の各種外装材と木造屋根の耐風性能の確保・向上に資する本研究の事業概要は以下のとおりである。
・住宅被害に係るヒアリング調査の実施
・屋外に面する建具（フロントサッシ）接合部の耐力試験・評価方法の整備
・屋根瓦に関する現行のガイドラインの検証
・耐風性に配慮した木造屋根の小屋組仕様の整備</t>
  </si>
  <si>
    <t>令和２年度までに外装材・木造屋根に関する耐風性能向上に資する技術資料を１本策定する</t>
  </si>
  <si>
    <t>外装材・木造屋根に関する耐風性能向上に資する技術資料の策定数</t>
  </si>
  <si>
    <t>本</t>
  </si>
  <si>
    <t>国土技術政策総合研究所調べ</t>
  </si>
  <si>
    <t>「建築物の外装材及び屋根の耐風性能向上に資する調査研究」に関する研究項目の終了件数</t>
  </si>
  <si>
    <t>件</t>
  </si>
  <si>
    <t>執行額（百万円）／「建築物の外装材及び屋根の耐風性能向上に資する調査研究」に関する研究項目　　　　　</t>
    <phoneticPr fontId="5"/>
  </si>
  <si>
    <t>百万円/件</t>
  </si>
  <si>
    <t>11 ICTの利活用及び技術研究開発の推進</t>
  </si>
  <si>
    <t>41 技術研究開発を推進する</t>
  </si>
  <si>
    <t>目標を達成した技術研究開発の割合</t>
  </si>
  <si>
    <t>%</t>
  </si>
  <si>
    <t>○</t>
  </si>
  <si>
    <t>A.東亜工業株式会社</t>
    <phoneticPr fontId="5"/>
  </si>
  <si>
    <t>多点圧力計測システム購入</t>
  </si>
  <si>
    <t>東亜工業株式会社</t>
  </si>
  <si>
    <t>一般競争契約（最低価格）</t>
  </si>
  <si>
    <t>西華デジタルイメージ株式会社</t>
  </si>
  <si>
    <t>流体計測データ解析ソフトウェア購入</t>
  </si>
  <si>
    <t>B.一般財団法人建材試験センター</t>
    <phoneticPr fontId="5"/>
  </si>
  <si>
    <t>木造小屋組の耐風性能検討のための載荷試験業務</t>
  </si>
  <si>
    <t>一般財団法人建材試験センター</t>
  </si>
  <si>
    <t>C.愛知県陶器瓦工業組合</t>
    <phoneticPr fontId="5"/>
  </si>
  <si>
    <t>愛知県陶器瓦工業組合</t>
  </si>
  <si>
    <t>株式会社ポラス暮し科学研究所</t>
  </si>
  <si>
    <t>試験体部材のプレカット製作業務</t>
  </si>
  <si>
    <t>木造屋根部材の試験体組立業務</t>
  </si>
  <si>
    <t>一般財団法人防災研究協会</t>
  </si>
  <si>
    <t>千葉県鋸南町及び南房総市における台風被害住宅等の位置、地番、建築年の照合に関する業務</t>
  </si>
  <si>
    <t>台風被害住宅等の被害率把握に関する業務</t>
  </si>
  <si>
    <t>一般社団法人全日本瓦工事業連盟</t>
  </si>
  <si>
    <t>瓦屋根の標準設計・施工に係る技術情報整理に関する業務</t>
  </si>
  <si>
    <t>瓦屋根に関するガイドライン検討のための標準工法その他のデータ作成業務</t>
  </si>
  <si>
    <t>公益財団法人日本住宅・木材技術センター</t>
  </si>
  <si>
    <t>木造小屋組の耐風性能向上に資する技術情報整理に関する業務</t>
  </si>
  <si>
    <t>小屋組接合部の許容耐力データに関する調査業務</t>
  </si>
  <si>
    <t>一般社団法人日本サッシ協会</t>
  </si>
  <si>
    <t>フロントサッシの強風被害低減に向けた耐風設計のための試験方法に関する調査業務</t>
  </si>
  <si>
    <t>フロントサッシの施工事例に関する調査業務</t>
  </si>
  <si>
    <t>株式会社中兼商会</t>
  </si>
  <si>
    <t>モバイルＰＣ外５点購入</t>
  </si>
  <si>
    <t>ソフトウェア購入</t>
  </si>
  <si>
    <t>株式会社風工学研究所</t>
  </si>
  <si>
    <t>気象官署における既住の風観測データの整理業務</t>
  </si>
  <si>
    <t>碧南窯業株式会社</t>
  </si>
  <si>
    <t>Ｊ形桟瓦等の試験体製作業務</t>
  </si>
  <si>
    <t>一般社団法人日本金属屋根協会</t>
  </si>
  <si>
    <t>屋根ふき材の耐風性能向上に資する工法事例の調査補助業務</t>
  </si>
  <si>
    <t>国交</t>
    <rPh sb="0" eb="2">
      <t>コッコウ</t>
    </rPh>
    <phoneticPr fontId="5"/>
  </si>
  <si>
    <t>-</t>
    <phoneticPr fontId="5"/>
  </si>
  <si>
    <t>国土交通省</t>
    <phoneticPr fontId="5"/>
  </si>
  <si>
    <t>フロントサッシの耐風検討のための実験実施業務</t>
    <phoneticPr fontId="5"/>
  </si>
  <si>
    <t>瓦屋根の各種接合具とＦ形桟瓦を対象にした載荷試験業務</t>
    <phoneticPr fontId="5"/>
  </si>
  <si>
    <t>屋根ふき材の載荷試験業務</t>
    <phoneticPr fontId="5"/>
  </si>
  <si>
    <t>屋根瓦接合具とＦ形桟瓦の試験体製作業務</t>
    <phoneticPr fontId="5"/>
  </si>
  <si>
    <t>ふき材の載荷試験業務</t>
    <phoneticPr fontId="5"/>
  </si>
  <si>
    <t>瓦接合具とＦ形桟瓦の試験体製作業務</t>
    <phoneticPr fontId="5"/>
  </si>
  <si>
    <t>令和2年度で事業終了</t>
    <rPh sb="0" eb="2">
      <t>レイワ</t>
    </rPh>
    <rPh sb="3" eb="5">
      <t>ネンド</t>
    </rPh>
    <rPh sb="6" eb="10">
      <t>ジギョウシュウリョウ</t>
    </rPh>
    <phoneticPr fontId="5"/>
  </si>
  <si>
    <t>国土交通省が実施している技術研究開発課題を効果的・効率的に推進することに資する。</t>
    <phoneticPr fontId="5"/>
  </si>
  <si>
    <t>-</t>
    <phoneticPr fontId="5"/>
  </si>
  <si>
    <t>近年、令和元年台風第15・19号等の激甚な風水害が頻発している状況を鑑み、建築物のうち特に強風に対してぜい弱な外装材と木造屋根を対象に耐風性向上に資する技術的知見を整備するものであり、災害から国民の命と暮らしを守るためのニーズを反映した重要な研究である。</t>
    <rPh sb="0" eb="2">
      <t>キンネン</t>
    </rPh>
    <rPh sb="3" eb="5">
      <t>レイワ</t>
    </rPh>
    <rPh sb="5" eb="7">
      <t>ガンネン</t>
    </rPh>
    <rPh sb="7" eb="9">
      <t>タイフウ</t>
    </rPh>
    <rPh sb="9" eb="10">
      <t>ダイ</t>
    </rPh>
    <rPh sb="15" eb="16">
      <t>ゴウ</t>
    </rPh>
    <rPh sb="16" eb="17">
      <t>ナド</t>
    </rPh>
    <rPh sb="18" eb="20">
      <t>ゲキジン</t>
    </rPh>
    <rPh sb="21" eb="24">
      <t>フウスイガイ</t>
    </rPh>
    <rPh sb="25" eb="27">
      <t>ヒンパツ</t>
    </rPh>
    <rPh sb="31" eb="33">
      <t>ジョウキョウ</t>
    </rPh>
    <rPh sb="34" eb="35">
      <t>カンガ</t>
    </rPh>
    <rPh sb="37" eb="40">
      <t>ケンチクブツ</t>
    </rPh>
    <rPh sb="43" eb="44">
      <t>トク</t>
    </rPh>
    <rPh sb="45" eb="47">
      <t>キョウフウ</t>
    </rPh>
    <rPh sb="48" eb="49">
      <t>タイ</t>
    </rPh>
    <rPh sb="53" eb="54">
      <t>ジャク</t>
    </rPh>
    <rPh sb="55" eb="58">
      <t>ガイソウザイ</t>
    </rPh>
    <rPh sb="59" eb="61">
      <t>モクゾウ</t>
    </rPh>
    <rPh sb="61" eb="63">
      <t>ヤネ</t>
    </rPh>
    <rPh sb="64" eb="66">
      <t>タイショウ</t>
    </rPh>
    <rPh sb="67" eb="70">
      <t>タイフウセイ</t>
    </rPh>
    <rPh sb="70" eb="72">
      <t>コウジョウ</t>
    </rPh>
    <rPh sb="73" eb="74">
      <t>シ</t>
    </rPh>
    <rPh sb="76" eb="78">
      <t>ギジュツ</t>
    </rPh>
    <rPh sb="78" eb="79">
      <t>テキ</t>
    </rPh>
    <rPh sb="79" eb="81">
      <t>チケン</t>
    </rPh>
    <rPh sb="82" eb="84">
      <t>セイビ</t>
    </rPh>
    <rPh sb="92" eb="94">
      <t>サイガイ</t>
    </rPh>
    <rPh sb="96" eb="98">
      <t>コクミン</t>
    </rPh>
    <rPh sb="99" eb="100">
      <t>イノチ</t>
    </rPh>
    <rPh sb="101" eb="102">
      <t>ク</t>
    </rPh>
    <rPh sb="105" eb="106">
      <t>マモ</t>
    </rPh>
    <rPh sb="114" eb="116">
      <t>ハンエイ</t>
    </rPh>
    <rPh sb="118" eb="120">
      <t>ジュウヨウ</t>
    </rPh>
    <rPh sb="121" eb="123">
      <t>ケンキュウ</t>
    </rPh>
    <phoneticPr fontId="5"/>
  </si>
  <si>
    <t>建築基準法令を補完する技術資料を整備するため、建築物の強風に対する安全性担保に必要な技術的知見を得る技術研究開発であることから、国が実施する必要がある。</t>
    <rPh sb="23" eb="26">
      <t>ケンチクブツ</t>
    </rPh>
    <rPh sb="27" eb="29">
      <t>キョウフウ</t>
    </rPh>
    <rPh sb="30" eb="31">
      <t>タイ</t>
    </rPh>
    <rPh sb="33" eb="36">
      <t>アンゼンセイ</t>
    </rPh>
    <rPh sb="36" eb="38">
      <t>タンポ</t>
    </rPh>
    <rPh sb="39" eb="41">
      <t>ヒツヨウ</t>
    </rPh>
    <rPh sb="42" eb="45">
      <t>ギジュツテキ</t>
    </rPh>
    <rPh sb="45" eb="47">
      <t>チケン</t>
    </rPh>
    <rPh sb="48" eb="49">
      <t>エ</t>
    </rPh>
    <rPh sb="50" eb="52">
      <t>ギジュツ</t>
    </rPh>
    <rPh sb="52" eb="54">
      <t>ケンキュウ</t>
    </rPh>
    <rPh sb="54" eb="56">
      <t>カイハツ</t>
    </rPh>
    <rPh sb="64" eb="65">
      <t>クニ</t>
    </rPh>
    <rPh sb="66" eb="68">
      <t>ジッシ</t>
    </rPh>
    <rPh sb="70" eb="72">
      <t>ヒツヨウ</t>
    </rPh>
    <phoneticPr fontId="5"/>
  </si>
  <si>
    <t>令和元年6月に閣議決定された「経済財政運営と改革の基本方針2019」では、近年の災害の発生状況や気候変動の影響を踏まえ、防災・減災対策、国土強靭化の取組を進めることとされており、本研究は急務の課題である。</t>
    <rPh sb="0" eb="2">
      <t>レイワ</t>
    </rPh>
    <rPh sb="2" eb="4">
      <t>ガンネン</t>
    </rPh>
    <rPh sb="5" eb="6">
      <t>ガツ</t>
    </rPh>
    <rPh sb="7" eb="9">
      <t>カクギ</t>
    </rPh>
    <rPh sb="9" eb="11">
      <t>ケッテイ</t>
    </rPh>
    <rPh sb="15" eb="17">
      <t>ケイザイ</t>
    </rPh>
    <rPh sb="17" eb="19">
      <t>ザイセイ</t>
    </rPh>
    <rPh sb="19" eb="21">
      <t>ウンエイ</t>
    </rPh>
    <rPh sb="22" eb="24">
      <t>カイカク</t>
    </rPh>
    <rPh sb="25" eb="27">
      <t>キホン</t>
    </rPh>
    <rPh sb="27" eb="29">
      <t>ホウシン</t>
    </rPh>
    <rPh sb="37" eb="39">
      <t>キンネン</t>
    </rPh>
    <rPh sb="40" eb="42">
      <t>サイガイ</t>
    </rPh>
    <rPh sb="43" eb="45">
      <t>ハッセイ</t>
    </rPh>
    <rPh sb="45" eb="47">
      <t>ジョウキョウ</t>
    </rPh>
    <rPh sb="48" eb="50">
      <t>キコウ</t>
    </rPh>
    <rPh sb="50" eb="52">
      <t>ヘンドウ</t>
    </rPh>
    <rPh sb="53" eb="55">
      <t>エイキョウ</t>
    </rPh>
    <rPh sb="56" eb="57">
      <t>フ</t>
    </rPh>
    <rPh sb="60" eb="62">
      <t>ボウサイ</t>
    </rPh>
    <rPh sb="63" eb="65">
      <t>ゲンサイ</t>
    </rPh>
    <rPh sb="65" eb="67">
      <t>タイサク</t>
    </rPh>
    <rPh sb="68" eb="70">
      <t>コクド</t>
    </rPh>
    <rPh sb="70" eb="72">
      <t>キョウジン</t>
    </rPh>
    <rPh sb="72" eb="73">
      <t>カ</t>
    </rPh>
    <rPh sb="74" eb="76">
      <t>トリクミ</t>
    </rPh>
    <rPh sb="77" eb="78">
      <t>スス</t>
    </rPh>
    <rPh sb="89" eb="92">
      <t>ホンケンキュウ</t>
    </rPh>
    <rPh sb="93" eb="95">
      <t>キュウム</t>
    </rPh>
    <rPh sb="96" eb="98">
      <t>カダイ</t>
    </rPh>
    <phoneticPr fontId="5"/>
  </si>
  <si>
    <t>‐</t>
  </si>
  <si>
    <t>有</t>
  </si>
  <si>
    <t>無</t>
  </si>
  <si>
    <t>本研究に関連する外装材等の業界団体等の協力を得て技術情報を整理するなど、効率化を図っている。</t>
    <rPh sb="0" eb="3">
      <t>ホンケンキュウ</t>
    </rPh>
    <rPh sb="4" eb="6">
      <t>カンレン</t>
    </rPh>
    <rPh sb="8" eb="11">
      <t>ガイソウザイ</t>
    </rPh>
    <rPh sb="11" eb="12">
      <t>トウ</t>
    </rPh>
    <rPh sb="13" eb="15">
      <t>ギョウカイ</t>
    </rPh>
    <rPh sb="15" eb="17">
      <t>ダンタイ</t>
    </rPh>
    <rPh sb="17" eb="18">
      <t>トウ</t>
    </rPh>
    <rPh sb="19" eb="21">
      <t>キョウリョク</t>
    </rPh>
    <rPh sb="22" eb="23">
      <t>エ</t>
    </rPh>
    <rPh sb="24" eb="26">
      <t>ギジュツ</t>
    </rPh>
    <rPh sb="26" eb="28">
      <t>ジョウホウ</t>
    </rPh>
    <rPh sb="29" eb="31">
      <t>セイリ</t>
    </rPh>
    <rPh sb="36" eb="39">
      <t>コウリツカ</t>
    </rPh>
    <rPh sb="40" eb="41">
      <t>ハカ</t>
    </rPh>
    <phoneticPr fontId="5"/>
  </si>
  <si>
    <t>支出先（業務請負者）の選定においては、企画競争の「簡易公募型（拡大型）プロポーザル方式」により技術提案を受け、第三者機関である技術提案評価審査会による審議を経ており、競争性や妥当性の確保に努めている。</t>
    <rPh sb="0" eb="2">
      <t>シシュツ</t>
    </rPh>
    <rPh sb="2" eb="3">
      <t>サキ</t>
    </rPh>
    <rPh sb="4" eb="6">
      <t>ギョウム</t>
    </rPh>
    <rPh sb="6" eb="8">
      <t>ウケオイ</t>
    </rPh>
    <rPh sb="8" eb="9">
      <t>シャ</t>
    </rPh>
    <rPh sb="11" eb="13">
      <t>センテイ</t>
    </rPh>
    <rPh sb="19" eb="21">
      <t>キカク</t>
    </rPh>
    <rPh sb="21" eb="23">
      <t>キョウソウ</t>
    </rPh>
    <rPh sb="47" eb="49">
      <t>ギジュツ</t>
    </rPh>
    <rPh sb="49" eb="51">
      <t>テイアン</t>
    </rPh>
    <rPh sb="52" eb="53">
      <t>ウ</t>
    </rPh>
    <rPh sb="55" eb="56">
      <t>ダイ</t>
    </rPh>
    <rPh sb="56" eb="57">
      <t>３</t>
    </rPh>
    <rPh sb="57" eb="58">
      <t>シャ</t>
    </rPh>
    <rPh sb="58" eb="60">
      <t>キカン</t>
    </rPh>
    <rPh sb="63" eb="65">
      <t>ギジュツ</t>
    </rPh>
    <rPh sb="65" eb="67">
      <t>テイアン</t>
    </rPh>
    <rPh sb="67" eb="69">
      <t>ヒョウカ</t>
    </rPh>
    <rPh sb="69" eb="71">
      <t>シンサ</t>
    </rPh>
    <rPh sb="71" eb="72">
      <t>カイ</t>
    </rPh>
    <rPh sb="75" eb="77">
      <t>シンギ</t>
    </rPh>
    <rPh sb="78" eb="79">
      <t>ヘ</t>
    </rPh>
    <rPh sb="83" eb="86">
      <t>キョウソウセイ</t>
    </rPh>
    <rPh sb="87" eb="90">
      <t>ダトウセイ</t>
    </rPh>
    <rPh sb="91" eb="93">
      <t>カクホ</t>
    </rPh>
    <rPh sb="94" eb="95">
      <t>ツト</t>
    </rPh>
    <phoneticPr fontId="5"/>
  </si>
  <si>
    <t>「安心と成長の未来を拓く総合経済対策」（令和元年12月閣議決定）</t>
    <rPh sb="20" eb="22">
      <t>レイワ</t>
    </rPh>
    <rPh sb="22" eb="24">
      <t>ガンネン</t>
    </rPh>
    <rPh sb="26" eb="27">
      <t>ガツ</t>
    </rPh>
    <rPh sb="27" eb="29">
      <t>カクギ</t>
    </rPh>
    <rPh sb="29" eb="31">
      <t>ケッテイ</t>
    </rPh>
    <phoneticPr fontId="5"/>
  </si>
  <si>
    <t>当初の見込みどおりの活動実績をあげた。</t>
    <rPh sb="0" eb="2">
      <t>トウショ</t>
    </rPh>
    <rPh sb="3" eb="5">
      <t>ミコ</t>
    </rPh>
    <rPh sb="10" eb="12">
      <t>カツドウ</t>
    </rPh>
    <rPh sb="12" eb="14">
      <t>ジッセキ</t>
    </rPh>
    <phoneticPr fontId="5"/>
  </si>
  <si>
    <t>外部有識者による評価委員会において報告した研究計画に従って実施した。</t>
    <rPh sb="17" eb="19">
      <t>ホウコク</t>
    </rPh>
    <rPh sb="21" eb="23">
      <t>ケンキュウ</t>
    </rPh>
    <rPh sb="23" eb="25">
      <t>ケイカク</t>
    </rPh>
    <rPh sb="26" eb="27">
      <t>シタガ</t>
    </rPh>
    <rPh sb="29" eb="31">
      <t>ジッシ</t>
    </rPh>
    <phoneticPr fontId="5"/>
  </si>
  <si>
    <t>・本事業の内容については、外部有識者による評価委員会に報告し、「台風被害が数多く発生する状況に対応した有意義な研究である」「近年の異常気象を踏まえた喫緊に推進すべき重要課題」等のコメントがあった。
・支出先（業務請負者）選定の妥当性については、企画競争の「簡易公募型（拡大型）プロポーザル方式」により競争性を確保し、外部有識者から構成される技術提案評価審査会により審議を行ったうえで決定しており、的確な執行に努めた。</t>
    <rPh sb="5" eb="7">
      <t>ナイヨウ</t>
    </rPh>
    <rPh sb="27" eb="29">
      <t>ホウコク</t>
    </rPh>
    <rPh sb="87" eb="88">
      <t>トウ</t>
    </rPh>
    <rPh sb="100" eb="102">
      <t>シシュツ</t>
    </rPh>
    <rPh sb="102" eb="103">
      <t>サキ</t>
    </rPh>
    <rPh sb="104" eb="106">
      <t>ギョウム</t>
    </rPh>
    <rPh sb="106" eb="108">
      <t>ウケオイ</t>
    </rPh>
    <rPh sb="108" eb="109">
      <t>シャ</t>
    </rPh>
    <rPh sb="110" eb="112">
      <t>センテイ</t>
    </rPh>
    <rPh sb="113" eb="116">
      <t>ダトウセイ</t>
    </rPh>
    <rPh sb="122" eb="124">
      <t>キカク</t>
    </rPh>
    <rPh sb="124" eb="126">
      <t>キョウソウ</t>
    </rPh>
    <rPh sb="128" eb="130">
      <t>カンイ</t>
    </rPh>
    <rPh sb="130" eb="133">
      <t>コウボガタ</t>
    </rPh>
    <rPh sb="134" eb="137">
      <t>カクダイガタ</t>
    </rPh>
    <rPh sb="144" eb="146">
      <t>ホウシキ</t>
    </rPh>
    <rPh sb="150" eb="153">
      <t>キョウソウセイ</t>
    </rPh>
    <rPh sb="154" eb="156">
      <t>カクホ</t>
    </rPh>
    <rPh sb="158" eb="160">
      <t>ガイブ</t>
    </rPh>
    <rPh sb="160" eb="163">
      <t>ユウシキシャ</t>
    </rPh>
    <rPh sb="165" eb="167">
      <t>コウセイ</t>
    </rPh>
    <rPh sb="170" eb="172">
      <t>ギジュツ</t>
    </rPh>
    <rPh sb="172" eb="174">
      <t>テイアン</t>
    </rPh>
    <rPh sb="174" eb="176">
      <t>ヒョウカ</t>
    </rPh>
    <rPh sb="176" eb="178">
      <t>シンサ</t>
    </rPh>
    <rPh sb="178" eb="179">
      <t>カイ</t>
    </rPh>
    <rPh sb="182" eb="184">
      <t>シンギ</t>
    </rPh>
    <rPh sb="185" eb="186">
      <t>オコナ</t>
    </rPh>
    <rPh sb="191" eb="193">
      <t>ケッテイ</t>
    </rPh>
    <rPh sb="198" eb="200">
      <t>テキカク</t>
    </rPh>
    <rPh sb="201" eb="203">
      <t>シッコウ</t>
    </rPh>
    <rPh sb="204" eb="205">
      <t>ツト</t>
    </rPh>
    <phoneticPr fontId="5"/>
  </si>
  <si>
    <t>既存建築物における屋根ふき材の耐風診断・補強技術評価に関する研究</t>
    <phoneticPr fontId="5"/>
  </si>
  <si>
    <t>本研究と関連して、既存の屋根ふき材の耐風診断法の開発と補強技術評価法の提案を行っている。</t>
    <rPh sb="35" eb="37">
      <t>テイアン</t>
    </rPh>
    <phoneticPr fontId="5"/>
  </si>
  <si>
    <t>本研究では、令和元年台風第１５号（房総半島台風）によって強風に対するぜい弱性が顕在化した建築物の各種外装材と木造屋根を対象に、被害実態を把握したうえで耐風性能向上に資する仕様と試験評価法を検討する。そして、検討の結果を既存の業界ガイドライン等に反映させて建築基準法令を補完する技術資料とし、強風に対する構造関係規定のあり方の明確化と耐風設計の整備の促進を図ることを目的とする。</t>
    <phoneticPr fontId="5"/>
  </si>
  <si>
    <t>本研究に必要な経費のみ支出している。</t>
    <rPh sb="0" eb="3">
      <t>ホンケンキュウ</t>
    </rPh>
    <rPh sb="4" eb="6">
      <t>ヒツヨウ</t>
    </rPh>
    <rPh sb="7" eb="9">
      <t>ケイヒ</t>
    </rPh>
    <rPh sb="11" eb="13">
      <t>シシュツ</t>
    </rPh>
    <phoneticPr fontId="5"/>
  </si>
  <si>
    <t>類似する業務等を参考にして、コスト水準の妥当性を確認している。</t>
    <rPh sb="0" eb="2">
      <t>ルイジ</t>
    </rPh>
    <rPh sb="4" eb="6">
      <t>ギョウム</t>
    </rPh>
    <rPh sb="6" eb="7">
      <t>トウ</t>
    </rPh>
    <rPh sb="8" eb="10">
      <t>サンコウ</t>
    </rPh>
    <rPh sb="17" eb="19">
      <t>スイジュン</t>
    </rPh>
    <rPh sb="20" eb="23">
      <t>ダトウセイ</t>
    </rPh>
    <rPh sb="24" eb="26">
      <t>カクニン</t>
    </rPh>
    <phoneticPr fontId="5"/>
  </si>
  <si>
    <t>成果物を既存の業界ガイドライン等に反映させる予定である。</t>
    <rPh sb="0" eb="3">
      <t>セイカブツ</t>
    </rPh>
    <rPh sb="22" eb="24">
      <t>ヨテイ</t>
    </rPh>
    <phoneticPr fontId="5"/>
  </si>
  <si>
    <t>令和元年度補正予算成立後の被災地域での被害実態調査にあたり、調査対象範囲の絞り込みに不測の日数を要したため、補正予算を繰り越した。</t>
    <phoneticPr fontId="5"/>
  </si>
  <si>
    <t>建築物の外装材及び屋根の耐風性能向上に資する調査研究（国土技術政策総合研究所HP）
http://www.nilim.go.jp/lab/hcg/taifu_hp/taifu.htm</t>
    <rPh sb="27" eb="38">
      <t>コクドギジュツセイサクソウゴウケンキュウジョ</t>
    </rPh>
    <phoneticPr fontId="5"/>
  </si>
  <si>
    <t>フロントサッシの耐風検討のための実験実施業務</t>
    <phoneticPr fontId="5"/>
  </si>
  <si>
    <t>役務費</t>
    <rPh sb="0" eb="3">
      <t>エキムヒ</t>
    </rPh>
    <phoneticPr fontId="5"/>
  </si>
  <si>
    <t>随意契約
（少額）</t>
    <phoneticPr fontId="5"/>
  </si>
  <si>
    <t>-</t>
    <phoneticPr fontId="5"/>
  </si>
  <si>
    <t>随意契約
（企画競争）</t>
    <phoneticPr fontId="5"/>
  </si>
  <si>
    <t>物品費</t>
    <rPh sb="0" eb="2">
      <t>ブッピン</t>
    </rPh>
    <rPh sb="2" eb="3">
      <t>ヒ</t>
    </rPh>
    <phoneticPr fontId="5"/>
  </si>
  <si>
    <t>50百万円/4</t>
    <rPh sb="2" eb="3">
      <t>ヒャク</t>
    </rPh>
    <rPh sb="3" eb="5">
      <t>マンエン</t>
    </rPh>
    <phoneticPr fontId="5"/>
  </si>
  <si>
    <t>本事業は令和２年度で事業完了に伴い終了。事業の成果が有効活用されるよう努められたい。</t>
    <phoneticPr fontId="5"/>
  </si>
  <si>
    <t>終了予定</t>
  </si>
  <si>
    <t>予定通り令和２年度事業終了。事業の成果が有効活用されるよう努めていく。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</si>
</sst>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170089</xdr:colOff>
      <xdr:row>773</xdr:row>
      <xdr:rowOff>228600</xdr:rowOff>
    </xdr:from>
    <xdr:to>
      <xdr:col>32</xdr:col>
      <xdr:colOff>183130</xdr:colOff>
      <xdr:row>780</xdr:row>
      <xdr:rowOff>313309</xdr:rowOff>
    </xdr:to>
    <xdr:grpSp>
      <xdr:nvGrpSpPr>
        <xdr:cNvPr id="2" name="契約方式４線" hidden="1">
          <a:extLst>
            <a:ext uri="{FF2B5EF4-FFF2-40B4-BE49-F238E27FC236}">
              <a16:creationId xmlns:a16="http://schemas.microsoft.com/office/drawing/2014/main" id="{4D8CE5E3-8F93-4D55-8FD6-AFA65B8918F9}"/>
            </a:ext>
          </a:extLst>
        </xdr:cNvPr>
        <xdr:cNvGrpSpPr/>
      </xdr:nvGrpSpPr>
      <xdr:grpSpPr>
        <a:xfrm>
          <a:off x="3186339" y="48647350"/>
          <a:ext cx="3431458" cy="88900"/>
          <a:chOff x="3354265" y="240789069"/>
          <a:chExt cx="3413465" cy="2298591"/>
        </a:xfrm>
      </xdr:grpSpPr>
      <xdr:cxnSp macro="">
        <xdr:nvCxnSpPr>
          <xdr:cNvPr id="3" name="直線コネクタ 2" hidden="1">
            <a:extLst>
              <a:ext uri="{FF2B5EF4-FFF2-40B4-BE49-F238E27FC236}">
                <a16:creationId xmlns:a16="http://schemas.microsoft.com/office/drawing/2014/main" id="{78F28436-E4EA-463A-B3AC-FE55E9590921}"/>
              </a:ext>
            </a:extLst>
          </xdr:cNvPr>
          <xdr:cNvCxnSpPr/>
        </xdr:nvCxnSpPr>
        <xdr:spPr>
          <a:xfrm>
            <a:off x="3354265" y="240789069"/>
            <a:ext cx="0" cy="2298456"/>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 name="直線矢印コネクタ 3" hidden="1">
            <a:extLst>
              <a:ext uri="{FF2B5EF4-FFF2-40B4-BE49-F238E27FC236}">
                <a16:creationId xmlns:a16="http://schemas.microsoft.com/office/drawing/2014/main" id="{DF6DAABF-F5DE-4F26-96F6-5599252B6545}"/>
              </a:ext>
            </a:extLst>
          </xdr:cNvPr>
          <xdr:cNvCxnSpPr/>
        </xdr:nvCxnSpPr>
        <xdr:spPr>
          <a:xfrm>
            <a:off x="3354265" y="24308766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137195</xdr:colOff>
      <xdr:row>782</xdr:row>
      <xdr:rowOff>36488</xdr:rowOff>
    </xdr:from>
    <xdr:ext cx="3013362" cy="1116618"/>
    <xdr:sp macro="" textlink="">
      <xdr:nvSpPr>
        <xdr:cNvPr id="5" name="契約方式４大かっこ" hidden="1">
          <a:extLst>
            <a:ext uri="{FF2B5EF4-FFF2-40B4-BE49-F238E27FC236}">
              <a16:creationId xmlns:a16="http://schemas.microsoft.com/office/drawing/2014/main" id="{366E30F9-CEBF-4495-9CE7-899FDF4048D4}"/>
            </a:ext>
          </a:extLst>
        </xdr:cNvPr>
        <xdr:cNvSpPr/>
      </xdr:nvSpPr>
      <xdr:spPr>
        <a:xfrm>
          <a:off x="6537995" y="247238813"/>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81746</xdr:colOff>
      <xdr:row>779</xdr:row>
      <xdr:rowOff>241945</xdr:rowOff>
    </xdr:from>
    <xdr:to>
      <xdr:col>46</xdr:col>
      <xdr:colOff>96856</xdr:colOff>
      <xdr:row>782</xdr:row>
      <xdr:rowOff>47488</xdr:rowOff>
    </xdr:to>
    <xdr:sp macro="" textlink="">
      <xdr:nvSpPr>
        <xdr:cNvPr id="6" name="契約方式４上位" hidden="1">
          <a:extLst>
            <a:ext uri="{FF2B5EF4-FFF2-40B4-BE49-F238E27FC236}">
              <a16:creationId xmlns:a16="http://schemas.microsoft.com/office/drawing/2014/main" id="{8321C984-82F6-4DA3-9949-6451655C11CD}"/>
            </a:ext>
          </a:extLst>
        </xdr:cNvPr>
        <xdr:cNvSpPr txBox="1"/>
      </xdr:nvSpPr>
      <xdr:spPr>
        <a:xfrm>
          <a:off x="6682571" y="246501295"/>
          <a:ext cx="2615435" cy="7485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en-US"/>
        </a:p>
      </xdr:txBody>
    </xdr:sp>
    <xdr:clientData/>
  </xdr:twoCellAnchor>
  <xdr:oneCellAnchor>
    <xdr:from>
      <xdr:col>33</xdr:col>
      <xdr:colOff>49015</xdr:colOff>
      <xdr:row>778</xdr:row>
      <xdr:rowOff>180975</xdr:rowOff>
    </xdr:from>
    <xdr:ext cx="2313214" cy="264560"/>
    <xdr:sp macro="" textlink="">
      <xdr:nvSpPr>
        <xdr:cNvPr id="7" name="契約方式４" hidden="1">
          <a:extLst>
            <a:ext uri="{FF2B5EF4-FFF2-40B4-BE49-F238E27FC236}">
              <a16:creationId xmlns:a16="http://schemas.microsoft.com/office/drawing/2014/main" id="{50F94ED3-8465-4FE9-933A-0A736A613B41}"/>
            </a:ext>
          </a:extLst>
        </xdr:cNvPr>
        <xdr:cNvSpPr txBox="1"/>
      </xdr:nvSpPr>
      <xdr:spPr>
        <a:xfrm>
          <a:off x="6649840" y="246126000"/>
          <a:ext cx="2313214" cy="264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 </a:t>
          </a:r>
        </a:p>
      </xdr:txBody>
    </xdr:sp>
    <xdr:clientData/>
  </xdr:oneCellAnchor>
  <xdr:twoCellAnchor>
    <xdr:from>
      <xdr:col>15</xdr:col>
      <xdr:colOff>159924</xdr:colOff>
      <xdr:row>764</xdr:row>
      <xdr:rowOff>122706</xdr:rowOff>
    </xdr:from>
    <xdr:to>
      <xdr:col>15</xdr:col>
      <xdr:colOff>159924</xdr:colOff>
      <xdr:row>769</xdr:row>
      <xdr:rowOff>83330</xdr:rowOff>
    </xdr:to>
    <xdr:cxnSp macro="">
      <xdr:nvCxnSpPr>
        <xdr:cNvPr id="9" name="直線コネクタ 8">
          <a:extLst>
            <a:ext uri="{FF2B5EF4-FFF2-40B4-BE49-F238E27FC236}">
              <a16:creationId xmlns:a16="http://schemas.microsoft.com/office/drawing/2014/main" id="{855CEE79-BF67-4DD9-AE76-0A517247AF1C}"/>
            </a:ext>
          </a:extLst>
        </xdr:cNvPr>
        <xdr:cNvCxnSpPr/>
      </xdr:nvCxnSpPr>
      <xdr:spPr>
        <a:xfrm>
          <a:off x="3207924" y="47125406"/>
          <a:ext cx="0" cy="257682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159924</xdr:colOff>
      <xdr:row>769</xdr:row>
      <xdr:rowOff>83474</xdr:rowOff>
    </xdr:from>
    <xdr:to>
      <xdr:col>28</xdr:col>
      <xdr:colOff>101600</xdr:colOff>
      <xdr:row>769</xdr:row>
      <xdr:rowOff>83474</xdr:rowOff>
    </xdr:to>
    <xdr:cxnSp macro="">
      <xdr:nvCxnSpPr>
        <xdr:cNvPr id="10" name="直線矢印コネクタ 9">
          <a:extLst>
            <a:ext uri="{FF2B5EF4-FFF2-40B4-BE49-F238E27FC236}">
              <a16:creationId xmlns:a16="http://schemas.microsoft.com/office/drawing/2014/main" id="{5DFB77BA-6F8E-4EC5-8EBC-D19749DD5349}"/>
            </a:ext>
          </a:extLst>
        </xdr:cNvPr>
        <xdr:cNvCxnSpPr/>
      </xdr:nvCxnSpPr>
      <xdr:spPr>
        <a:xfrm>
          <a:off x="3207924" y="49702374"/>
          <a:ext cx="2583276"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152430</xdr:colOff>
      <xdr:row>769</xdr:row>
      <xdr:rowOff>354293</xdr:rowOff>
    </xdr:from>
    <xdr:ext cx="2743170" cy="710833"/>
    <xdr:sp macro="" textlink="">
      <xdr:nvSpPr>
        <xdr:cNvPr id="11" name="契約方式３大かっこ">
          <a:extLst>
            <a:ext uri="{FF2B5EF4-FFF2-40B4-BE49-F238E27FC236}">
              <a16:creationId xmlns:a16="http://schemas.microsoft.com/office/drawing/2014/main" id="{C5DF5690-1D96-4DA9-BAB6-BA5849357693}"/>
            </a:ext>
          </a:extLst>
        </xdr:cNvPr>
        <xdr:cNvSpPr/>
      </xdr:nvSpPr>
      <xdr:spPr>
        <a:xfrm>
          <a:off x="5638830" y="49973193"/>
          <a:ext cx="2743170"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eaLnBrk="1" fontAlgn="auto" latinLnBrk="0" hangingPunct="1"/>
          <a:r>
            <a:rPr kumimoji="1" lang="ja-JP" altLang="ja-JP" sz="1100" b="0" i="0" baseline="0">
              <a:solidFill>
                <a:schemeClr val="tx1"/>
              </a:solidFill>
              <a:effectLst/>
              <a:latin typeface="+mn-lt"/>
              <a:ea typeface="+mn-ea"/>
              <a:cs typeface="+mn-cs"/>
            </a:rPr>
            <a:t>検討ＷＧ設営補助、被害統計データ整理、各種試験体</a:t>
          </a:r>
          <a:r>
            <a:rPr kumimoji="1" lang="ja-JP" altLang="en-US" sz="1100" b="0" i="0" baseline="0">
              <a:solidFill>
                <a:schemeClr val="tx1"/>
              </a:solidFill>
              <a:effectLst/>
              <a:latin typeface="+mn-lt"/>
              <a:ea typeface="+mn-ea"/>
              <a:cs typeface="+mn-cs"/>
            </a:rPr>
            <a:t>の</a:t>
          </a:r>
          <a:r>
            <a:rPr kumimoji="1" lang="ja-JP" altLang="ja-JP" sz="1100" b="0" i="0" baseline="0">
              <a:solidFill>
                <a:schemeClr val="tx1"/>
              </a:solidFill>
              <a:effectLst/>
              <a:latin typeface="+mn-lt"/>
              <a:ea typeface="+mn-ea"/>
              <a:cs typeface="+mn-cs"/>
            </a:rPr>
            <a:t>製作等</a:t>
          </a:r>
          <a:r>
            <a:rPr kumimoji="1" lang="ja-JP" altLang="en-US" sz="1100" b="0" i="0" baseline="0">
              <a:solidFill>
                <a:schemeClr val="tx1"/>
              </a:solidFill>
              <a:effectLst/>
              <a:latin typeface="+mn-lt"/>
              <a:ea typeface="+mn-ea"/>
              <a:cs typeface="+mn-cs"/>
            </a:rPr>
            <a:t>の実施</a:t>
          </a:r>
          <a:endParaRPr lang="ja-JP" altLang="ja-JP">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97045</xdr:colOff>
      <xdr:row>767</xdr:row>
      <xdr:rowOff>227236</xdr:rowOff>
    </xdr:from>
    <xdr:to>
      <xdr:col>40</xdr:col>
      <xdr:colOff>69151</xdr:colOff>
      <xdr:row>769</xdr:row>
      <xdr:rowOff>341511</xdr:rowOff>
    </xdr:to>
    <xdr:sp macro="" textlink="">
      <xdr:nvSpPr>
        <xdr:cNvPr id="12" name="契約方式３上位">
          <a:extLst>
            <a:ext uri="{FF2B5EF4-FFF2-40B4-BE49-F238E27FC236}">
              <a16:creationId xmlns:a16="http://schemas.microsoft.com/office/drawing/2014/main" id="{BD4F3831-79E0-4284-A830-F977C55FCEDA}"/>
            </a:ext>
          </a:extLst>
        </xdr:cNvPr>
        <xdr:cNvSpPr txBox="1"/>
      </xdr:nvSpPr>
      <xdr:spPr>
        <a:xfrm>
          <a:off x="5786645" y="49249236"/>
          <a:ext cx="2410506" cy="7111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Ｃ. </a:t>
          </a:r>
          <a:r>
            <a:rPr kumimoji="1" lang="ja-JP" altLang="en-US" sz="1100"/>
            <a:t>民間企業（１９社）
　　１８．１百万円</a:t>
          </a:r>
          <a:endParaRPr kumimoji="1" lang="en-US" altLang="en-US" sz="1100"/>
        </a:p>
      </xdr:txBody>
    </xdr:sp>
    <xdr:clientData/>
  </xdr:twoCellAnchor>
  <xdr:oneCellAnchor>
    <xdr:from>
      <xdr:col>28</xdr:col>
      <xdr:colOff>60808</xdr:colOff>
      <xdr:row>766</xdr:row>
      <xdr:rowOff>553116</xdr:rowOff>
    </xdr:from>
    <xdr:ext cx="2313214" cy="275717"/>
    <xdr:sp macro="" textlink="">
      <xdr:nvSpPr>
        <xdr:cNvPr id="13" name="契約方式３">
          <a:extLst>
            <a:ext uri="{FF2B5EF4-FFF2-40B4-BE49-F238E27FC236}">
              <a16:creationId xmlns:a16="http://schemas.microsoft.com/office/drawing/2014/main" id="{39621F46-51EF-4775-9B5F-4886E1F99E40}"/>
            </a:ext>
          </a:extLst>
        </xdr:cNvPr>
        <xdr:cNvSpPr txBox="1"/>
      </xdr:nvSpPr>
      <xdr:spPr>
        <a:xfrm>
          <a:off x="5750408" y="48902016"/>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oneCellAnchor>
  <xdr:twoCellAnchor>
    <xdr:from>
      <xdr:col>15</xdr:col>
      <xdr:colOff>159924</xdr:colOff>
      <xdr:row>757</xdr:row>
      <xdr:rowOff>250704</xdr:rowOff>
    </xdr:from>
    <xdr:to>
      <xdr:col>15</xdr:col>
      <xdr:colOff>159924</xdr:colOff>
      <xdr:row>764</xdr:row>
      <xdr:rowOff>265688</xdr:rowOff>
    </xdr:to>
    <xdr:cxnSp macro="">
      <xdr:nvCxnSpPr>
        <xdr:cNvPr id="15" name="直線コネクタ 14">
          <a:extLst>
            <a:ext uri="{FF2B5EF4-FFF2-40B4-BE49-F238E27FC236}">
              <a16:creationId xmlns:a16="http://schemas.microsoft.com/office/drawing/2014/main" id="{DB3A07C6-0F6E-4702-A22C-3D8D82DEC892}"/>
            </a:ext>
          </a:extLst>
        </xdr:cNvPr>
        <xdr:cNvCxnSpPr/>
      </xdr:nvCxnSpPr>
      <xdr:spPr>
        <a:xfrm>
          <a:off x="3207924" y="44764204"/>
          <a:ext cx="0" cy="25041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159924</xdr:colOff>
      <xdr:row>764</xdr:row>
      <xdr:rowOff>266700</xdr:rowOff>
    </xdr:from>
    <xdr:to>
      <xdr:col>28</xdr:col>
      <xdr:colOff>63500</xdr:colOff>
      <xdr:row>764</xdr:row>
      <xdr:rowOff>266700</xdr:rowOff>
    </xdr:to>
    <xdr:cxnSp macro="">
      <xdr:nvCxnSpPr>
        <xdr:cNvPr id="16" name="直線矢印コネクタ 15">
          <a:extLst>
            <a:ext uri="{FF2B5EF4-FFF2-40B4-BE49-F238E27FC236}">
              <a16:creationId xmlns:a16="http://schemas.microsoft.com/office/drawing/2014/main" id="{553C9321-7BC4-403E-8A46-357A37339E85}"/>
            </a:ext>
          </a:extLst>
        </xdr:cNvPr>
        <xdr:cNvCxnSpPr/>
      </xdr:nvCxnSpPr>
      <xdr:spPr>
        <a:xfrm>
          <a:off x="3207924" y="47269400"/>
          <a:ext cx="2545176"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152430</xdr:colOff>
      <xdr:row>764</xdr:row>
      <xdr:rowOff>528535</xdr:rowOff>
    </xdr:from>
    <xdr:ext cx="2730470" cy="710833"/>
    <xdr:sp macro="" textlink="">
      <xdr:nvSpPr>
        <xdr:cNvPr id="17" name="契約方式２大かっこ">
          <a:extLst>
            <a:ext uri="{FF2B5EF4-FFF2-40B4-BE49-F238E27FC236}">
              <a16:creationId xmlns:a16="http://schemas.microsoft.com/office/drawing/2014/main" id="{571A3FFF-BF47-43A3-8127-F24661BFCDD8}"/>
            </a:ext>
          </a:extLst>
        </xdr:cNvPr>
        <xdr:cNvSpPr/>
      </xdr:nvSpPr>
      <xdr:spPr>
        <a:xfrm>
          <a:off x="5638830" y="47531235"/>
          <a:ext cx="2730470"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eaLnBrk="1" fontAlgn="auto" latinLnBrk="0" hangingPunct="1"/>
          <a:r>
            <a:rPr kumimoji="1" lang="ja-JP" altLang="ja-JP" sz="1100" b="0" i="0" baseline="0">
              <a:solidFill>
                <a:schemeClr val="tx1"/>
              </a:solidFill>
              <a:effectLst/>
              <a:latin typeface="+mn-lt"/>
              <a:ea typeface="+mn-ea"/>
              <a:cs typeface="+mn-cs"/>
            </a:rPr>
            <a:t>木造小屋組、建具</a:t>
          </a:r>
          <a:r>
            <a:rPr kumimoji="1" lang="ja-JP" altLang="en-US" sz="1100" b="0" i="0" baseline="0">
              <a:solidFill>
                <a:schemeClr val="tx1"/>
              </a:solidFill>
              <a:effectLst/>
              <a:latin typeface="+mn-lt"/>
              <a:ea typeface="+mn-ea"/>
              <a:cs typeface="+mn-cs"/>
            </a:rPr>
            <a:t>（フロントサッシ）</a:t>
          </a:r>
          <a:r>
            <a:rPr kumimoji="1" lang="ja-JP" altLang="ja-JP" sz="1100" b="0" i="0" baseline="0">
              <a:solidFill>
                <a:schemeClr val="tx1"/>
              </a:solidFill>
              <a:effectLst/>
              <a:latin typeface="+mn-lt"/>
              <a:ea typeface="+mn-ea"/>
              <a:cs typeface="+mn-cs"/>
            </a:rPr>
            <a:t>接合部を対象にした載荷試験業務等</a:t>
          </a:r>
          <a:r>
            <a:rPr kumimoji="1" lang="ja-JP" altLang="en-US" sz="1100" b="0" i="0" baseline="0">
              <a:solidFill>
                <a:schemeClr val="tx1"/>
              </a:solidFill>
              <a:effectLst/>
              <a:latin typeface="+mn-lt"/>
              <a:ea typeface="+mn-ea"/>
              <a:cs typeface="+mn-cs"/>
            </a:rPr>
            <a:t>の実施</a:t>
          </a:r>
          <a:endParaRPr lang="ja-JP" altLang="ja-JP">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67737</xdr:colOff>
      <xdr:row>763</xdr:row>
      <xdr:rowOff>138503</xdr:rowOff>
    </xdr:from>
    <xdr:to>
      <xdr:col>40</xdr:col>
      <xdr:colOff>39843</xdr:colOff>
      <xdr:row>764</xdr:row>
      <xdr:rowOff>515763</xdr:rowOff>
    </xdr:to>
    <xdr:sp macro="" textlink="">
      <xdr:nvSpPr>
        <xdr:cNvPr id="18" name="契約方式２上位">
          <a:extLst>
            <a:ext uri="{FF2B5EF4-FFF2-40B4-BE49-F238E27FC236}">
              <a16:creationId xmlns:a16="http://schemas.microsoft.com/office/drawing/2014/main" id="{DE9195D7-3D39-437F-842F-13AE0549C152}"/>
            </a:ext>
          </a:extLst>
        </xdr:cNvPr>
        <xdr:cNvSpPr txBox="1"/>
      </xdr:nvSpPr>
      <xdr:spPr>
        <a:xfrm>
          <a:off x="5757337" y="46785603"/>
          <a:ext cx="2410506" cy="7328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kumimoji="1" lang="ja-JP" altLang="en-US" sz="1100"/>
            <a:t>一般財団法人建材試験センター</a:t>
          </a:r>
          <a:endParaRPr kumimoji="1" lang="en-US" altLang="ja-JP" sz="1100"/>
        </a:p>
        <a:p>
          <a:r>
            <a:rPr kumimoji="1" lang="ja-JP" altLang="en-US" sz="1100"/>
            <a:t>　　２１．６百万円</a:t>
          </a:r>
          <a:endParaRPr kumimoji="1" lang="en-US" altLang="en-US" sz="1100"/>
        </a:p>
      </xdr:txBody>
    </xdr:sp>
    <xdr:clientData/>
  </xdr:twoCellAnchor>
  <xdr:oneCellAnchor>
    <xdr:from>
      <xdr:col>28</xdr:col>
      <xdr:colOff>60808</xdr:colOff>
      <xdr:row>762</xdr:row>
      <xdr:rowOff>141229</xdr:rowOff>
    </xdr:from>
    <xdr:ext cx="2060092" cy="275717"/>
    <xdr:sp macro="" textlink="">
      <xdr:nvSpPr>
        <xdr:cNvPr id="19" name="契約方式２">
          <a:extLst>
            <a:ext uri="{FF2B5EF4-FFF2-40B4-BE49-F238E27FC236}">
              <a16:creationId xmlns:a16="http://schemas.microsoft.com/office/drawing/2014/main" id="{E42EDBEA-B18F-472D-8CF0-17960677ABEE}"/>
            </a:ext>
          </a:extLst>
        </xdr:cNvPr>
        <xdr:cNvSpPr txBox="1"/>
      </xdr:nvSpPr>
      <xdr:spPr>
        <a:xfrm>
          <a:off x="5750408" y="46432729"/>
          <a:ext cx="2060092"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27</xdr:col>
      <xdr:colOff>152430</xdr:colOff>
      <xdr:row>758</xdr:row>
      <xdr:rowOff>327476</xdr:rowOff>
    </xdr:from>
    <xdr:ext cx="2743170" cy="710833"/>
    <xdr:sp macro="" textlink="">
      <xdr:nvSpPr>
        <xdr:cNvPr id="20" name="契約方式大かっこ">
          <a:extLst>
            <a:ext uri="{FF2B5EF4-FFF2-40B4-BE49-F238E27FC236}">
              <a16:creationId xmlns:a16="http://schemas.microsoft.com/office/drawing/2014/main" id="{720E1133-D8CC-4D32-8702-5A06454BF64E}"/>
            </a:ext>
          </a:extLst>
        </xdr:cNvPr>
        <xdr:cNvSpPr/>
      </xdr:nvSpPr>
      <xdr:spPr>
        <a:xfrm>
          <a:off x="5638830" y="45196576"/>
          <a:ext cx="2743170"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eaLnBrk="1" fontAlgn="auto" latinLnBrk="0" hangingPunct="1"/>
          <a:r>
            <a:rPr kumimoji="1" lang="ja-JP" altLang="en-US" sz="1100" b="0" i="0" baseline="0">
              <a:solidFill>
                <a:schemeClr val="tx1"/>
              </a:solidFill>
              <a:effectLst/>
              <a:latin typeface="+mn-lt"/>
              <a:ea typeface="+mn-ea"/>
              <a:cs typeface="+mn-cs"/>
            </a:rPr>
            <a:t>建築物の風圧実験のための多点圧力計測システム、流体計測データ解析のためのソフトウェアの購入</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67737</xdr:colOff>
      <xdr:row>756</xdr:row>
      <xdr:rowOff>216549</xdr:rowOff>
    </xdr:from>
    <xdr:to>
      <xdr:col>40</xdr:col>
      <xdr:colOff>38101</xdr:colOff>
      <xdr:row>758</xdr:row>
      <xdr:rowOff>286814</xdr:rowOff>
    </xdr:to>
    <xdr:sp macro="" textlink="">
      <xdr:nvSpPr>
        <xdr:cNvPr id="21" name="契約方式上位">
          <a:extLst>
            <a:ext uri="{FF2B5EF4-FFF2-40B4-BE49-F238E27FC236}">
              <a16:creationId xmlns:a16="http://schemas.microsoft.com/office/drawing/2014/main" id="{534FEAE1-47D5-437F-AF9C-C7EFDD3340D8}"/>
            </a:ext>
          </a:extLst>
        </xdr:cNvPr>
        <xdr:cNvSpPr txBox="1"/>
      </xdr:nvSpPr>
      <xdr:spPr>
        <a:xfrm>
          <a:off x="5757337" y="44374449"/>
          <a:ext cx="2408764" cy="7814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民間企業（２社）
　　９百万円</a:t>
          </a:r>
          <a:endParaRPr lang="en-US" altLang="en-US">
            <a:effectLst/>
          </a:endParaRPr>
        </a:p>
      </xdr:txBody>
    </xdr:sp>
    <xdr:clientData/>
  </xdr:twoCellAnchor>
  <xdr:oneCellAnchor>
    <xdr:from>
      <xdr:col>28</xdr:col>
      <xdr:colOff>60808</xdr:colOff>
      <xdr:row>755</xdr:row>
      <xdr:rowOff>213250</xdr:rowOff>
    </xdr:from>
    <xdr:ext cx="2313214" cy="275717"/>
    <xdr:sp macro="" textlink="">
      <xdr:nvSpPr>
        <xdr:cNvPr id="22" name="契約方式">
          <a:extLst>
            <a:ext uri="{FF2B5EF4-FFF2-40B4-BE49-F238E27FC236}">
              <a16:creationId xmlns:a16="http://schemas.microsoft.com/office/drawing/2014/main" id="{81D1DB42-5856-4546-9684-AAD7E0078501}"/>
            </a:ext>
          </a:extLst>
        </xdr:cNvPr>
        <xdr:cNvSpPr txBox="1"/>
      </xdr:nvSpPr>
      <xdr:spPr>
        <a:xfrm>
          <a:off x="5750408" y="44015550"/>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8</xdr:col>
      <xdr:colOff>19050</xdr:colOff>
      <xdr:row>748</xdr:row>
      <xdr:rowOff>311601</xdr:rowOff>
    </xdr:from>
    <xdr:to>
      <xdr:col>24</xdr:col>
      <xdr:colOff>102180</xdr:colOff>
      <xdr:row>750</xdr:row>
      <xdr:rowOff>344585</xdr:rowOff>
    </xdr:to>
    <xdr:sp macro="" textlink="">
      <xdr:nvSpPr>
        <xdr:cNvPr id="23" name="機関名">
          <a:extLst>
            <a:ext uri="{FF2B5EF4-FFF2-40B4-BE49-F238E27FC236}">
              <a16:creationId xmlns:a16="http://schemas.microsoft.com/office/drawing/2014/main" id="{7AEEB95C-DA4D-47A9-ADCF-892CEED45651}"/>
            </a:ext>
          </a:extLst>
        </xdr:cNvPr>
        <xdr:cNvSpPr txBox="1"/>
      </xdr:nvSpPr>
      <xdr:spPr>
        <a:xfrm>
          <a:off x="1651907" y="38248315"/>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４９百万円</a:t>
          </a:r>
        </a:p>
      </xdr:txBody>
    </xdr:sp>
    <xdr:clientData/>
  </xdr:twoCellAnchor>
  <xdr:twoCellAnchor>
    <xdr:from>
      <xdr:col>15</xdr:col>
      <xdr:colOff>159924</xdr:colOff>
      <xdr:row>757</xdr:row>
      <xdr:rowOff>254078</xdr:rowOff>
    </xdr:from>
    <xdr:to>
      <xdr:col>28</xdr:col>
      <xdr:colOff>48483</xdr:colOff>
      <xdr:row>757</xdr:row>
      <xdr:rowOff>254079</xdr:rowOff>
    </xdr:to>
    <xdr:cxnSp macro="">
      <xdr:nvCxnSpPr>
        <xdr:cNvPr id="24" name="直線矢印コネクタ 23">
          <a:extLst>
            <a:ext uri="{FF2B5EF4-FFF2-40B4-BE49-F238E27FC236}">
              <a16:creationId xmlns:a16="http://schemas.microsoft.com/office/drawing/2014/main" id="{ED2185D7-CEB7-47D2-B209-D6F5B654DA02}"/>
            </a:ext>
          </a:extLst>
        </xdr:cNvPr>
        <xdr:cNvCxnSpPr/>
      </xdr:nvCxnSpPr>
      <xdr:spPr>
        <a:xfrm>
          <a:off x="3207924" y="44767578"/>
          <a:ext cx="2530159" cy="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159924</xdr:colOff>
      <xdr:row>756</xdr:row>
      <xdr:rowOff>243165</xdr:rowOff>
    </xdr:from>
    <xdr:to>
      <xdr:col>15</xdr:col>
      <xdr:colOff>159924</xdr:colOff>
      <xdr:row>757</xdr:row>
      <xdr:rowOff>252584</xdr:rowOff>
    </xdr:to>
    <xdr:cxnSp macro="">
      <xdr:nvCxnSpPr>
        <xdr:cNvPr id="25" name="直線コネクタ 24">
          <a:extLst>
            <a:ext uri="{FF2B5EF4-FFF2-40B4-BE49-F238E27FC236}">
              <a16:creationId xmlns:a16="http://schemas.microsoft.com/office/drawing/2014/main" id="{7FAEB9F9-6912-4F27-A7B4-1BF2CE351B53}"/>
            </a:ext>
          </a:extLst>
        </xdr:cNvPr>
        <xdr:cNvCxnSpPr/>
      </xdr:nvCxnSpPr>
      <xdr:spPr>
        <a:xfrm>
          <a:off x="3221531" y="41010165"/>
          <a:ext cx="0" cy="3632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100495</xdr:colOff>
      <xdr:row>751</xdr:row>
      <xdr:rowOff>202286</xdr:rowOff>
    </xdr:from>
    <xdr:ext cx="3013362" cy="913725"/>
    <xdr:sp macro="" textlink="">
      <xdr:nvSpPr>
        <xdr:cNvPr id="26" name="契約方式大かっこ">
          <a:extLst>
            <a:ext uri="{FF2B5EF4-FFF2-40B4-BE49-F238E27FC236}">
              <a16:creationId xmlns:a16="http://schemas.microsoft.com/office/drawing/2014/main" id="{340D1B80-ECF3-40AE-B28A-D4DF0D3E27F1}"/>
            </a:ext>
          </a:extLst>
        </xdr:cNvPr>
        <xdr:cNvSpPr/>
      </xdr:nvSpPr>
      <xdr:spPr>
        <a:xfrm>
          <a:off x="1700695" y="42036086"/>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・外装材と木造屋根の耐風性能向上に資する仕様と試験評価法の検討</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・検討結果を踏まえた建築基準法令を補完する技術資料の作成</a:t>
          </a:r>
          <a:endParaRPr lang="ja-JP" altLang="ja-JP">
            <a:effectLst/>
          </a:endParaRPr>
        </a:p>
      </xdr:txBody>
    </xdr:sp>
    <xdr:clientData/>
  </xdr:oneCellAnchor>
  <xdr:twoCellAnchor>
    <xdr:from>
      <xdr:col>27</xdr:col>
      <xdr:colOff>101600</xdr:colOff>
      <xdr:row>750</xdr:row>
      <xdr:rowOff>187328</xdr:rowOff>
    </xdr:from>
    <xdr:to>
      <xdr:col>41</xdr:col>
      <xdr:colOff>45184</xdr:colOff>
      <xdr:row>754</xdr:row>
      <xdr:rowOff>228852</xdr:rowOff>
    </xdr:to>
    <xdr:sp macro="" textlink="">
      <xdr:nvSpPr>
        <xdr:cNvPr id="27" name="大かっこ 26">
          <a:extLst>
            <a:ext uri="{FF2B5EF4-FFF2-40B4-BE49-F238E27FC236}">
              <a16:creationId xmlns:a16="http://schemas.microsoft.com/office/drawing/2014/main" id="{23DCA3F6-F88E-4056-AA8C-76672E202E0D}"/>
            </a:ext>
          </a:extLst>
        </xdr:cNvPr>
        <xdr:cNvSpPr/>
      </xdr:nvSpPr>
      <xdr:spPr>
        <a:xfrm>
          <a:off x="5588000" y="42211628"/>
          <a:ext cx="2788384" cy="14639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77965</xdr:colOff>
      <xdr:row>751</xdr:row>
      <xdr:rowOff>323185</xdr:rowOff>
    </xdr:from>
    <xdr:to>
      <xdr:col>41</xdr:col>
      <xdr:colOff>89939</xdr:colOff>
      <xdr:row>752</xdr:row>
      <xdr:rowOff>271530</xdr:rowOff>
    </xdr:to>
    <xdr:sp macro="" textlink="">
      <xdr:nvSpPr>
        <xdr:cNvPr id="29" name="試験研究費">
          <a:extLst>
            <a:ext uri="{FF2B5EF4-FFF2-40B4-BE49-F238E27FC236}">
              <a16:creationId xmlns:a16="http://schemas.microsoft.com/office/drawing/2014/main" id="{75ED5494-0D99-40F8-8975-04C368CAA85A}"/>
            </a:ext>
          </a:extLst>
        </xdr:cNvPr>
        <xdr:cNvSpPr/>
      </xdr:nvSpPr>
      <xdr:spPr>
        <a:xfrm>
          <a:off x="6173965" y="42703085"/>
          <a:ext cx="2247174" cy="30394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０．３百万円</a:t>
          </a:r>
          <a:endParaRPr lang="en-US" altLang="en-US" sz="1100">
            <a:solidFill>
              <a:sysClr val="windowText" lastClr="000000"/>
            </a:solidFill>
            <a:effectLst/>
            <a:latin typeface="+mn-ea"/>
            <a:ea typeface="+mn-ea"/>
          </a:endParaRPr>
        </a:p>
      </xdr:txBody>
    </xdr:sp>
    <xdr:clientData/>
  </xdr:twoCellAnchor>
  <xdr:twoCellAnchor>
    <xdr:from>
      <xdr:col>28</xdr:col>
      <xdr:colOff>200933</xdr:colOff>
      <xdr:row>750</xdr:row>
      <xdr:rowOff>268960</xdr:rowOff>
    </xdr:from>
    <xdr:to>
      <xdr:col>40</xdr:col>
      <xdr:colOff>15624</xdr:colOff>
      <xdr:row>751</xdr:row>
      <xdr:rowOff>213777</xdr:rowOff>
    </xdr:to>
    <xdr:sp macro="" textlink="">
      <xdr:nvSpPr>
        <xdr:cNvPr id="30" name="事務費">
          <a:extLst>
            <a:ext uri="{FF2B5EF4-FFF2-40B4-BE49-F238E27FC236}">
              <a16:creationId xmlns:a16="http://schemas.microsoft.com/office/drawing/2014/main" id="{9B4CEE8E-0C7E-4DEF-882D-328B9E6C2BD7}"/>
            </a:ext>
          </a:extLst>
        </xdr:cNvPr>
        <xdr:cNvSpPr/>
      </xdr:nvSpPr>
      <xdr:spPr>
        <a:xfrm>
          <a:off x="5890533" y="42293260"/>
          <a:ext cx="2253091" cy="3004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０．３百万円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32" zoomScale="90" zoomScaleNormal="75" zoomScaleSheetLayoutView="90" zoomScalePageLayoutView="85" workbookViewId="0">
      <selection activeCell="G431" sqref="G431:X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684</v>
      </c>
      <c r="AK2" s="191"/>
      <c r="AL2" s="191"/>
      <c r="AM2" s="191"/>
      <c r="AN2" s="83" t="s">
        <v>323</v>
      </c>
      <c r="AO2" s="191">
        <v>20</v>
      </c>
      <c r="AP2" s="191"/>
      <c r="AQ2" s="191"/>
      <c r="AR2" s="84" t="s">
        <v>626</v>
      </c>
      <c r="AS2" s="192">
        <v>532</v>
      </c>
      <c r="AT2" s="192"/>
      <c r="AU2" s="192"/>
      <c r="AV2" s="83" t="str">
        <f>IF(AW2="","","-")</f>
        <v/>
      </c>
      <c r="AW2" s="379"/>
      <c r="AX2" s="379"/>
    </row>
    <row r="3" spans="1:50" ht="21" customHeight="1" thickBot="1" x14ac:dyDescent="0.2">
      <c r="A3" s="504" t="s">
        <v>619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627</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631</v>
      </c>
      <c r="H5" s="540"/>
      <c r="I5" s="540"/>
      <c r="J5" s="540"/>
      <c r="K5" s="540"/>
      <c r="L5" s="540"/>
      <c r="M5" s="541" t="s">
        <v>65</v>
      </c>
      <c r="N5" s="542"/>
      <c r="O5" s="542"/>
      <c r="P5" s="542"/>
      <c r="Q5" s="542"/>
      <c r="R5" s="543"/>
      <c r="S5" s="544" t="s">
        <v>632</v>
      </c>
      <c r="T5" s="540"/>
      <c r="U5" s="540"/>
      <c r="V5" s="540"/>
      <c r="W5" s="540"/>
      <c r="X5" s="545"/>
      <c r="Y5" s="698" t="s">
        <v>3</v>
      </c>
      <c r="Z5" s="699"/>
      <c r="AA5" s="699"/>
      <c r="AB5" s="699"/>
      <c r="AC5" s="699"/>
      <c r="AD5" s="700"/>
      <c r="AE5" s="701" t="s">
        <v>633</v>
      </c>
      <c r="AF5" s="701"/>
      <c r="AG5" s="701"/>
      <c r="AH5" s="701"/>
      <c r="AI5" s="701"/>
      <c r="AJ5" s="701"/>
      <c r="AK5" s="701"/>
      <c r="AL5" s="701"/>
      <c r="AM5" s="701"/>
      <c r="AN5" s="701"/>
      <c r="AO5" s="701"/>
      <c r="AP5" s="702"/>
      <c r="AQ5" s="703" t="s">
        <v>630</v>
      </c>
      <c r="AR5" s="704"/>
      <c r="AS5" s="704"/>
      <c r="AT5" s="704"/>
      <c r="AU5" s="704"/>
      <c r="AV5" s="704"/>
      <c r="AW5" s="704"/>
      <c r="AX5" s="705"/>
    </row>
    <row r="6" spans="1:50" ht="39" customHeight="1" x14ac:dyDescent="0.15">
      <c r="A6" s="708" t="s">
        <v>4</v>
      </c>
      <c r="B6" s="709"/>
      <c r="C6" s="709"/>
      <c r="D6" s="709"/>
      <c r="E6" s="709"/>
      <c r="F6" s="709"/>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634</v>
      </c>
      <c r="H7" s="812"/>
      <c r="I7" s="812"/>
      <c r="J7" s="812"/>
      <c r="K7" s="812"/>
      <c r="L7" s="812"/>
      <c r="M7" s="812"/>
      <c r="N7" s="812"/>
      <c r="O7" s="812"/>
      <c r="P7" s="812"/>
      <c r="Q7" s="812"/>
      <c r="R7" s="812"/>
      <c r="S7" s="812"/>
      <c r="T7" s="812"/>
      <c r="U7" s="812"/>
      <c r="V7" s="812"/>
      <c r="W7" s="812"/>
      <c r="X7" s="813"/>
      <c r="Y7" s="377" t="s">
        <v>306</v>
      </c>
      <c r="Z7" s="281"/>
      <c r="AA7" s="281"/>
      <c r="AB7" s="281"/>
      <c r="AC7" s="281"/>
      <c r="AD7" s="378"/>
      <c r="AE7" s="364" t="s">
        <v>704</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8" t="s">
        <v>208</v>
      </c>
      <c r="B8" s="809"/>
      <c r="C8" s="809"/>
      <c r="D8" s="809"/>
      <c r="E8" s="809"/>
      <c r="F8" s="810"/>
      <c r="G8" s="203" t="str">
        <f>入力規則等!A27</f>
        <v>科学技術・イノベーション、国土強靱化施策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4"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15">
      <c r="A9" s="108" t="s">
        <v>23</v>
      </c>
      <c r="B9" s="109"/>
      <c r="C9" s="109"/>
      <c r="D9" s="109"/>
      <c r="E9" s="109"/>
      <c r="F9" s="109"/>
      <c r="G9" s="553" t="s">
        <v>710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6" t="s">
        <v>29</v>
      </c>
      <c r="B10" s="727"/>
      <c r="C10" s="727"/>
      <c r="D10" s="727"/>
      <c r="E10" s="727"/>
      <c r="F10" s="727"/>
      <c r="G10" s="656" t="s">
        <v>635</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6" t="s">
        <v>5</v>
      </c>
      <c r="B11" s="727"/>
      <c r="C11" s="727"/>
      <c r="D11" s="727"/>
      <c r="E11" s="727"/>
      <c r="F11" s="735"/>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307</v>
      </c>
      <c r="Q12" s="283"/>
      <c r="R12" s="283"/>
      <c r="S12" s="283"/>
      <c r="T12" s="283"/>
      <c r="U12" s="283"/>
      <c r="V12" s="284"/>
      <c r="W12" s="288" t="s">
        <v>329</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28"/>
    </row>
    <row r="13" spans="1:50" ht="21" customHeight="1" x14ac:dyDescent="0.15">
      <c r="A13" s="105"/>
      <c r="B13" s="106"/>
      <c r="C13" s="106"/>
      <c r="D13" s="106"/>
      <c r="E13" s="106"/>
      <c r="F13" s="107"/>
      <c r="G13" s="729" t="s">
        <v>6</v>
      </c>
      <c r="H13" s="730"/>
      <c r="I13" s="619" t="s">
        <v>7</v>
      </c>
      <c r="J13" s="620"/>
      <c r="K13" s="620"/>
      <c r="L13" s="620"/>
      <c r="M13" s="620"/>
      <c r="N13" s="620"/>
      <c r="O13" s="621"/>
      <c r="P13" s="148" t="s">
        <v>634</v>
      </c>
      <c r="Q13" s="149"/>
      <c r="R13" s="149"/>
      <c r="S13" s="149"/>
      <c r="T13" s="149"/>
      <c r="U13" s="149"/>
      <c r="V13" s="150"/>
      <c r="W13" s="148">
        <v>0</v>
      </c>
      <c r="X13" s="149"/>
      <c r="Y13" s="149"/>
      <c r="Z13" s="149"/>
      <c r="AA13" s="149"/>
      <c r="AB13" s="149"/>
      <c r="AC13" s="150"/>
      <c r="AD13" s="148">
        <v>0</v>
      </c>
      <c r="AE13" s="149"/>
      <c r="AF13" s="149"/>
      <c r="AG13" s="149"/>
      <c r="AH13" s="149"/>
      <c r="AI13" s="149"/>
      <c r="AJ13" s="150"/>
      <c r="AK13" s="148" t="s">
        <v>685</v>
      </c>
      <c r="AL13" s="149"/>
      <c r="AM13" s="149"/>
      <c r="AN13" s="149"/>
      <c r="AO13" s="149"/>
      <c r="AP13" s="149"/>
      <c r="AQ13" s="150"/>
      <c r="AR13" s="145" t="s">
        <v>685</v>
      </c>
      <c r="AS13" s="146"/>
      <c r="AT13" s="146"/>
      <c r="AU13" s="146"/>
      <c r="AV13" s="146"/>
      <c r="AW13" s="146"/>
      <c r="AX13" s="376"/>
    </row>
    <row r="14" spans="1:50" ht="21" customHeight="1" x14ac:dyDescent="0.15">
      <c r="A14" s="105"/>
      <c r="B14" s="106"/>
      <c r="C14" s="106"/>
      <c r="D14" s="106"/>
      <c r="E14" s="106"/>
      <c r="F14" s="107"/>
      <c r="G14" s="731"/>
      <c r="H14" s="732"/>
      <c r="I14" s="556" t="s">
        <v>8</v>
      </c>
      <c r="J14" s="610"/>
      <c r="K14" s="610"/>
      <c r="L14" s="610"/>
      <c r="M14" s="610"/>
      <c r="N14" s="610"/>
      <c r="O14" s="611"/>
      <c r="P14" s="148" t="s">
        <v>634</v>
      </c>
      <c r="Q14" s="149"/>
      <c r="R14" s="149"/>
      <c r="S14" s="149"/>
      <c r="T14" s="149"/>
      <c r="U14" s="149"/>
      <c r="V14" s="150"/>
      <c r="W14" s="148">
        <v>50</v>
      </c>
      <c r="X14" s="149"/>
      <c r="Y14" s="149"/>
      <c r="Z14" s="149"/>
      <c r="AA14" s="149"/>
      <c r="AB14" s="149"/>
      <c r="AC14" s="150"/>
      <c r="AD14" s="148" t="s">
        <v>695</v>
      </c>
      <c r="AE14" s="149"/>
      <c r="AF14" s="149"/>
      <c r="AG14" s="149"/>
      <c r="AH14" s="149"/>
      <c r="AI14" s="149"/>
      <c r="AJ14" s="150"/>
      <c r="AK14" s="148" t="s">
        <v>685</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31"/>
      <c r="H15" s="732"/>
      <c r="I15" s="556" t="s">
        <v>50</v>
      </c>
      <c r="J15" s="557"/>
      <c r="K15" s="557"/>
      <c r="L15" s="557"/>
      <c r="M15" s="557"/>
      <c r="N15" s="557"/>
      <c r="O15" s="558"/>
      <c r="P15" s="148" t="s">
        <v>634</v>
      </c>
      <c r="Q15" s="149"/>
      <c r="R15" s="149"/>
      <c r="S15" s="149"/>
      <c r="T15" s="149"/>
      <c r="U15" s="149"/>
      <c r="V15" s="150"/>
      <c r="W15" s="148" t="s">
        <v>634</v>
      </c>
      <c r="X15" s="149"/>
      <c r="Y15" s="149"/>
      <c r="Z15" s="149"/>
      <c r="AA15" s="149"/>
      <c r="AB15" s="149"/>
      <c r="AC15" s="150"/>
      <c r="AD15" s="148">
        <v>50</v>
      </c>
      <c r="AE15" s="149"/>
      <c r="AF15" s="149"/>
      <c r="AG15" s="149"/>
      <c r="AH15" s="149"/>
      <c r="AI15" s="149"/>
      <c r="AJ15" s="150"/>
      <c r="AK15" s="148" t="s">
        <v>685</v>
      </c>
      <c r="AL15" s="149"/>
      <c r="AM15" s="149"/>
      <c r="AN15" s="149"/>
      <c r="AO15" s="149"/>
      <c r="AP15" s="149"/>
      <c r="AQ15" s="150"/>
      <c r="AR15" s="148" t="s">
        <v>685</v>
      </c>
      <c r="AS15" s="149"/>
      <c r="AT15" s="149"/>
      <c r="AU15" s="149"/>
      <c r="AV15" s="149"/>
      <c r="AW15" s="149"/>
      <c r="AX15" s="609"/>
    </row>
    <row r="16" spans="1:50" ht="21" customHeight="1" x14ac:dyDescent="0.15">
      <c r="A16" s="105"/>
      <c r="B16" s="106"/>
      <c r="C16" s="106"/>
      <c r="D16" s="106"/>
      <c r="E16" s="106"/>
      <c r="F16" s="107"/>
      <c r="G16" s="731"/>
      <c r="H16" s="732"/>
      <c r="I16" s="556" t="s">
        <v>51</v>
      </c>
      <c r="J16" s="557"/>
      <c r="K16" s="557"/>
      <c r="L16" s="557"/>
      <c r="M16" s="557"/>
      <c r="N16" s="557"/>
      <c r="O16" s="558"/>
      <c r="P16" s="148" t="s">
        <v>634</v>
      </c>
      <c r="Q16" s="149"/>
      <c r="R16" s="149"/>
      <c r="S16" s="149"/>
      <c r="T16" s="149"/>
      <c r="U16" s="149"/>
      <c r="V16" s="150"/>
      <c r="W16" s="148">
        <v>-50</v>
      </c>
      <c r="X16" s="149"/>
      <c r="Y16" s="149"/>
      <c r="Z16" s="149"/>
      <c r="AA16" s="149"/>
      <c r="AB16" s="149"/>
      <c r="AC16" s="150"/>
      <c r="AD16" s="148" t="s">
        <v>634</v>
      </c>
      <c r="AE16" s="149"/>
      <c r="AF16" s="149"/>
      <c r="AG16" s="149"/>
      <c r="AH16" s="149"/>
      <c r="AI16" s="149"/>
      <c r="AJ16" s="150"/>
      <c r="AK16" s="148" t="s">
        <v>685</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31"/>
      <c r="H17" s="732"/>
      <c r="I17" s="556" t="s">
        <v>49</v>
      </c>
      <c r="J17" s="610"/>
      <c r="K17" s="610"/>
      <c r="L17" s="610"/>
      <c r="M17" s="610"/>
      <c r="N17" s="610"/>
      <c r="O17" s="611"/>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685</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3"/>
      <c r="H18" s="734"/>
      <c r="I18" s="721" t="s">
        <v>20</v>
      </c>
      <c r="J18" s="722"/>
      <c r="K18" s="722"/>
      <c r="L18" s="722"/>
      <c r="M18" s="722"/>
      <c r="N18" s="722"/>
      <c r="O18" s="723"/>
      <c r="P18" s="154">
        <f>SUM(P13:V17)</f>
        <v>0</v>
      </c>
      <c r="Q18" s="155"/>
      <c r="R18" s="155"/>
      <c r="S18" s="155"/>
      <c r="T18" s="155"/>
      <c r="U18" s="155"/>
      <c r="V18" s="156"/>
      <c r="W18" s="154">
        <f>SUM(W13:AC17)</f>
        <v>0</v>
      </c>
      <c r="X18" s="155"/>
      <c r="Y18" s="155"/>
      <c r="Z18" s="155"/>
      <c r="AA18" s="155"/>
      <c r="AB18" s="155"/>
      <c r="AC18" s="156"/>
      <c r="AD18" s="154">
        <f>SUM(AD13:AJ17)</f>
        <v>50</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49</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f t="shared" ref="AD20" si="1">IF(AD18=0, "-", SUM(AD19)/AD18)</f>
        <v>0.98</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9" t="s">
        <v>273</v>
      </c>
      <c r="H21" s="910"/>
      <c r="I21" s="910"/>
      <c r="J21" s="910"/>
      <c r="K21" s="910"/>
      <c r="L21" s="910"/>
      <c r="M21" s="910"/>
      <c r="N21" s="910"/>
      <c r="O21" s="910"/>
      <c r="P21" s="520" t="str">
        <f>IF(P19=0, "-", SUM(P19)/SUM(P13,P14))</f>
        <v>-</v>
      </c>
      <c r="Q21" s="520"/>
      <c r="R21" s="520"/>
      <c r="S21" s="520"/>
      <c r="T21" s="520"/>
      <c r="U21" s="520"/>
      <c r="V21" s="520"/>
      <c r="W21" s="520" t="str">
        <f t="shared" ref="W21" si="2">IF(W19=0, "-", SUM(W19)/SUM(W13,W14))</f>
        <v>-</v>
      </c>
      <c r="X21" s="520"/>
      <c r="Y21" s="520"/>
      <c r="Z21" s="520"/>
      <c r="AA21" s="520"/>
      <c r="AB21" s="520"/>
      <c r="AC21" s="520"/>
      <c r="AD21" s="520" t="e">
        <f t="shared" ref="AD21" si="3">IF(AD19=0, "-", SUM(AD19)/SUM(AD13,AD14))</f>
        <v>#DIV/0!</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624</v>
      </c>
      <c r="B22" s="124"/>
      <c r="C22" s="124"/>
      <c r="D22" s="124"/>
      <c r="E22" s="124"/>
      <c r="F22" s="125"/>
      <c r="G22" s="114" t="s">
        <v>253</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685</v>
      </c>
      <c r="H23" s="118"/>
      <c r="I23" s="118"/>
      <c r="J23" s="118"/>
      <c r="K23" s="118"/>
      <c r="L23" s="118"/>
      <c r="M23" s="118"/>
      <c r="N23" s="118"/>
      <c r="O23" s="119"/>
      <c r="P23" s="145" t="s">
        <v>685</v>
      </c>
      <c r="Q23" s="146"/>
      <c r="R23" s="146"/>
      <c r="S23" s="146"/>
      <c r="T23" s="146"/>
      <c r="U23" s="146"/>
      <c r="V23" s="147"/>
      <c r="W23" s="145" t="s">
        <v>685</v>
      </c>
      <c r="X23" s="146"/>
      <c r="Y23" s="146"/>
      <c r="Z23" s="146"/>
      <c r="AA23" s="146"/>
      <c r="AB23" s="146"/>
      <c r="AC23" s="147"/>
      <c r="AD23" s="134" t="s">
        <v>719</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685</v>
      </c>
      <c r="H24" s="121"/>
      <c r="I24" s="121"/>
      <c r="J24" s="121"/>
      <c r="K24" s="121"/>
      <c r="L24" s="121"/>
      <c r="M24" s="121"/>
      <c r="N24" s="121"/>
      <c r="O24" s="122"/>
      <c r="P24" s="148" t="s">
        <v>685</v>
      </c>
      <c r="Q24" s="149"/>
      <c r="R24" s="149"/>
      <c r="S24" s="149"/>
      <c r="T24" s="149"/>
      <c r="U24" s="149"/>
      <c r="V24" s="150"/>
      <c r="W24" s="148" t="s">
        <v>685</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257</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93" t="str">
        <f>AK13</f>
        <v>-</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269</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307</v>
      </c>
      <c r="AF30" s="368"/>
      <c r="AG30" s="368"/>
      <c r="AH30" s="369"/>
      <c r="AI30" s="370" t="s">
        <v>329</v>
      </c>
      <c r="AJ30" s="370"/>
      <c r="AK30" s="370"/>
      <c r="AL30" s="367"/>
      <c r="AM30" s="370" t="s">
        <v>426</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634</v>
      </c>
      <c r="AR31" s="163"/>
      <c r="AS31" s="164" t="s">
        <v>185</v>
      </c>
      <c r="AT31" s="187"/>
      <c r="AU31" s="256">
        <v>2</v>
      </c>
      <c r="AV31" s="256"/>
      <c r="AW31" s="360" t="s">
        <v>175</v>
      </c>
      <c r="AX31" s="361"/>
    </row>
    <row r="32" spans="1:50" ht="23.25" customHeight="1" x14ac:dyDescent="0.15">
      <c r="A32" s="496"/>
      <c r="B32" s="494"/>
      <c r="C32" s="494"/>
      <c r="D32" s="494"/>
      <c r="E32" s="494"/>
      <c r="F32" s="495"/>
      <c r="G32" s="521" t="s">
        <v>636</v>
      </c>
      <c r="H32" s="522"/>
      <c r="I32" s="522"/>
      <c r="J32" s="522"/>
      <c r="K32" s="522"/>
      <c r="L32" s="522"/>
      <c r="M32" s="522"/>
      <c r="N32" s="522"/>
      <c r="O32" s="523"/>
      <c r="P32" s="176" t="s">
        <v>637</v>
      </c>
      <c r="Q32" s="176"/>
      <c r="R32" s="176"/>
      <c r="S32" s="176"/>
      <c r="T32" s="176"/>
      <c r="U32" s="176"/>
      <c r="V32" s="176"/>
      <c r="W32" s="176"/>
      <c r="X32" s="218"/>
      <c r="Y32" s="324" t="s">
        <v>12</v>
      </c>
      <c r="Z32" s="530"/>
      <c r="AA32" s="531"/>
      <c r="AB32" s="532" t="s">
        <v>638</v>
      </c>
      <c r="AC32" s="532"/>
      <c r="AD32" s="532"/>
      <c r="AE32" s="348" t="s">
        <v>634</v>
      </c>
      <c r="AF32" s="349"/>
      <c r="AG32" s="349"/>
      <c r="AH32" s="349"/>
      <c r="AI32" s="348">
        <v>0</v>
      </c>
      <c r="AJ32" s="349"/>
      <c r="AK32" s="349"/>
      <c r="AL32" s="349"/>
      <c r="AM32" s="348">
        <v>1</v>
      </c>
      <c r="AN32" s="349"/>
      <c r="AO32" s="349"/>
      <c r="AP32" s="349"/>
      <c r="AQ32" s="151" t="s">
        <v>634</v>
      </c>
      <c r="AR32" s="152"/>
      <c r="AS32" s="152"/>
      <c r="AT32" s="153"/>
      <c r="AU32" s="349">
        <v>1</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638</v>
      </c>
      <c r="AC33" s="503"/>
      <c r="AD33" s="503"/>
      <c r="AE33" s="348" t="s">
        <v>634</v>
      </c>
      <c r="AF33" s="349"/>
      <c r="AG33" s="349"/>
      <c r="AH33" s="349"/>
      <c r="AI33" s="348">
        <v>0</v>
      </c>
      <c r="AJ33" s="349"/>
      <c r="AK33" s="349"/>
      <c r="AL33" s="349"/>
      <c r="AM33" s="348">
        <v>1</v>
      </c>
      <c r="AN33" s="349"/>
      <c r="AO33" s="349"/>
      <c r="AP33" s="349"/>
      <c r="AQ33" s="151" t="s">
        <v>634</v>
      </c>
      <c r="AR33" s="152"/>
      <c r="AS33" s="152"/>
      <c r="AT33" s="153"/>
      <c r="AU33" s="349">
        <v>1</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634</v>
      </c>
      <c r="AF34" s="349"/>
      <c r="AG34" s="349"/>
      <c r="AH34" s="349"/>
      <c r="AI34" s="348">
        <v>0</v>
      </c>
      <c r="AJ34" s="349"/>
      <c r="AK34" s="349"/>
      <c r="AL34" s="349"/>
      <c r="AM34" s="348">
        <v>100</v>
      </c>
      <c r="AN34" s="349"/>
      <c r="AO34" s="349"/>
      <c r="AP34" s="349"/>
      <c r="AQ34" s="151" t="s">
        <v>634</v>
      </c>
      <c r="AR34" s="152"/>
      <c r="AS34" s="152"/>
      <c r="AT34" s="153"/>
      <c r="AU34" s="349">
        <v>100</v>
      </c>
      <c r="AV34" s="349"/>
      <c r="AW34" s="349"/>
      <c r="AX34" s="350"/>
    </row>
    <row r="35" spans="1:51" ht="23.25" customHeight="1" x14ac:dyDescent="0.15">
      <c r="A35" s="882" t="s">
        <v>297</v>
      </c>
      <c r="B35" s="883"/>
      <c r="C35" s="883"/>
      <c r="D35" s="883"/>
      <c r="E35" s="883"/>
      <c r="F35" s="884"/>
      <c r="G35" s="888" t="s">
        <v>639</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hidden="1" customHeight="1" x14ac:dyDescent="0.15">
      <c r="A37" s="625" t="s">
        <v>269</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2" t="s">
        <v>297</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0</v>
      </c>
    </row>
    <row r="43" spans="1:51"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0</v>
      </c>
    </row>
    <row r="44" spans="1:51" ht="18.75" hidden="1" customHeight="1" x14ac:dyDescent="0.15">
      <c r="A44" s="625" t="s">
        <v>269</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2" t="s">
        <v>297</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15">
      <c r="A51" s="493" t="s">
        <v>269</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2" t="s">
        <v>297</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15">
      <c r="A58" s="493" t="s">
        <v>269</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2" t="s">
        <v>297</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hidden="1" customHeight="1" x14ac:dyDescent="0.15">
      <c r="A65" s="840" t="s">
        <v>270</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265</v>
      </c>
      <c r="X65" s="852"/>
      <c r="Y65" s="855"/>
      <c r="Z65" s="855"/>
      <c r="AA65" s="856"/>
      <c r="AB65" s="849" t="s">
        <v>11</v>
      </c>
      <c r="AC65" s="845"/>
      <c r="AD65" s="846"/>
      <c r="AE65" s="320" t="s">
        <v>307</v>
      </c>
      <c r="AF65" s="320"/>
      <c r="AG65" s="320"/>
      <c r="AH65" s="320"/>
      <c r="AI65" s="320" t="s">
        <v>329</v>
      </c>
      <c r="AJ65" s="320"/>
      <c r="AK65" s="320"/>
      <c r="AL65" s="320"/>
      <c r="AM65" s="320" t="s">
        <v>426</v>
      </c>
      <c r="AN65" s="320"/>
      <c r="AO65" s="320"/>
      <c r="AP65" s="320"/>
      <c r="AQ65" s="200" t="s">
        <v>184</v>
      </c>
      <c r="AR65" s="184"/>
      <c r="AS65" s="184"/>
      <c r="AT65" s="185"/>
      <c r="AU65" s="961" t="s">
        <v>133</v>
      </c>
      <c r="AV65" s="961"/>
      <c r="AW65" s="961"/>
      <c r="AX65" s="962"/>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0"/>
      <c r="AF66" s="320"/>
      <c r="AG66" s="320"/>
      <c r="AH66" s="320"/>
      <c r="AI66" s="320"/>
      <c r="AJ66" s="320"/>
      <c r="AK66" s="320"/>
      <c r="AL66" s="320"/>
      <c r="AM66" s="320"/>
      <c r="AN66" s="320"/>
      <c r="AO66" s="320"/>
      <c r="AP66" s="320"/>
      <c r="AQ66" s="216"/>
      <c r="AR66" s="163"/>
      <c r="AS66" s="164" t="s">
        <v>185</v>
      </c>
      <c r="AT66" s="187"/>
      <c r="AU66" s="256"/>
      <c r="AV66" s="256"/>
      <c r="AW66" s="847" t="s">
        <v>268</v>
      </c>
      <c r="AX66" s="963"/>
      <c r="AY66">
        <f>$AY$65</f>
        <v>0</v>
      </c>
    </row>
    <row r="67" spans="1:51" ht="23.25" hidden="1" customHeight="1" x14ac:dyDescent="0.15">
      <c r="A67" s="833"/>
      <c r="B67" s="834"/>
      <c r="C67" s="834"/>
      <c r="D67" s="834"/>
      <c r="E67" s="834"/>
      <c r="F67" s="835"/>
      <c r="G67" s="964" t="s">
        <v>186</v>
      </c>
      <c r="H67" s="947"/>
      <c r="I67" s="948"/>
      <c r="J67" s="948"/>
      <c r="K67" s="948"/>
      <c r="L67" s="948"/>
      <c r="M67" s="948"/>
      <c r="N67" s="948"/>
      <c r="O67" s="949"/>
      <c r="P67" s="947"/>
      <c r="Q67" s="948"/>
      <c r="R67" s="948"/>
      <c r="S67" s="948"/>
      <c r="T67" s="948"/>
      <c r="U67" s="948"/>
      <c r="V67" s="949"/>
      <c r="W67" s="953"/>
      <c r="X67" s="954"/>
      <c r="Y67" s="934" t="s">
        <v>12</v>
      </c>
      <c r="Z67" s="934"/>
      <c r="AA67" s="935"/>
      <c r="AB67" s="936" t="s">
        <v>287</v>
      </c>
      <c r="AC67" s="936"/>
      <c r="AD67" s="936"/>
      <c r="AE67" s="348"/>
      <c r="AF67" s="349"/>
      <c r="AG67" s="349"/>
      <c r="AH67" s="349"/>
      <c r="AI67" s="348"/>
      <c r="AJ67" s="349"/>
      <c r="AK67" s="349"/>
      <c r="AL67" s="349"/>
      <c r="AM67" s="348"/>
      <c r="AN67" s="349"/>
      <c r="AO67" s="349"/>
      <c r="AP67" s="349"/>
      <c r="AQ67" s="348"/>
      <c r="AR67" s="349"/>
      <c r="AS67" s="349"/>
      <c r="AT67" s="798"/>
      <c r="AU67" s="349"/>
      <c r="AV67" s="349"/>
      <c r="AW67" s="349"/>
      <c r="AX67" s="350"/>
      <c r="AY67">
        <f t="shared" ref="AY67:AY72" si="8">$AY$65</f>
        <v>0</v>
      </c>
    </row>
    <row r="68" spans="1:51" ht="23.25" hidden="1" customHeight="1" x14ac:dyDescent="0.15">
      <c r="A68" s="833"/>
      <c r="B68" s="834"/>
      <c r="C68" s="834"/>
      <c r="D68" s="834"/>
      <c r="E68" s="834"/>
      <c r="F68" s="835"/>
      <c r="G68" s="924"/>
      <c r="H68" s="950"/>
      <c r="I68" s="951"/>
      <c r="J68" s="951"/>
      <c r="K68" s="951"/>
      <c r="L68" s="951"/>
      <c r="M68" s="951"/>
      <c r="N68" s="951"/>
      <c r="O68" s="952"/>
      <c r="P68" s="950"/>
      <c r="Q68" s="951"/>
      <c r="R68" s="951"/>
      <c r="S68" s="951"/>
      <c r="T68" s="951"/>
      <c r="U68" s="951"/>
      <c r="V68" s="952"/>
      <c r="W68" s="955"/>
      <c r="X68" s="956"/>
      <c r="Y68" s="115" t="s">
        <v>53</v>
      </c>
      <c r="Z68" s="115"/>
      <c r="AA68" s="116"/>
      <c r="AB68" s="959" t="s">
        <v>287</v>
      </c>
      <c r="AC68" s="959"/>
      <c r="AD68" s="959"/>
      <c r="AE68" s="348"/>
      <c r="AF68" s="349"/>
      <c r="AG68" s="349"/>
      <c r="AH68" s="349"/>
      <c r="AI68" s="348"/>
      <c r="AJ68" s="349"/>
      <c r="AK68" s="349"/>
      <c r="AL68" s="349"/>
      <c r="AM68" s="348"/>
      <c r="AN68" s="349"/>
      <c r="AO68" s="349"/>
      <c r="AP68" s="349"/>
      <c r="AQ68" s="348"/>
      <c r="AR68" s="349"/>
      <c r="AS68" s="349"/>
      <c r="AT68" s="798"/>
      <c r="AU68" s="349"/>
      <c r="AV68" s="349"/>
      <c r="AW68" s="349"/>
      <c r="AX68" s="350"/>
      <c r="AY68">
        <f t="shared" si="8"/>
        <v>0</v>
      </c>
    </row>
    <row r="69" spans="1:51" ht="23.25" hidden="1" customHeight="1" x14ac:dyDescent="0.15">
      <c r="A69" s="833"/>
      <c r="B69" s="834"/>
      <c r="C69" s="834"/>
      <c r="D69" s="834"/>
      <c r="E69" s="834"/>
      <c r="F69" s="835"/>
      <c r="G69" s="965"/>
      <c r="H69" s="950"/>
      <c r="I69" s="951"/>
      <c r="J69" s="951"/>
      <c r="K69" s="951"/>
      <c r="L69" s="951"/>
      <c r="M69" s="951"/>
      <c r="N69" s="951"/>
      <c r="O69" s="952"/>
      <c r="P69" s="950"/>
      <c r="Q69" s="951"/>
      <c r="R69" s="951"/>
      <c r="S69" s="951"/>
      <c r="T69" s="951"/>
      <c r="U69" s="951"/>
      <c r="V69" s="952"/>
      <c r="W69" s="957"/>
      <c r="X69" s="958"/>
      <c r="Y69" s="115" t="s">
        <v>13</v>
      </c>
      <c r="Z69" s="115"/>
      <c r="AA69" s="116"/>
      <c r="AB69" s="960" t="s">
        <v>288</v>
      </c>
      <c r="AC69" s="960"/>
      <c r="AD69" s="960"/>
      <c r="AE69" s="356"/>
      <c r="AF69" s="357"/>
      <c r="AG69" s="357"/>
      <c r="AH69" s="357"/>
      <c r="AI69" s="356"/>
      <c r="AJ69" s="357"/>
      <c r="AK69" s="357"/>
      <c r="AL69" s="357"/>
      <c r="AM69" s="356"/>
      <c r="AN69" s="357"/>
      <c r="AO69" s="357"/>
      <c r="AP69" s="357"/>
      <c r="AQ69" s="348"/>
      <c r="AR69" s="349"/>
      <c r="AS69" s="349"/>
      <c r="AT69" s="798"/>
      <c r="AU69" s="349"/>
      <c r="AV69" s="349"/>
      <c r="AW69" s="349"/>
      <c r="AX69" s="350"/>
      <c r="AY69">
        <f t="shared" si="8"/>
        <v>0</v>
      </c>
    </row>
    <row r="70" spans="1:51" ht="23.25" hidden="1" customHeight="1" x14ac:dyDescent="0.15">
      <c r="A70" s="833" t="s">
        <v>274</v>
      </c>
      <c r="B70" s="834"/>
      <c r="C70" s="834"/>
      <c r="D70" s="834"/>
      <c r="E70" s="834"/>
      <c r="F70" s="835"/>
      <c r="G70" s="924" t="s">
        <v>187</v>
      </c>
      <c r="H70" s="925"/>
      <c r="I70" s="925"/>
      <c r="J70" s="925"/>
      <c r="K70" s="925"/>
      <c r="L70" s="925"/>
      <c r="M70" s="925"/>
      <c r="N70" s="925"/>
      <c r="O70" s="925"/>
      <c r="P70" s="925"/>
      <c r="Q70" s="925"/>
      <c r="R70" s="925"/>
      <c r="S70" s="925"/>
      <c r="T70" s="925"/>
      <c r="U70" s="925"/>
      <c r="V70" s="925"/>
      <c r="W70" s="928" t="s">
        <v>286</v>
      </c>
      <c r="X70" s="929"/>
      <c r="Y70" s="934" t="s">
        <v>12</v>
      </c>
      <c r="Z70" s="934"/>
      <c r="AA70" s="935"/>
      <c r="AB70" s="936" t="s">
        <v>287</v>
      </c>
      <c r="AC70" s="936"/>
      <c r="AD70" s="936"/>
      <c r="AE70" s="348"/>
      <c r="AF70" s="349"/>
      <c r="AG70" s="349"/>
      <c r="AH70" s="349"/>
      <c r="AI70" s="348"/>
      <c r="AJ70" s="349"/>
      <c r="AK70" s="349"/>
      <c r="AL70" s="349"/>
      <c r="AM70" s="348"/>
      <c r="AN70" s="349"/>
      <c r="AO70" s="349"/>
      <c r="AP70" s="349"/>
      <c r="AQ70" s="348"/>
      <c r="AR70" s="349"/>
      <c r="AS70" s="349"/>
      <c r="AT70" s="798"/>
      <c r="AU70" s="349"/>
      <c r="AV70" s="349"/>
      <c r="AW70" s="349"/>
      <c r="AX70" s="350"/>
      <c r="AY70">
        <f t="shared" si="8"/>
        <v>0</v>
      </c>
    </row>
    <row r="71" spans="1:51" ht="23.25" hidden="1" customHeight="1" x14ac:dyDescent="0.15">
      <c r="A71" s="833"/>
      <c r="B71" s="834"/>
      <c r="C71" s="834"/>
      <c r="D71" s="834"/>
      <c r="E71" s="834"/>
      <c r="F71" s="835"/>
      <c r="G71" s="924"/>
      <c r="H71" s="926"/>
      <c r="I71" s="926"/>
      <c r="J71" s="926"/>
      <c r="K71" s="926"/>
      <c r="L71" s="926"/>
      <c r="M71" s="926"/>
      <c r="N71" s="926"/>
      <c r="O71" s="926"/>
      <c r="P71" s="926"/>
      <c r="Q71" s="926"/>
      <c r="R71" s="926"/>
      <c r="S71" s="926"/>
      <c r="T71" s="926"/>
      <c r="U71" s="926"/>
      <c r="V71" s="926"/>
      <c r="W71" s="930"/>
      <c r="X71" s="931"/>
      <c r="Y71" s="115" t="s">
        <v>53</v>
      </c>
      <c r="Z71" s="115"/>
      <c r="AA71" s="116"/>
      <c r="AB71" s="959" t="s">
        <v>287</v>
      </c>
      <c r="AC71" s="959"/>
      <c r="AD71" s="959"/>
      <c r="AE71" s="348"/>
      <c r="AF71" s="349"/>
      <c r="AG71" s="349"/>
      <c r="AH71" s="349"/>
      <c r="AI71" s="348"/>
      <c r="AJ71" s="349"/>
      <c r="AK71" s="349"/>
      <c r="AL71" s="349"/>
      <c r="AM71" s="348"/>
      <c r="AN71" s="349"/>
      <c r="AO71" s="349"/>
      <c r="AP71" s="349"/>
      <c r="AQ71" s="348"/>
      <c r="AR71" s="349"/>
      <c r="AS71" s="349"/>
      <c r="AT71" s="798"/>
      <c r="AU71" s="349"/>
      <c r="AV71" s="349"/>
      <c r="AW71" s="349"/>
      <c r="AX71" s="350"/>
      <c r="AY71">
        <f t="shared" si="8"/>
        <v>0</v>
      </c>
    </row>
    <row r="72" spans="1:51" ht="23.25" hidden="1" customHeight="1" x14ac:dyDescent="0.15">
      <c r="A72" s="836"/>
      <c r="B72" s="837"/>
      <c r="C72" s="837"/>
      <c r="D72" s="837"/>
      <c r="E72" s="837"/>
      <c r="F72" s="838"/>
      <c r="G72" s="924"/>
      <c r="H72" s="927"/>
      <c r="I72" s="927"/>
      <c r="J72" s="927"/>
      <c r="K72" s="927"/>
      <c r="L72" s="927"/>
      <c r="M72" s="927"/>
      <c r="N72" s="927"/>
      <c r="O72" s="927"/>
      <c r="P72" s="927"/>
      <c r="Q72" s="927"/>
      <c r="R72" s="927"/>
      <c r="S72" s="927"/>
      <c r="T72" s="927"/>
      <c r="U72" s="927"/>
      <c r="V72" s="927"/>
      <c r="W72" s="932"/>
      <c r="X72" s="933"/>
      <c r="Y72" s="115" t="s">
        <v>13</v>
      </c>
      <c r="Z72" s="115"/>
      <c r="AA72" s="116"/>
      <c r="AB72" s="960" t="s">
        <v>288</v>
      </c>
      <c r="AC72" s="960"/>
      <c r="AD72" s="960"/>
      <c r="AE72" s="356"/>
      <c r="AF72" s="357"/>
      <c r="AG72" s="357"/>
      <c r="AH72" s="357"/>
      <c r="AI72" s="356"/>
      <c r="AJ72" s="357"/>
      <c r="AK72" s="357"/>
      <c r="AL72" s="357"/>
      <c r="AM72" s="356"/>
      <c r="AN72" s="357"/>
      <c r="AO72" s="357"/>
      <c r="AP72" s="923"/>
      <c r="AQ72" s="348"/>
      <c r="AR72" s="349"/>
      <c r="AS72" s="349"/>
      <c r="AT72" s="798"/>
      <c r="AU72" s="349"/>
      <c r="AV72" s="349"/>
      <c r="AW72" s="349"/>
      <c r="AX72" s="350"/>
      <c r="AY72">
        <f t="shared" si="8"/>
        <v>0</v>
      </c>
    </row>
    <row r="73" spans="1:51" ht="18.75" hidden="1" customHeight="1" x14ac:dyDescent="0.15">
      <c r="A73" s="819" t="s">
        <v>270</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2"/>
      <c r="B75" s="823"/>
      <c r="C75" s="823"/>
      <c r="D75" s="823"/>
      <c r="E75" s="823"/>
      <c r="F75" s="824"/>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2"/>
      <c r="B77" s="823"/>
      <c r="C77" s="823"/>
      <c r="D77" s="823"/>
      <c r="E77" s="823"/>
      <c r="F77" s="824"/>
      <c r="G77" s="767"/>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7" t="s">
        <v>300</v>
      </c>
      <c r="B78" s="898"/>
      <c r="C78" s="898"/>
      <c r="D78" s="898"/>
      <c r="E78" s="895" t="s">
        <v>248</v>
      </c>
      <c r="F78" s="896"/>
      <c r="G78" s="45" t="s">
        <v>187</v>
      </c>
      <c r="H78" s="776"/>
      <c r="I78" s="230"/>
      <c r="J78" s="230"/>
      <c r="K78" s="230"/>
      <c r="L78" s="230"/>
      <c r="M78" s="230"/>
      <c r="N78" s="230"/>
      <c r="O78" s="777"/>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264</v>
      </c>
      <c r="AP79" s="112"/>
      <c r="AQ79" s="112"/>
      <c r="AR79" s="62" t="s">
        <v>262</v>
      </c>
      <c r="AS79" s="111"/>
      <c r="AT79" s="112"/>
      <c r="AU79" s="112"/>
      <c r="AV79" s="112"/>
      <c r="AW79" s="112"/>
      <c r="AX79" s="113"/>
      <c r="AY79">
        <f>COUNTIF($AR$79,"☑")</f>
        <v>0</v>
      </c>
    </row>
    <row r="80" spans="1:51" ht="18.75" hidden="1" customHeight="1" x14ac:dyDescent="0.15">
      <c r="A80" s="500" t="s">
        <v>146</v>
      </c>
      <c r="B80" s="828" t="s">
        <v>261</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617</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1"/>
      <c r="B81" s="831"/>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31"/>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6"/>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31"/>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7"/>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32"/>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8"/>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39" t="s">
        <v>11</v>
      </c>
      <c r="AC85" s="440"/>
      <c r="AD85" s="441"/>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3"/>
      <c r="R87" s="783"/>
      <c r="S87" s="783"/>
      <c r="T87" s="783"/>
      <c r="U87" s="783"/>
      <c r="V87" s="783"/>
      <c r="W87" s="783"/>
      <c r="X87" s="784"/>
      <c r="Y87" s="739" t="s">
        <v>61</v>
      </c>
      <c r="Z87" s="740"/>
      <c r="AA87" s="741"/>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5"/>
      <c r="Q88" s="785"/>
      <c r="R88" s="785"/>
      <c r="S88" s="785"/>
      <c r="T88" s="785"/>
      <c r="U88" s="785"/>
      <c r="V88" s="785"/>
      <c r="W88" s="785"/>
      <c r="X88" s="786"/>
      <c r="Y88" s="716" t="s">
        <v>53</v>
      </c>
      <c r="Z88" s="717"/>
      <c r="AA88" s="718"/>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7"/>
      <c r="Y89" s="716" t="s">
        <v>13</v>
      </c>
      <c r="Z89" s="717"/>
      <c r="AA89" s="718"/>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39" t="s">
        <v>11</v>
      </c>
      <c r="AC90" s="440"/>
      <c r="AD90" s="441"/>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3"/>
      <c r="R92" s="783"/>
      <c r="S92" s="783"/>
      <c r="T92" s="783"/>
      <c r="U92" s="783"/>
      <c r="V92" s="783"/>
      <c r="W92" s="783"/>
      <c r="X92" s="784"/>
      <c r="Y92" s="739" t="s">
        <v>61</v>
      </c>
      <c r="Z92" s="740"/>
      <c r="AA92" s="741"/>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5"/>
      <c r="Q93" s="785"/>
      <c r="R93" s="785"/>
      <c r="S93" s="785"/>
      <c r="T93" s="785"/>
      <c r="U93" s="785"/>
      <c r="V93" s="785"/>
      <c r="W93" s="785"/>
      <c r="X93" s="786"/>
      <c r="Y93" s="716" t="s">
        <v>53</v>
      </c>
      <c r="Z93" s="717"/>
      <c r="AA93" s="718"/>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7"/>
      <c r="Y94" s="716" t="s">
        <v>13</v>
      </c>
      <c r="Z94" s="717"/>
      <c r="AA94" s="718"/>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39" t="s">
        <v>11</v>
      </c>
      <c r="AC95" s="440"/>
      <c r="AD95" s="441"/>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3"/>
      <c r="R97" s="783"/>
      <c r="S97" s="783"/>
      <c r="T97" s="783"/>
      <c r="U97" s="783"/>
      <c r="V97" s="783"/>
      <c r="W97" s="783"/>
      <c r="X97" s="784"/>
      <c r="Y97" s="739" t="s">
        <v>61</v>
      </c>
      <c r="Z97" s="740"/>
      <c r="AA97" s="741"/>
      <c r="AB97" s="388"/>
      <c r="AC97" s="389"/>
      <c r="AD97" s="390"/>
      <c r="AE97" s="348"/>
      <c r="AF97" s="349"/>
      <c r="AG97" s="349"/>
      <c r="AH97" s="798"/>
      <c r="AI97" s="348"/>
      <c r="AJ97" s="349"/>
      <c r="AK97" s="349"/>
      <c r="AL97" s="798"/>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48"/>
      <c r="AF98" s="349"/>
      <c r="AG98" s="349"/>
      <c r="AH98" s="798"/>
      <c r="AI98" s="348"/>
      <c r="AJ98" s="349"/>
      <c r="AK98" s="349"/>
      <c r="AL98" s="798"/>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1" t="s">
        <v>13</v>
      </c>
      <c r="Z99" s="462"/>
      <c r="AA99" s="463"/>
      <c r="AB99" s="443" t="s">
        <v>14</v>
      </c>
      <c r="AC99" s="444"/>
      <c r="AD99" s="445"/>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271</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6"/>
      <c r="Z100" s="447"/>
      <c r="AA100" s="448"/>
      <c r="AB100" s="839" t="s">
        <v>11</v>
      </c>
      <c r="AC100" s="839"/>
      <c r="AD100" s="839"/>
      <c r="AE100" s="805" t="s">
        <v>307</v>
      </c>
      <c r="AF100" s="806"/>
      <c r="AG100" s="806"/>
      <c r="AH100" s="807"/>
      <c r="AI100" s="805" t="s">
        <v>329</v>
      </c>
      <c r="AJ100" s="806"/>
      <c r="AK100" s="806"/>
      <c r="AL100" s="807"/>
      <c r="AM100" s="805" t="s">
        <v>426</v>
      </c>
      <c r="AN100" s="806"/>
      <c r="AO100" s="806"/>
      <c r="AP100" s="807"/>
      <c r="AQ100" s="911" t="s">
        <v>334</v>
      </c>
      <c r="AR100" s="912"/>
      <c r="AS100" s="912"/>
      <c r="AT100" s="913"/>
      <c r="AU100" s="911" t="s">
        <v>458</v>
      </c>
      <c r="AV100" s="912"/>
      <c r="AW100" s="912"/>
      <c r="AX100" s="914"/>
    </row>
    <row r="101" spans="1:60" ht="23.25" customHeight="1" x14ac:dyDescent="0.15">
      <c r="A101" s="472"/>
      <c r="B101" s="473"/>
      <c r="C101" s="473"/>
      <c r="D101" s="473"/>
      <c r="E101" s="473"/>
      <c r="F101" s="474"/>
      <c r="G101" s="176" t="s">
        <v>640</v>
      </c>
      <c r="H101" s="176"/>
      <c r="I101" s="176"/>
      <c r="J101" s="176"/>
      <c r="K101" s="176"/>
      <c r="L101" s="176"/>
      <c r="M101" s="176"/>
      <c r="N101" s="176"/>
      <c r="O101" s="176"/>
      <c r="P101" s="176"/>
      <c r="Q101" s="176"/>
      <c r="R101" s="176"/>
      <c r="S101" s="176"/>
      <c r="T101" s="176"/>
      <c r="U101" s="176"/>
      <c r="V101" s="176"/>
      <c r="W101" s="176"/>
      <c r="X101" s="218"/>
      <c r="Y101" s="797" t="s">
        <v>54</v>
      </c>
      <c r="Z101" s="699"/>
      <c r="AA101" s="700"/>
      <c r="AB101" s="532" t="s">
        <v>641</v>
      </c>
      <c r="AC101" s="532"/>
      <c r="AD101" s="532"/>
      <c r="AE101" s="343" t="s">
        <v>634</v>
      </c>
      <c r="AF101" s="343"/>
      <c r="AG101" s="343"/>
      <c r="AH101" s="343"/>
      <c r="AI101" s="343" t="s">
        <v>634</v>
      </c>
      <c r="AJ101" s="343"/>
      <c r="AK101" s="343"/>
      <c r="AL101" s="343"/>
      <c r="AM101" s="343">
        <v>4</v>
      </c>
      <c r="AN101" s="343"/>
      <c r="AO101" s="343"/>
      <c r="AP101" s="343"/>
      <c r="AQ101" s="343" t="s">
        <v>685</v>
      </c>
      <c r="AR101" s="343"/>
      <c r="AS101" s="343"/>
      <c r="AT101" s="343"/>
      <c r="AU101" s="348" t="s">
        <v>685</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641</v>
      </c>
      <c r="AC102" s="532"/>
      <c r="AD102" s="532"/>
      <c r="AE102" s="343" t="s">
        <v>634</v>
      </c>
      <c r="AF102" s="343"/>
      <c r="AG102" s="343"/>
      <c r="AH102" s="343"/>
      <c r="AI102" s="343" t="s">
        <v>634</v>
      </c>
      <c r="AJ102" s="343"/>
      <c r="AK102" s="343"/>
      <c r="AL102" s="343"/>
      <c r="AM102" s="343">
        <v>4</v>
      </c>
      <c r="AN102" s="343"/>
      <c r="AO102" s="343"/>
      <c r="AP102" s="343"/>
      <c r="AQ102" s="343" t="s">
        <v>685</v>
      </c>
      <c r="AR102" s="343"/>
      <c r="AS102" s="343"/>
      <c r="AT102" s="343"/>
      <c r="AU102" s="356" t="s">
        <v>685</v>
      </c>
      <c r="AV102" s="357"/>
      <c r="AW102" s="357"/>
      <c r="AX102" s="915"/>
    </row>
    <row r="103" spans="1:60" ht="31.5" hidden="1" customHeight="1" x14ac:dyDescent="0.15">
      <c r="A103" s="469" t="s">
        <v>271</v>
      </c>
      <c r="B103" s="470"/>
      <c r="C103" s="470"/>
      <c r="D103" s="470"/>
      <c r="E103" s="470"/>
      <c r="F103" s="471"/>
      <c r="G103" s="717" t="s">
        <v>59</v>
      </c>
      <c r="H103" s="717"/>
      <c r="I103" s="717"/>
      <c r="J103" s="717"/>
      <c r="K103" s="717"/>
      <c r="L103" s="717"/>
      <c r="M103" s="717"/>
      <c r="N103" s="717"/>
      <c r="O103" s="717"/>
      <c r="P103" s="717"/>
      <c r="Q103" s="717"/>
      <c r="R103" s="717"/>
      <c r="S103" s="717"/>
      <c r="T103" s="717"/>
      <c r="U103" s="717"/>
      <c r="V103" s="717"/>
      <c r="W103" s="717"/>
      <c r="X103" s="718"/>
      <c r="Y103" s="449"/>
      <c r="Z103" s="450"/>
      <c r="AA103" s="451"/>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458</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271</v>
      </c>
      <c r="B106" s="470"/>
      <c r="C106" s="470"/>
      <c r="D106" s="470"/>
      <c r="E106" s="470"/>
      <c r="F106" s="471"/>
      <c r="G106" s="717" t="s">
        <v>59</v>
      </c>
      <c r="H106" s="717"/>
      <c r="I106" s="717"/>
      <c r="J106" s="717"/>
      <c r="K106" s="717"/>
      <c r="L106" s="717"/>
      <c r="M106" s="717"/>
      <c r="N106" s="717"/>
      <c r="O106" s="717"/>
      <c r="P106" s="717"/>
      <c r="Q106" s="717"/>
      <c r="R106" s="717"/>
      <c r="S106" s="717"/>
      <c r="T106" s="717"/>
      <c r="U106" s="717"/>
      <c r="V106" s="717"/>
      <c r="W106" s="717"/>
      <c r="X106" s="718"/>
      <c r="Y106" s="449"/>
      <c r="Z106" s="450"/>
      <c r="AA106" s="451"/>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458</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271</v>
      </c>
      <c r="B109" s="470"/>
      <c r="C109" s="470"/>
      <c r="D109" s="470"/>
      <c r="E109" s="470"/>
      <c r="F109" s="471"/>
      <c r="G109" s="717" t="s">
        <v>59</v>
      </c>
      <c r="H109" s="717"/>
      <c r="I109" s="717"/>
      <c r="J109" s="717"/>
      <c r="K109" s="717"/>
      <c r="L109" s="717"/>
      <c r="M109" s="717"/>
      <c r="N109" s="717"/>
      <c r="O109" s="717"/>
      <c r="P109" s="717"/>
      <c r="Q109" s="717"/>
      <c r="R109" s="717"/>
      <c r="S109" s="717"/>
      <c r="T109" s="717"/>
      <c r="U109" s="717"/>
      <c r="V109" s="717"/>
      <c r="W109" s="717"/>
      <c r="X109" s="718"/>
      <c r="Y109" s="449"/>
      <c r="Z109" s="450"/>
      <c r="AA109" s="451"/>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458</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271</v>
      </c>
      <c r="B112" s="470"/>
      <c r="C112" s="470"/>
      <c r="D112" s="470"/>
      <c r="E112" s="470"/>
      <c r="F112" s="471"/>
      <c r="G112" s="717" t="s">
        <v>59</v>
      </c>
      <c r="H112" s="717"/>
      <c r="I112" s="717"/>
      <c r="J112" s="717"/>
      <c r="K112" s="717"/>
      <c r="L112" s="717"/>
      <c r="M112" s="717"/>
      <c r="N112" s="717"/>
      <c r="O112" s="717"/>
      <c r="P112" s="717"/>
      <c r="Q112" s="717"/>
      <c r="R112" s="717"/>
      <c r="S112" s="717"/>
      <c r="T112" s="717"/>
      <c r="U112" s="717"/>
      <c r="V112" s="717"/>
      <c r="W112" s="717"/>
      <c r="X112" s="718"/>
      <c r="Y112" s="449"/>
      <c r="Z112" s="450"/>
      <c r="AA112" s="451"/>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458</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8"/>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8"/>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307</v>
      </c>
      <c r="AF115" s="320"/>
      <c r="AG115" s="320"/>
      <c r="AH115" s="320"/>
      <c r="AI115" s="320" t="s">
        <v>329</v>
      </c>
      <c r="AJ115" s="320"/>
      <c r="AK115" s="320"/>
      <c r="AL115" s="320"/>
      <c r="AM115" s="320" t="s">
        <v>426</v>
      </c>
      <c r="AN115" s="320"/>
      <c r="AO115" s="320"/>
      <c r="AP115" s="320"/>
      <c r="AQ115" s="321" t="s">
        <v>459</v>
      </c>
      <c r="AR115" s="322"/>
      <c r="AS115" s="322"/>
      <c r="AT115" s="322"/>
      <c r="AU115" s="322"/>
      <c r="AV115" s="322"/>
      <c r="AW115" s="322"/>
      <c r="AX115" s="323"/>
    </row>
    <row r="116" spans="1:51" ht="23.25" customHeight="1" x14ac:dyDescent="0.15">
      <c r="A116" s="277"/>
      <c r="B116" s="278"/>
      <c r="C116" s="278"/>
      <c r="D116" s="278"/>
      <c r="E116" s="278"/>
      <c r="F116" s="279"/>
      <c r="G116" s="336" t="s">
        <v>642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643</v>
      </c>
      <c r="AC116" s="286"/>
      <c r="AD116" s="287"/>
      <c r="AE116" s="343" t="s">
        <v>634</v>
      </c>
      <c r="AF116" s="343"/>
      <c r="AG116" s="343"/>
      <c r="AH116" s="343"/>
      <c r="AI116" s="343" t="s">
        <v>634</v>
      </c>
      <c r="AJ116" s="343"/>
      <c r="AK116" s="343"/>
      <c r="AL116" s="343"/>
      <c r="AM116" s="343">
        <v>12.5</v>
      </c>
      <c r="AN116" s="343"/>
      <c r="AO116" s="343"/>
      <c r="AP116" s="343"/>
      <c r="AQ116" s="348" t="s">
        <v>685</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277</v>
      </c>
      <c r="AC117" s="328"/>
      <c r="AD117" s="329"/>
      <c r="AE117" s="291" t="s">
        <v>634</v>
      </c>
      <c r="AF117" s="291"/>
      <c r="AG117" s="291"/>
      <c r="AH117" s="291"/>
      <c r="AI117" s="291" t="s">
        <v>634</v>
      </c>
      <c r="AJ117" s="291"/>
      <c r="AK117" s="291"/>
      <c r="AL117" s="291"/>
      <c r="AM117" s="291" t="s">
        <v>722</v>
      </c>
      <c r="AN117" s="291"/>
      <c r="AO117" s="291"/>
      <c r="AP117" s="291"/>
      <c r="AQ117" s="291" t="s">
        <v>685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307</v>
      </c>
      <c r="AF118" s="320"/>
      <c r="AG118" s="320"/>
      <c r="AH118" s="320"/>
      <c r="AI118" s="320" t="s">
        <v>329</v>
      </c>
      <c r="AJ118" s="320"/>
      <c r="AK118" s="320"/>
      <c r="AL118" s="320"/>
      <c r="AM118" s="320" t="s">
        <v>426</v>
      </c>
      <c r="AN118" s="320"/>
      <c r="AO118" s="320"/>
      <c r="AP118" s="320"/>
      <c r="AQ118" s="321" t="s">
        <v>459</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277</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307</v>
      </c>
      <c r="AF121" s="320"/>
      <c r="AG121" s="320"/>
      <c r="AH121" s="320"/>
      <c r="AI121" s="320" t="s">
        <v>329</v>
      </c>
      <c r="AJ121" s="320"/>
      <c r="AK121" s="320"/>
      <c r="AL121" s="320"/>
      <c r="AM121" s="320" t="s">
        <v>426</v>
      </c>
      <c r="AN121" s="320"/>
      <c r="AO121" s="320"/>
      <c r="AP121" s="320"/>
      <c r="AQ121" s="321" t="s">
        <v>459</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277</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307</v>
      </c>
      <c r="AF124" s="320"/>
      <c r="AG124" s="320"/>
      <c r="AH124" s="320"/>
      <c r="AI124" s="320" t="s">
        <v>329</v>
      </c>
      <c r="AJ124" s="320"/>
      <c r="AK124" s="320"/>
      <c r="AL124" s="320"/>
      <c r="AM124" s="320" t="s">
        <v>426</v>
      </c>
      <c r="AN124" s="320"/>
      <c r="AO124" s="320"/>
      <c r="AP124" s="320"/>
      <c r="AQ124" s="321" t="s">
        <v>459</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277</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459</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277</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8" t="s">
        <v>322</v>
      </c>
      <c r="B130" s="976"/>
      <c r="C130" s="975" t="s">
        <v>188</v>
      </c>
      <c r="D130" s="976"/>
      <c r="E130" s="293" t="s">
        <v>217</v>
      </c>
      <c r="F130" s="294"/>
      <c r="G130" s="295" t="s">
        <v>644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9"/>
      <c r="B131" s="238"/>
      <c r="C131" s="237"/>
      <c r="D131" s="238"/>
      <c r="E131" s="224" t="s">
        <v>216</v>
      </c>
      <c r="F131" s="225"/>
      <c r="G131" s="222" t="s">
        <v>645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v>2</v>
      </c>
      <c r="AV133" s="163"/>
      <c r="AW133" s="164" t="s">
        <v>175</v>
      </c>
      <c r="AX133" s="165"/>
      <c r="AY133">
        <f>$AY$132</f>
        <v>1</v>
      </c>
    </row>
    <row r="134" spans="1:51" ht="39.75" customHeight="1" x14ac:dyDescent="0.15">
      <c r="A134" s="979"/>
      <c r="B134" s="238"/>
      <c r="C134" s="237"/>
      <c r="D134" s="238"/>
      <c r="E134" s="237"/>
      <c r="F134" s="299"/>
      <c r="G134" s="217" t="s">
        <v>646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647</v>
      </c>
      <c r="AC134" s="209"/>
      <c r="AD134" s="209"/>
      <c r="AE134" s="251" t="s">
        <v>634</v>
      </c>
      <c r="AF134" s="152"/>
      <c r="AG134" s="152"/>
      <c r="AH134" s="152"/>
      <c r="AI134" s="251">
        <v>96.2</v>
      </c>
      <c r="AJ134" s="152"/>
      <c r="AK134" s="152"/>
      <c r="AL134" s="152"/>
      <c r="AM134" s="251">
        <v>100</v>
      </c>
      <c r="AN134" s="152"/>
      <c r="AO134" s="152"/>
      <c r="AP134" s="152"/>
      <c r="AQ134" s="251" t="s">
        <v>634</v>
      </c>
      <c r="AR134" s="152"/>
      <c r="AS134" s="152"/>
      <c r="AT134" s="152"/>
      <c r="AU134" s="251">
        <v>100</v>
      </c>
      <c r="AV134" s="152"/>
      <c r="AW134" s="152"/>
      <c r="AX134" s="196"/>
      <c r="AY134">
        <f t="shared" ref="AY134:AY135" si="13">$AY$132</f>
        <v>1</v>
      </c>
    </row>
    <row r="135" spans="1:51" ht="39.75" customHeight="1" x14ac:dyDescent="0.15">
      <c r="A135" s="97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647</v>
      </c>
      <c r="AC135" s="160"/>
      <c r="AD135" s="160"/>
      <c r="AE135" s="251" t="s">
        <v>634</v>
      </c>
      <c r="AF135" s="152"/>
      <c r="AG135" s="152"/>
      <c r="AH135" s="152"/>
      <c r="AI135" s="251">
        <v>90</v>
      </c>
      <c r="AJ135" s="152"/>
      <c r="AK135" s="152"/>
      <c r="AL135" s="152"/>
      <c r="AM135" s="251">
        <v>90</v>
      </c>
      <c r="AN135" s="152"/>
      <c r="AO135" s="152"/>
      <c r="AP135" s="152"/>
      <c r="AQ135" s="251" t="s">
        <v>634</v>
      </c>
      <c r="AR135" s="152"/>
      <c r="AS135" s="152"/>
      <c r="AT135" s="152"/>
      <c r="AU135" s="251">
        <v>90</v>
      </c>
      <c r="AV135" s="152"/>
      <c r="AW135" s="152"/>
      <c r="AX135" s="196"/>
      <c r="AY135">
        <f t="shared" si="13"/>
        <v>1</v>
      </c>
    </row>
    <row r="136" spans="1:51" ht="18.75" hidden="1" customHeight="1" x14ac:dyDescent="0.15">
      <c r="A136" s="97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616</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616</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9"/>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9"/>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9"/>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9"/>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9"/>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9"/>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9"/>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9"/>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9"/>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9"/>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9"/>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9"/>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9"/>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9"/>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9"/>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9"/>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9"/>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9"/>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9"/>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9"/>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9"/>
      <c r="B188" s="238"/>
      <c r="C188" s="237"/>
      <c r="D188" s="238"/>
      <c r="E188" s="175" t="s">
        <v>694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9"/>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9"/>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9"/>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9"/>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9"/>
      <c r="B214" s="238"/>
      <c r="C214" s="237"/>
      <c r="D214" s="238"/>
      <c r="E214" s="237"/>
      <c r="F214" s="299"/>
      <c r="G214" s="217"/>
      <c r="H214" s="176"/>
      <c r="I214" s="176"/>
      <c r="J214" s="176"/>
      <c r="K214" s="176"/>
      <c r="L214" s="176"/>
      <c r="M214" s="176"/>
      <c r="N214" s="176"/>
      <c r="O214" s="176"/>
      <c r="P214" s="218"/>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9"/>
      <c r="B215" s="238"/>
      <c r="C215" s="237"/>
      <c r="D215" s="238"/>
      <c r="E215" s="237"/>
      <c r="F215" s="299"/>
      <c r="G215" s="219"/>
      <c r="H215" s="220"/>
      <c r="I215" s="220"/>
      <c r="J215" s="220"/>
      <c r="K215" s="220"/>
      <c r="L215" s="220"/>
      <c r="M215" s="220"/>
      <c r="N215" s="220"/>
      <c r="O215" s="220"/>
      <c r="P215" s="221"/>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9"/>
      <c r="B216" s="238"/>
      <c r="C216" s="237"/>
      <c r="D216" s="238"/>
      <c r="E216" s="237"/>
      <c r="F216" s="299"/>
      <c r="G216" s="219"/>
      <c r="H216" s="220"/>
      <c r="I216" s="220"/>
      <c r="J216" s="220"/>
      <c r="K216" s="220"/>
      <c r="L216" s="220"/>
      <c r="M216" s="220"/>
      <c r="N216" s="220"/>
      <c r="O216" s="220"/>
      <c r="P216" s="221"/>
      <c r="Q216" s="969"/>
      <c r="R216" s="970"/>
      <c r="S216" s="970"/>
      <c r="T216" s="970"/>
      <c r="U216" s="970"/>
      <c r="V216" s="970"/>
      <c r="W216" s="970"/>
      <c r="X216" s="970"/>
      <c r="Y216" s="970"/>
      <c r="Z216" s="970"/>
      <c r="AA216" s="97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9"/>
      <c r="B217" s="238"/>
      <c r="C217" s="237"/>
      <c r="D217" s="238"/>
      <c r="E217" s="237"/>
      <c r="F217" s="299"/>
      <c r="G217" s="219"/>
      <c r="H217" s="220"/>
      <c r="I217" s="220"/>
      <c r="J217" s="220"/>
      <c r="K217" s="220"/>
      <c r="L217" s="220"/>
      <c r="M217" s="220"/>
      <c r="N217" s="220"/>
      <c r="O217" s="220"/>
      <c r="P217" s="221"/>
      <c r="Q217" s="969"/>
      <c r="R217" s="970"/>
      <c r="S217" s="970"/>
      <c r="T217" s="970"/>
      <c r="U217" s="970"/>
      <c r="V217" s="970"/>
      <c r="W217" s="970"/>
      <c r="X217" s="970"/>
      <c r="Y217" s="970"/>
      <c r="Z217" s="970"/>
      <c r="AA217" s="97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9"/>
      <c r="B218" s="238"/>
      <c r="C218" s="237"/>
      <c r="D218" s="238"/>
      <c r="E218" s="237"/>
      <c r="F218" s="299"/>
      <c r="G218" s="222"/>
      <c r="H218" s="179"/>
      <c r="I218" s="179"/>
      <c r="J218" s="179"/>
      <c r="K218" s="179"/>
      <c r="L218" s="179"/>
      <c r="M218" s="179"/>
      <c r="N218" s="179"/>
      <c r="O218" s="179"/>
      <c r="P218" s="223"/>
      <c r="Q218" s="972"/>
      <c r="R218" s="973"/>
      <c r="S218" s="973"/>
      <c r="T218" s="973"/>
      <c r="U218" s="973"/>
      <c r="V218" s="973"/>
      <c r="W218" s="973"/>
      <c r="X218" s="973"/>
      <c r="Y218" s="973"/>
      <c r="Z218" s="973"/>
      <c r="AA218" s="97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9"/>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9"/>
      <c r="B221" s="238"/>
      <c r="C221" s="237"/>
      <c r="D221" s="238"/>
      <c r="E221" s="237"/>
      <c r="F221" s="299"/>
      <c r="G221" s="217"/>
      <c r="H221" s="176"/>
      <c r="I221" s="176"/>
      <c r="J221" s="176"/>
      <c r="K221" s="176"/>
      <c r="L221" s="176"/>
      <c r="M221" s="176"/>
      <c r="N221" s="176"/>
      <c r="O221" s="176"/>
      <c r="P221" s="218"/>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9"/>
      <c r="B222" s="238"/>
      <c r="C222" s="237"/>
      <c r="D222" s="238"/>
      <c r="E222" s="237"/>
      <c r="F222" s="299"/>
      <c r="G222" s="219"/>
      <c r="H222" s="220"/>
      <c r="I222" s="220"/>
      <c r="J222" s="220"/>
      <c r="K222" s="220"/>
      <c r="L222" s="220"/>
      <c r="M222" s="220"/>
      <c r="N222" s="220"/>
      <c r="O222" s="220"/>
      <c r="P222" s="221"/>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9"/>
      <c r="B223" s="238"/>
      <c r="C223" s="237"/>
      <c r="D223" s="238"/>
      <c r="E223" s="237"/>
      <c r="F223" s="299"/>
      <c r="G223" s="219"/>
      <c r="H223" s="220"/>
      <c r="I223" s="220"/>
      <c r="J223" s="220"/>
      <c r="K223" s="220"/>
      <c r="L223" s="220"/>
      <c r="M223" s="220"/>
      <c r="N223" s="220"/>
      <c r="O223" s="220"/>
      <c r="P223" s="221"/>
      <c r="Q223" s="969"/>
      <c r="R223" s="970"/>
      <c r="S223" s="970"/>
      <c r="T223" s="970"/>
      <c r="U223" s="970"/>
      <c r="V223" s="970"/>
      <c r="W223" s="970"/>
      <c r="X223" s="970"/>
      <c r="Y223" s="970"/>
      <c r="Z223" s="970"/>
      <c r="AA223" s="97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9"/>
      <c r="B224" s="238"/>
      <c r="C224" s="237"/>
      <c r="D224" s="238"/>
      <c r="E224" s="237"/>
      <c r="F224" s="299"/>
      <c r="G224" s="219"/>
      <c r="H224" s="220"/>
      <c r="I224" s="220"/>
      <c r="J224" s="220"/>
      <c r="K224" s="220"/>
      <c r="L224" s="220"/>
      <c r="M224" s="220"/>
      <c r="N224" s="220"/>
      <c r="O224" s="220"/>
      <c r="P224" s="221"/>
      <c r="Q224" s="969"/>
      <c r="R224" s="970"/>
      <c r="S224" s="970"/>
      <c r="T224" s="970"/>
      <c r="U224" s="970"/>
      <c r="V224" s="970"/>
      <c r="W224" s="970"/>
      <c r="X224" s="970"/>
      <c r="Y224" s="970"/>
      <c r="Z224" s="970"/>
      <c r="AA224" s="97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9"/>
      <c r="B225" s="238"/>
      <c r="C225" s="237"/>
      <c r="D225" s="238"/>
      <c r="E225" s="237"/>
      <c r="F225" s="299"/>
      <c r="G225" s="222"/>
      <c r="H225" s="179"/>
      <c r="I225" s="179"/>
      <c r="J225" s="179"/>
      <c r="K225" s="179"/>
      <c r="L225" s="179"/>
      <c r="M225" s="179"/>
      <c r="N225" s="179"/>
      <c r="O225" s="179"/>
      <c r="P225" s="223"/>
      <c r="Q225" s="972"/>
      <c r="R225" s="973"/>
      <c r="S225" s="973"/>
      <c r="T225" s="973"/>
      <c r="U225" s="973"/>
      <c r="V225" s="973"/>
      <c r="W225" s="973"/>
      <c r="X225" s="973"/>
      <c r="Y225" s="973"/>
      <c r="Z225" s="973"/>
      <c r="AA225" s="97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9"/>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9"/>
      <c r="B228" s="238"/>
      <c r="C228" s="237"/>
      <c r="D228" s="238"/>
      <c r="E228" s="237"/>
      <c r="F228" s="299"/>
      <c r="G228" s="217"/>
      <c r="H228" s="176"/>
      <c r="I228" s="176"/>
      <c r="J228" s="176"/>
      <c r="K228" s="176"/>
      <c r="L228" s="176"/>
      <c r="M228" s="176"/>
      <c r="N228" s="176"/>
      <c r="O228" s="176"/>
      <c r="P228" s="218"/>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9"/>
      <c r="B229" s="238"/>
      <c r="C229" s="237"/>
      <c r="D229" s="238"/>
      <c r="E229" s="237"/>
      <c r="F229" s="299"/>
      <c r="G229" s="219"/>
      <c r="H229" s="220"/>
      <c r="I229" s="220"/>
      <c r="J229" s="220"/>
      <c r="K229" s="220"/>
      <c r="L229" s="220"/>
      <c r="M229" s="220"/>
      <c r="N229" s="220"/>
      <c r="O229" s="220"/>
      <c r="P229" s="221"/>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9"/>
      <c r="B230" s="238"/>
      <c r="C230" s="237"/>
      <c r="D230" s="238"/>
      <c r="E230" s="237"/>
      <c r="F230" s="299"/>
      <c r="G230" s="219"/>
      <c r="H230" s="220"/>
      <c r="I230" s="220"/>
      <c r="J230" s="220"/>
      <c r="K230" s="220"/>
      <c r="L230" s="220"/>
      <c r="M230" s="220"/>
      <c r="N230" s="220"/>
      <c r="O230" s="220"/>
      <c r="P230" s="221"/>
      <c r="Q230" s="969"/>
      <c r="R230" s="970"/>
      <c r="S230" s="970"/>
      <c r="T230" s="970"/>
      <c r="U230" s="970"/>
      <c r="V230" s="970"/>
      <c r="W230" s="970"/>
      <c r="X230" s="970"/>
      <c r="Y230" s="970"/>
      <c r="Z230" s="970"/>
      <c r="AA230" s="97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9"/>
      <c r="B231" s="238"/>
      <c r="C231" s="237"/>
      <c r="D231" s="238"/>
      <c r="E231" s="237"/>
      <c r="F231" s="299"/>
      <c r="G231" s="219"/>
      <c r="H231" s="220"/>
      <c r="I231" s="220"/>
      <c r="J231" s="220"/>
      <c r="K231" s="220"/>
      <c r="L231" s="220"/>
      <c r="M231" s="220"/>
      <c r="N231" s="220"/>
      <c r="O231" s="220"/>
      <c r="P231" s="221"/>
      <c r="Q231" s="969"/>
      <c r="R231" s="970"/>
      <c r="S231" s="970"/>
      <c r="T231" s="970"/>
      <c r="U231" s="970"/>
      <c r="V231" s="970"/>
      <c r="W231" s="970"/>
      <c r="X231" s="970"/>
      <c r="Y231" s="970"/>
      <c r="Z231" s="970"/>
      <c r="AA231" s="97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9"/>
      <c r="B232" s="238"/>
      <c r="C232" s="237"/>
      <c r="D232" s="238"/>
      <c r="E232" s="237"/>
      <c r="F232" s="299"/>
      <c r="G232" s="222"/>
      <c r="H232" s="179"/>
      <c r="I232" s="179"/>
      <c r="J232" s="179"/>
      <c r="K232" s="179"/>
      <c r="L232" s="179"/>
      <c r="M232" s="179"/>
      <c r="N232" s="179"/>
      <c r="O232" s="179"/>
      <c r="P232" s="223"/>
      <c r="Q232" s="972"/>
      <c r="R232" s="973"/>
      <c r="S232" s="973"/>
      <c r="T232" s="973"/>
      <c r="U232" s="973"/>
      <c r="V232" s="973"/>
      <c r="W232" s="973"/>
      <c r="X232" s="973"/>
      <c r="Y232" s="973"/>
      <c r="Z232" s="973"/>
      <c r="AA232" s="97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9"/>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9"/>
      <c r="B235" s="238"/>
      <c r="C235" s="237"/>
      <c r="D235" s="238"/>
      <c r="E235" s="237"/>
      <c r="F235" s="299"/>
      <c r="G235" s="217"/>
      <c r="H235" s="176"/>
      <c r="I235" s="176"/>
      <c r="J235" s="176"/>
      <c r="K235" s="176"/>
      <c r="L235" s="176"/>
      <c r="M235" s="176"/>
      <c r="N235" s="176"/>
      <c r="O235" s="176"/>
      <c r="P235" s="218"/>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9"/>
      <c r="B236" s="238"/>
      <c r="C236" s="237"/>
      <c r="D236" s="238"/>
      <c r="E236" s="237"/>
      <c r="F236" s="299"/>
      <c r="G236" s="219"/>
      <c r="H236" s="220"/>
      <c r="I236" s="220"/>
      <c r="J236" s="220"/>
      <c r="K236" s="220"/>
      <c r="L236" s="220"/>
      <c r="M236" s="220"/>
      <c r="N236" s="220"/>
      <c r="O236" s="220"/>
      <c r="P236" s="221"/>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9"/>
      <c r="B237" s="238"/>
      <c r="C237" s="237"/>
      <c r="D237" s="238"/>
      <c r="E237" s="237"/>
      <c r="F237" s="299"/>
      <c r="G237" s="219"/>
      <c r="H237" s="220"/>
      <c r="I237" s="220"/>
      <c r="J237" s="220"/>
      <c r="K237" s="220"/>
      <c r="L237" s="220"/>
      <c r="M237" s="220"/>
      <c r="N237" s="220"/>
      <c r="O237" s="220"/>
      <c r="P237" s="221"/>
      <c r="Q237" s="969"/>
      <c r="R237" s="970"/>
      <c r="S237" s="970"/>
      <c r="T237" s="970"/>
      <c r="U237" s="970"/>
      <c r="V237" s="970"/>
      <c r="W237" s="970"/>
      <c r="X237" s="970"/>
      <c r="Y237" s="970"/>
      <c r="Z237" s="970"/>
      <c r="AA237" s="97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9"/>
      <c r="B238" s="238"/>
      <c r="C238" s="237"/>
      <c r="D238" s="238"/>
      <c r="E238" s="237"/>
      <c r="F238" s="299"/>
      <c r="G238" s="219"/>
      <c r="H238" s="220"/>
      <c r="I238" s="220"/>
      <c r="J238" s="220"/>
      <c r="K238" s="220"/>
      <c r="L238" s="220"/>
      <c r="M238" s="220"/>
      <c r="N238" s="220"/>
      <c r="O238" s="220"/>
      <c r="P238" s="221"/>
      <c r="Q238" s="969"/>
      <c r="R238" s="970"/>
      <c r="S238" s="970"/>
      <c r="T238" s="970"/>
      <c r="U238" s="970"/>
      <c r="V238" s="970"/>
      <c r="W238" s="970"/>
      <c r="X238" s="970"/>
      <c r="Y238" s="970"/>
      <c r="Z238" s="970"/>
      <c r="AA238" s="97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9"/>
      <c r="B239" s="238"/>
      <c r="C239" s="237"/>
      <c r="D239" s="238"/>
      <c r="E239" s="237"/>
      <c r="F239" s="299"/>
      <c r="G239" s="222"/>
      <c r="H239" s="179"/>
      <c r="I239" s="179"/>
      <c r="J239" s="179"/>
      <c r="K239" s="179"/>
      <c r="L239" s="179"/>
      <c r="M239" s="179"/>
      <c r="N239" s="179"/>
      <c r="O239" s="179"/>
      <c r="P239" s="223"/>
      <c r="Q239" s="972"/>
      <c r="R239" s="973"/>
      <c r="S239" s="973"/>
      <c r="T239" s="973"/>
      <c r="U239" s="973"/>
      <c r="V239" s="973"/>
      <c r="W239" s="973"/>
      <c r="X239" s="973"/>
      <c r="Y239" s="973"/>
      <c r="Z239" s="973"/>
      <c r="AA239" s="97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9"/>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9"/>
      <c r="B242" s="238"/>
      <c r="C242" s="237"/>
      <c r="D242" s="238"/>
      <c r="E242" s="237"/>
      <c r="F242" s="299"/>
      <c r="G242" s="217"/>
      <c r="H242" s="176"/>
      <c r="I242" s="176"/>
      <c r="J242" s="176"/>
      <c r="K242" s="176"/>
      <c r="L242" s="176"/>
      <c r="M242" s="176"/>
      <c r="N242" s="176"/>
      <c r="O242" s="176"/>
      <c r="P242" s="218"/>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9"/>
      <c r="B243" s="238"/>
      <c r="C243" s="237"/>
      <c r="D243" s="238"/>
      <c r="E243" s="237"/>
      <c r="F243" s="299"/>
      <c r="G243" s="219"/>
      <c r="H243" s="220"/>
      <c r="I243" s="220"/>
      <c r="J243" s="220"/>
      <c r="K243" s="220"/>
      <c r="L243" s="220"/>
      <c r="M243" s="220"/>
      <c r="N243" s="220"/>
      <c r="O243" s="220"/>
      <c r="P243" s="221"/>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9"/>
      <c r="B244" s="238"/>
      <c r="C244" s="237"/>
      <c r="D244" s="238"/>
      <c r="E244" s="237"/>
      <c r="F244" s="299"/>
      <c r="G244" s="219"/>
      <c r="H244" s="220"/>
      <c r="I244" s="220"/>
      <c r="J244" s="220"/>
      <c r="K244" s="220"/>
      <c r="L244" s="220"/>
      <c r="M244" s="220"/>
      <c r="N244" s="220"/>
      <c r="O244" s="220"/>
      <c r="P244" s="221"/>
      <c r="Q244" s="969"/>
      <c r="R244" s="970"/>
      <c r="S244" s="970"/>
      <c r="T244" s="970"/>
      <c r="U244" s="970"/>
      <c r="V244" s="970"/>
      <c r="W244" s="970"/>
      <c r="X244" s="970"/>
      <c r="Y244" s="970"/>
      <c r="Z244" s="970"/>
      <c r="AA244" s="97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9"/>
      <c r="B245" s="238"/>
      <c r="C245" s="237"/>
      <c r="D245" s="238"/>
      <c r="E245" s="237"/>
      <c r="F245" s="299"/>
      <c r="G245" s="219"/>
      <c r="H245" s="220"/>
      <c r="I245" s="220"/>
      <c r="J245" s="220"/>
      <c r="K245" s="220"/>
      <c r="L245" s="220"/>
      <c r="M245" s="220"/>
      <c r="N245" s="220"/>
      <c r="O245" s="220"/>
      <c r="P245" s="221"/>
      <c r="Q245" s="969"/>
      <c r="R245" s="970"/>
      <c r="S245" s="970"/>
      <c r="T245" s="970"/>
      <c r="U245" s="970"/>
      <c r="V245" s="970"/>
      <c r="W245" s="970"/>
      <c r="X245" s="970"/>
      <c r="Y245" s="970"/>
      <c r="Z245" s="970"/>
      <c r="AA245" s="97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9"/>
      <c r="B246" s="238"/>
      <c r="C246" s="237"/>
      <c r="D246" s="238"/>
      <c r="E246" s="300"/>
      <c r="F246" s="301"/>
      <c r="G246" s="222"/>
      <c r="H246" s="179"/>
      <c r="I246" s="179"/>
      <c r="J246" s="179"/>
      <c r="K246" s="179"/>
      <c r="L246" s="179"/>
      <c r="M246" s="179"/>
      <c r="N246" s="179"/>
      <c r="O246" s="179"/>
      <c r="P246" s="223"/>
      <c r="Q246" s="972"/>
      <c r="R246" s="973"/>
      <c r="S246" s="973"/>
      <c r="T246" s="973"/>
      <c r="U246" s="973"/>
      <c r="V246" s="973"/>
      <c r="W246" s="973"/>
      <c r="X246" s="973"/>
      <c r="Y246" s="973"/>
      <c r="Z246" s="973"/>
      <c r="AA246" s="97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9"/>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9"/>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9"/>
      <c r="B274" s="238"/>
      <c r="C274" s="237"/>
      <c r="D274" s="238"/>
      <c r="E274" s="237"/>
      <c r="F274" s="299"/>
      <c r="G274" s="217"/>
      <c r="H274" s="176"/>
      <c r="I274" s="176"/>
      <c r="J274" s="176"/>
      <c r="K274" s="176"/>
      <c r="L274" s="176"/>
      <c r="M274" s="176"/>
      <c r="N274" s="176"/>
      <c r="O274" s="176"/>
      <c r="P274" s="218"/>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9"/>
      <c r="B275" s="238"/>
      <c r="C275" s="237"/>
      <c r="D275" s="238"/>
      <c r="E275" s="237"/>
      <c r="F275" s="299"/>
      <c r="G275" s="219"/>
      <c r="H275" s="220"/>
      <c r="I275" s="220"/>
      <c r="J275" s="220"/>
      <c r="K275" s="220"/>
      <c r="L275" s="220"/>
      <c r="M275" s="220"/>
      <c r="N275" s="220"/>
      <c r="O275" s="220"/>
      <c r="P275" s="221"/>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9"/>
      <c r="B276" s="238"/>
      <c r="C276" s="237"/>
      <c r="D276" s="238"/>
      <c r="E276" s="237"/>
      <c r="F276" s="299"/>
      <c r="G276" s="219"/>
      <c r="H276" s="220"/>
      <c r="I276" s="220"/>
      <c r="J276" s="220"/>
      <c r="K276" s="220"/>
      <c r="L276" s="220"/>
      <c r="M276" s="220"/>
      <c r="N276" s="220"/>
      <c r="O276" s="220"/>
      <c r="P276" s="221"/>
      <c r="Q276" s="969"/>
      <c r="R276" s="970"/>
      <c r="S276" s="970"/>
      <c r="T276" s="970"/>
      <c r="U276" s="970"/>
      <c r="V276" s="970"/>
      <c r="W276" s="970"/>
      <c r="X276" s="970"/>
      <c r="Y276" s="970"/>
      <c r="Z276" s="970"/>
      <c r="AA276" s="97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9"/>
      <c r="B277" s="238"/>
      <c r="C277" s="237"/>
      <c r="D277" s="238"/>
      <c r="E277" s="237"/>
      <c r="F277" s="299"/>
      <c r="G277" s="219"/>
      <c r="H277" s="220"/>
      <c r="I277" s="220"/>
      <c r="J277" s="220"/>
      <c r="K277" s="220"/>
      <c r="L277" s="220"/>
      <c r="M277" s="220"/>
      <c r="N277" s="220"/>
      <c r="O277" s="220"/>
      <c r="P277" s="221"/>
      <c r="Q277" s="969"/>
      <c r="R277" s="970"/>
      <c r="S277" s="970"/>
      <c r="T277" s="970"/>
      <c r="U277" s="970"/>
      <c r="V277" s="970"/>
      <c r="W277" s="970"/>
      <c r="X277" s="970"/>
      <c r="Y277" s="970"/>
      <c r="Z277" s="970"/>
      <c r="AA277" s="97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9"/>
      <c r="B278" s="238"/>
      <c r="C278" s="237"/>
      <c r="D278" s="238"/>
      <c r="E278" s="237"/>
      <c r="F278" s="299"/>
      <c r="G278" s="222"/>
      <c r="H278" s="179"/>
      <c r="I278" s="179"/>
      <c r="J278" s="179"/>
      <c r="K278" s="179"/>
      <c r="L278" s="179"/>
      <c r="M278" s="179"/>
      <c r="N278" s="179"/>
      <c r="O278" s="179"/>
      <c r="P278" s="223"/>
      <c r="Q278" s="972"/>
      <c r="R278" s="973"/>
      <c r="S278" s="973"/>
      <c r="T278" s="973"/>
      <c r="U278" s="973"/>
      <c r="V278" s="973"/>
      <c r="W278" s="973"/>
      <c r="X278" s="973"/>
      <c r="Y278" s="973"/>
      <c r="Z278" s="973"/>
      <c r="AA278" s="97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9"/>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9"/>
      <c r="B281" s="238"/>
      <c r="C281" s="237"/>
      <c r="D281" s="238"/>
      <c r="E281" s="237"/>
      <c r="F281" s="299"/>
      <c r="G281" s="217"/>
      <c r="H281" s="176"/>
      <c r="I281" s="176"/>
      <c r="J281" s="176"/>
      <c r="K281" s="176"/>
      <c r="L281" s="176"/>
      <c r="M281" s="176"/>
      <c r="N281" s="176"/>
      <c r="O281" s="176"/>
      <c r="P281" s="218"/>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9"/>
      <c r="B282" s="238"/>
      <c r="C282" s="237"/>
      <c r="D282" s="238"/>
      <c r="E282" s="237"/>
      <c r="F282" s="299"/>
      <c r="G282" s="219"/>
      <c r="H282" s="220"/>
      <c r="I282" s="220"/>
      <c r="J282" s="220"/>
      <c r="K282" s="220"/>
      <c r="L282" s="220"/>
      <c r="M282" s="220"/>
      <c r="N282" s="220"/>
      <c r="O282" s="220"/>
      <c r="P282" s="221"/>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9"/>
      <c r="B283" s="238"/>
      <c r="C283" s="237"/>
      <c r="D283" s="238"/>
      <c r="E283" s="237"/>
      <c r="F283" s="299"/>
      <c r="G283" s="219"/>
      <c r="H283" s="220"/>
      <c r="I283" s="220"/>
      <c r="J283" s="220"/>
      <c r="K283" s="220"/>
      <c r="L283" s="220"/>
      <c r="M283" s="220"/>
      <c r="N283" s="220"/>
      <c r="O283" s="220"/>
      <c r="P283" s="221"/>
      <c r="Q283" s="969"/>
      <c r="R283" s="970"/>
      <c r="S283" s="970"/>
      <c r="T283" s="970"/>
      <c r="U283" s="970"/>
      <c r="V283" s="970"/>
      <c r="W283" s="970"/>
      <c r="X283" s="970"/>
      <c r="Y283" s="970"/>
      <c r="Z283" s="970"/>
      <c r="AA283" s="97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9"/>
      <c r="B284" s="238"/>
      <c r="C284" s="237"/>
      <c r="D284" s="238"/>
      <c r="E284" s="237"/>
      <c r="F284" s="299"/>
      <c r="G284" s="219"/>
      <c r="H284" s="220"/>
      <c r="I284" s="220"/>
      <c r="J284" s="220"/>
      <c r="K284" s="220"/>
      <c r="L284" s="220"/>
      <c r="M284" s="220"/>
      <c r="N284" s="220"/>
      <c r="O284" s="220"/>
      <c r="P284" s="221"/>
      <c r="Q284" s="969"/>
      <c r="R284" s="970"/>
      <c r="S284" s="970"/>
      <c r="T284" s="970"/>
      <c r="U284" s="970"/>
      <c r="V284" s="970"/>
      <c r="W284" s="970"/>
      <c r="X284" s="970"/>
      <c r="Y284" s="970"/>
      <c r="Z284" s="970"/>
      <c r="AA284" s="97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9"/>
      <c r="B285" s="238"/>
      <c r="C285" s="237"/>
      <c r="D285" s="238"/>
      <c r="E285" s="237"/>
      <c r="F285" s="299"/>
      <c r="G285" s="222"/>
      <c r="H285" s="179"/>
      <c r="I285" s="179"/>
      <c r="J285" s="179"/>
      <c r="K285" s="179"/>
      <c r="L285" s="179"/>
      <c r="M285" s="179"/>
      <c r="N285" s="179"/>
      <c r="O285" s="179"/>
      <c r="P285" s="223"/>
      <c r="Q285" s="972"/>
      <c r="R285" s="973"/>
      <c r="S285" s="973"/>
      <c r="T285" s="973"/>
      <c r="U285" s="973"/>
      <c r="V285" s="973"/>
      <c r="W285" s="973"/>
      <c r="X285" s="973"/>
      <c r="Y285" s="973"/>
      <c r="Z285" s="973"/>
      <c r="AA285" s="97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9"/>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9"/>
      <c r="B288" s="238"/>
      <c r="C288" s="237"/>
      <c r="D288" s="238"/>
      <c r="E288" s="237"/>
      <c r="F288" s="299"/>
      <c r="G288" s="217"/>
      <c r="H288" s="176"/>
      <c r="I288" s="176"/>
      <c r="J288" s="176"/>
      <c r="K288" s="176"/>
      <c r="L288" s="176"/>
      <c r="M288" s="176"/>
      <c r="N288" s="176"/>
      <c r="O288" s="176"/>
      <c r="P288" s="218"/>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9"/>
      <c r="B289" s="238"/>
      <c r="C289" s="237"/>
      <c r="D289" s="238"/>
      <c r="E289" s="237"/>
      <c r="F289" s="299"/>
      <c r="G289" s="219"/>
      <c r="H289" s="220"/>
      <c r="I289" s="220"/>
      <c r="J289" s="220"/>
      <c r="K289" s="220"/>
      <c r="L289" s="220"/>
      <c r="M289" s="220"/>
      <c r="N289" s="220"/>
      <c r="O289" s="220"/>
      <c r="P289" s="221"/>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9"/>
      <c r="B290" s="238"/>
      <c r="C290" s="237"/>
      <c r="D290" s="238"/>
      <c r="E290" s="237"/>
      <c r="F290" s="299"/>
      <c r="G290" s="219"/>
      <c r="H290" s="220"/>
      <c r="I290" s="220"/>
      <c r="J290" s="220"/>
      <c r="K290" s="220"/>
      <c r="L290" s="220"/>
      <c r="M290" s="220"/>
      <c r="N290" s="220"/>
      <c r="O290" s="220"/>
      <c r="P290" s="221"/>
      <c r="Q290" s="969"/>
      <c r="R290" s="970"/>
      <c r="S290" s="970"/>
      <c r="T290" s="970"/>
      <c r="U290" s="970"/>
      <c r="V290" s="970"/>
      <c r="W290" s="970"/>
      <c r="X290" s="970"/>
      <c r="Y290" s="970"/>
      <c r="Z290" s="970"/>
      <c r="AA290" s="97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9"/>
      <c r="B291" s="238"/>
      <c r="C291" s="237"/>
      <c r="D291" s="238"/>
      <c r="E291" s="237"/>
      <c r="F291" s="299"/>
      <c r="G291" s="219"/>
      <c r="H291" s="220"/>
      <c r="I291" s="220"/>
      <c r="J291" s="220"/>
      <c r="K291" s="220"/>
      <c r="L291" s="220"/>
      <c r="M291" s="220"/>
      <c r="N291" s="220"/>
      <c r="O291" s="220"/>
      <c r="P291" s="221"/>
      <c r="Q291" s="969"/>
      <c r="R291" s="970"/>
      <c r="S291" s="970"/>
      <c r="T291" s="970"/>
      <c r="U291" s="970"/>
      <c r="V291" s="970"/>
      <c r="W291" s="970"/>
      <c r="X291" s="970"/>
      <c r="Y291" s="970"/>
      <c r="Z291" s="970"/>
      <c r="AA291" s="97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9"/>
      <c r="B292" s="238"/>
      <c r="C292" s="237"/>
      <c r="D292" s="238"/>
      <c r="E292" s="237"/>
      <c r="F292" s="299"/>
      <c r="G292" s="222"/>
      <c r="H292" s="179"/>
      <c r="I292" s="179"/>
      <c r="J292" s="179"/>
      <c r="K292" s="179"/>
      <c r="L292" s="179"/>
      <c r="M292" s="179"/>
      <c r="N292" s="179"/>
      <c r="O292" s="179"/>
      <c r="P292" s="223"/>
      <c r="Q292" s="972"/>
      <c r="R292" s="973"/>
      <c r="S292" s="973"/>
      <c r="T292" s="973"/>
      <c r="U292" s="973"/>
      <c r="V292" s="973"/>
      <c r="W292" s="973"/>
      <c r="X292" s="973"/>
      <c r="Y292" s="973"/>
      <c r="Z292" s="973"/>
      <c r="AA292" s="97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9"/>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9"/>
      <c r="B295" s="238"/>
      <c r="C295" s="237"/>
      <c r="D295" s="238"/>
      <c r="E295" s="237"/>
      <c r="F295" s="299"/>
      <c r="G295" s="217"/>
      <c r="H295" s="176"/>
      <c r="I295" s="176"/>
      <c r="J295" s="176"/>
      <c r="K295" s="176"/>
      <c r="L295" s="176"/>
      <c r="M295" s="176"/>
      <c r="N295" s="176"/>
      <c r="O295" s="176"/>
      <c r="P295" s="218"/>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9"/>
      <c r="B296" s="238"/>
      <c r="C296" s="237"/>
      <c r="D296" s="238"/>
      <c r="E296" s="237"/>
      <c r="F296" s="299"/>
      <c r="G296" s="219"/>
      <c r="H296" s="220"/>
      <c r="I296" s="220"/>
      <c r="J296" s="220"/>
      <c r="K296" s="220"/>
      <c r="L296" s="220"/>
      <c r="M296" s="220"/>
      <c r="N296" s="220"/>
      <c r="O296" s="220"/>
      <c r="P296" s="221"/>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9"/>
      <c r="B297" s="238"/>
      <c r="C297" s="237"/>
      <c r="D297" s="238"/>
      <c r="E297" s="237"/>
      <c r="F297" s="299"/>
      <c r="G297" s="219"/>
      <c r="H297" s="220"/>
      <c r="I297" s="220"/>
      <c r="J297" s="220"/>
      <c r="K297" s="220"/>
      <c r="L297" s="220"/>
      <c r="M297" s="220"/>
      <c r="N297" s="220"/>
      <c r="O297" s="220"/>
      <c r="P297" s="221"/>
      <c r="Q297" s="969"/>
      <c r="R297" s="970"/>
      <c r="S297" s="970"/>
      <c r="T297" s="970"/>
      <c r="U297" s="970"/>
      <c r="V297" s="970"/>
      <c r="W297" s="970"/>
      <c r="X297" s="970"/>
      <c r="Y297" s="970"/>
      <c r="Z297" s="970"/>
      <c r="AA297" s="97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9"/>
      <c r="B298" s="238"/>
      <c r="C298" s="237"/>
      <c r="D298" s="238"/>
      <c r="E298" s="237"/>
      <c r="F298" s="299"/>
      <c r="G298" s="219"/>
      <c r="H298" s="220"/>
      <c r="I298" s="220"/>
      <c r="J298" s="220"/>
      <c r="K298" s="220"/>
      <c r="L298" s="220"/>
      <c r="M298" s="220"/>
      <c r="N298" s="220"/>
      <c r="O298" s="220"/>
      <c r="P298" s="221"/>
      <c r="Q298" s="969"/>
      <c r="R298" s="970"/>
      <c r="S298" s="970"/>
      <c r="T298" s="970"/>
      <c r="U298" s="970"/>
      <c r="V298" s="970"/>
      <c r="W298" s="970"/>
      <c r="X298" s="970"/>
      <c r="Y298" s="970"/>
      <c r="Z298" s="970"/>
      <c r="AA298" s="97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9"/>
      <c r="B299" s="238"/>
      <c r="C299" s="237"/>
      <c r="D299" s="238"/>
      <c r="E299" s="237"/>
      <c r="F299" s="299"/>
      <c r="G299" s="222"/>
      <c r="H299" s="179"/>
      <c r="I299" s="179"/>
      <c r="J299" s="179"/>
      <c r="K299" s="179"/>
      <c r="L299" s="179"/>
      <c r="M299" s="179"/>
      <c r="N299" s="179"/>
      <c r="O299" s="179"/>
      <c r="P299" s="223"/>
      <c r="Q299" s="972"/>
      <c r="R299" s="973"/>
      <c r="S299" s="973"/>
      <c r="T299" s="973"/>
      <c r="U299" s="973"/>
      <c r="V299" s="973"/>
      <c r="W299" s="973"/>
      <c r="X299" s="973"/>
      <c r="Y299" s="973"/>
      <c r="Z299" s="973"/>
      <c r="AA299" s="97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9"/>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9"/>
      <c r="B302" s="238"/>
      <c r="C302" s="237"/>
      <c r="D302" s="238"/>
      <c r="E302" s="237"/>
      <c r="F302" s="299"/>
      <c r="G302" s="217"/>
      <c r="H302" s="176"/>
      <c r="I302" s="176"/>
      <c r="J302" s="176"/>
      <c r="K302" s="176"/>
      <c r="L302" s="176"/>
      <c r="M302" s="176"/>
      <c r="N302" s="176"/>
      <c r="O302" s="176"/>
      <c r="P302" s="218"/>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9"/>
      <c r="B303" s="238"/>
      <c r="C303" s="237"/>
      <c r="D303" s="238"/>
      <c r="E303" s="237"/>
      <c r="F303" s="299"/>
      <c r="G303" s="219"/>
      <c r="H303" s="220"/>
      <c r="I303" s="220"/>
      <c r="J303" s="220"/>
      <c r="K303" s="220"/>
      <c r="L303" s="220"/>
      <c r="M303" s="220"/>
      <c r="N303" s="220"/>
      <c r="O303" s="220"/>
      <c r="P303" s="221"/>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9"/>
      <c r="B304" s="238"/>
      <c r="C304" s="237"/>
      <c r="D304" s="238"/>
      <c r="E304" s="237"/>
      <c r="F304" s="299"/>
      <c r="G304" s="219"/>
      <c r="H304" s="220"/>
      <c r="I304" s="220"/>
      <c r="J304" s="220"/>
      <c r="K304" s="220"/>
      <c r="L304" s="220"/>
      <c r="M304" s="220"/>
      <c r="N304" s="220"/>
      <c r="O304" s="220"/>
      <c r="P304" s="221"/>
      <c r="Q304" s="969"/>
      <c r="R304" s="970"/>
      <c r="S304" s="970"/>
      <c r="T304" s="970"/>
      <c r="U304" s="970"/>
      <c r="V304" s="970"/>
      <c r="W304" s="970"/>
      <c r="X304" s="970"/>
      <c r="Y304" s="970"/>
      <c r="Z304" s="970"/>
      <c r="AA304" s="97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9"/>
      <c r="B305" s="238"/>
      <c r="C305" s="237"/>
      <c r="D305" s="238"/>
      <c r="E305" s="237"/>
      <c r="F305" s="299"/>
      <c r="G305" s="219"/>
      <c r="H305" s="220"/>
      <c r="I305" s="220"/>
      <c r="J305" s="220"/>
      <c r="K305" s="220"/>
      <c r="L305" s="220"/>
      <c r="M305" s="220"/>
      <c r="N305" s="220"/>
      <c r="O305" s="220"/>
      <c r="P305" s="221"/>
      <c r="Q305" s="969"/>
      <c r="R305" s="970"/>
      <c r="S305" s="970"/>
      <c r="T305" s="970"/>
      <c r="U305" s="970"/>
      <c r="V305" s="970"/>
      <c r="W305" s="970"/>
      <c r="X305" s="970"/>
      <c r="Y305" s="970"/>
      <c r="Z305" s="970"/>
      <c r="AA305" s="97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9"/>
      <c r="B306" s="238"/>
      <c r="C306" s="237"/>
      <c r="D306" s="238"/>
      <c r="E306" s="300"/>
      <c r="F306" s="301"/>
      <c r="G306" s="222"/>
      <c r="H306" s="179"/>
      <c r="I306" s="179"/>
      <c r="J306" s="179"/>
      <c r="K306" s="179"/>
      <c r="L306" s="179"/>
      <c r="M306" s="179"/>
      <c r="N306" s="179"/>
      <c r="O306" s="179"/>
      <c r="P306" s="223"/>
      <c r="Q306" s="972"/>
      <c r="R306" s="973"/>
      <c r="S306" s="973"/>
      <c r="T306" s="973"/>
      <c r="U306" s="973"/>
      <c r="V306" s="973"/>
      <c r="W306" s="973"/>
      <c r="X306" s="973"/>
      <c r="Y306" s="973"/>
      <c r="Z306" s="973"/>
      <c r="AA306" s="97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9"/>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9"/>
      <c r="B334" s="238"/>
      <c r="C334" s="237"/>
      <c r="D334" s="238"/>
      <c r="E334" s="237"/>
      <c r="F334" s="299"/>
      <c r="G334" s="217"/>
      <c r="H334" s="176"/>
      <c r="I334" s="176"/>
      <c r="J334" s="176"/>
      <c r="K334" s="176"/>
      <c r="L334" s="176"/>
      <c r="M334" s="176"/>
      <c r="N334" s="176"/>
      <c r="O334" s="176"/>
      <c r="P334" s="218"/>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9"/>
      <c r="B335" s="238"/>
      <c r="C335" s="237"/>
      <c r="D335" s="238"/>
      <c r="E335" s="237"/>
      <c r="F335" s="299"/>
      <c r="G335" s="219"/>
      <c r="H335" s="220"/>
      <c r="I335" s="220"/>
      <c r="J335" s="220"/>
      <c r="K335" s="220"/>
      <c r="L335" s="220"/>
      <c r="M335" s="220"/>
      <c r="N335" s="220"/>
      <c r="O335" s="220"/>
      <c r="P335" s="221"/>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9"/>
      <c r="B336" s="238"/>
      <c r="C336" s="237"/>
      <c r="D336" s="238"/>
      <c r="E336" s="237"/>
      <c r="F336" s="299"/>
      <c r="G336" s="219"/>
      <c r="H336" s="220"/>
      <c r="I336" s="220"/>
      <c r="J336" s="220"/>
      <c r="K336" s="220"/>
      <c r="L336" s="220"/>
      <c r="M336" s="220"/>
      <c r="N336" s="220"/>
      <c r="O336" s="220"/>
      <c r="P336" s="221"/>
      <c r="Q336" s="969"/>
      <c r="R336" s="970"/>
      <c r="S336" s="970"/>
      <c r="T336" s="970"/>
      <c r="U336" s="970"/>
      <c r="V336" s="970"/>
      <c r="W336" s="970"/>
      <c r="X336" s="970"/>
      <c r="Y336" s="970"/>
      <c r="Z336" s="970"/>
      <c r="AA336" s="97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9"/>
      <c r="B337" s="238"/>
      <c r="C337" s="237"/>
      <c r="D337" s="238"/>
      <c r="E337" s="237"/>
      <c r="F337" s="299"/>
      <c r="G337" s="219"/>
      <c r="H337" s="220"/>
      <c r="I337" s="220"/>
      <c r="J337" s="220"/>
      <c r="K337" s="220"/>
      <c r="L337" s="220"/>
      <c r="M337" s="220"/>
      <c r="N337" s="220"/>
      <c r="O337" s="220"/>
      <c r="P337" s="221"/>
      <c r="Q337" s="969"/>
      <c r="R337" s="970"/>
      <c r="S337" s="970"/>
      <c r="T337" s="970"/>
      <c r="U337" s="970"/>
      <c r="V337" s="970"/>
      <c r="W337" s="970"/>
      <c r="X337" s="970"/>
      <c r="Y337" s="970"/>
      <c r="Z337" s="970"/>
      <c r="AA337" s="97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9"/>
      <c r="B338" s="238"/>
      <c r="C338" s="237"/>
      <c r="D338" s="238"/>
      <c r="E338" s="237"/>
      <c r="F338" s="299"/>
      <c r="G338" s="222"/>
      <c r="H338" s="179"/>
      <c r="I338" s="179"/>
      <c r="J338" s="179"/>
      <c r="K338" s="179"/>
      <c r="L338" s="179"/>
      <c r="M338" s="179"/>
      <c r="N338" s="179"/>
      <c r="O338" s="179"/>
      <c r="P338" s="223"/>
      <c r="Q338" s="972"/>
      <c r="R338" s="973"/>
      <c r="S338" s="973"/>
      <c r="T338" s="973"/>
      <c r="U338" s="973"/>
      <c r="V338" s="973"/>
      <c r="W338" s="973"/>
      <c r="X338" s="973"/>
      <c r="Y338" s="973"/>
      <c r="Z338" s="973"/>
      <c r="AA338" s="97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9"/>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9"/>
      <c r="B341" s="238"/>
      <c r="C341" s="237"/>
      <c r="D341" s="238"/>
      <c r="E341" s="237"/>
      <c r="F341" s="299"/>
      <c r="G341" s="217"/>
      <c r="H341" s="176"/>
      <c r="I341" s="176"/>
      <c r="J341" s="176"/>
      <c r="K341" s="176"/>
      <c r="L341" s="176"/>
      <c r="M341" s="176"/>
      <c r="N341" s="176"/>
      <c r="O341" s="176"/>
      <c r="P341" s="218"/>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9"/>
      <c r="B342" s="238"/>
      <c r="C342" s="237"/>
      <c r="D342" s="238"/>
      <c r="E342" s="237"/>
      <c r="F342" s="299"/>
      <c r="G342" s="219"/>
      <c r="H342" s="220"/>
      <c r="I342" s="220"/>
      <c r="J342" s="220"/>
      <c r="K342" s="220"/>
      <c r="L342" s="220"/>
      <c r="M342" s="220"/>
      <c r="N342" s="220"/>
      <c r="O342" s="220"/>
      <c r="P342" s="221"/>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9"/>
      <c r="B343" s="238"/>
      <c r="C343" s="237"/>
      <c r="D343" s="238"/>
      <c r="E343" s="237"/>
      <c r="F343" s="299"/>
      <c r="G343" s="219"/>
      <c r="H343" s="220"/>
      <c r="I343" s="220"/>
      <c r="J343" s="220"/>
      <c r="K343" s="220"/>
      <c r="L343" s="220"/>
      <c r="M343" s="220"/>
      <c r="N343" s="220"/>
      <c r="O343" s="220"/>
      <c r="P343" s="221"/>
      <c r="Q343" s="969"/>
      <c r="R343" s="970"/>
      <c r="S343" s="970"/>
      <c r="T343" s="970"/>
      <c r="U343" s="970"/>
      <c r="V343" s="970"/>
      <c r="W343" s="970"/>
      <c r="X343" s="970"/>
      <c r="Y343" s="970"/>
      <c r="Z343" s="970"/>
      <c r="AA343" s="97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9"/>
      <c r="B344" s="238"/>
      <c r="C344" s="237"/>
      <c r="D344" s="238"/>
      <c r="E344" s="237"/>
      <c r="F344" s="299"/>
      <c r="G344" s="219"/>
      <c r="H344" s="220"/>
      <c r="I344" s="220"/>
      <c r="J344" s="220"/>
      <c r="K344" s="220"/>
      <c r="L344" s="220"/>
      <c r="M344" s="220"/>
      <c r="N344" s="220"/>
      <c r="O344" s="220"/>
      <c r="P344" s="221"/>
      <c r="Q344" s="969"/>
      <c r="R344" s="970"/>
      <c r="S344" s="970"/>
      <c r="T344" s="970"/>
      <c r="U344" s="970"/>
      <c r="V344" s="970"/>
      <c r="W344" s="970"/>
      <c r="X344" s="970"/>
      <c r="Y344" s="970"/>
      <c r="Z344" s="970"/>
      <c r="AA344" s="97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9"/>
      <c r="B345" s="238"/>
      <c r="C345" s="237"/>
      <c r="D345" s="238"/>
      <c r="E345" s="237"/>
      <c r="F345" s="299"/>
      <c r="G345" s="222"/>
      <c r="H345" s="179"/>
      <c r="I345" s="179"/>
      <c r="J345" s="179"/>
      <c r="K345" s="179"/>
      <c r="L345" s="179"/>
      <c r="M345" s="179"/>
      <c r="N345" s="179"/>
      <c r="O345" s="179"/>
      <c r="P345" s="223"/>
      <c r="Q345" s="972"/>
      <c r="R345" s="973"/>
      <c r="S345" s="973"/>
      <c r="T345" s="973"/>
      <c r="U345" s="973"/>
      <c r="V345" s="973"/>
      <c r="W345" s="973"/>
      <c r="X345" s="973"/>
      <c r="Y345" s="973"/>
      <c r="Z345" s="973"/>
      <c r="AA345" s="97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9"/>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9"/>
      <c r="B348" s="238"/>
      <c r="C348" s="237"/>
      <c r="D348" s="238"/>
      <c r="E348" s="237"/>
      <c r="F348" s="299"/>
      <c r="G348" s="217"/>
      <c r="H348" s="176"/>
      <c r="I348" s="176"/>
      <c r="J348" s="176"/>
      <c r="K348" s="176"/>
      <c r="L348" s="176"/>
      <c r="M348" s="176"/>
      <c r="N348" s="176"/>
      <c r="O348" s="176"/>
      <c r="P348" s="218"/>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9"/>
      <c r="B349" s="238"/>
      <c r="C349" s="237"/>
      <c r="D349" s="238"/>
      <c r="E349" s="237"/>
      <c r="F349" s="299"/>
      <c r="G349" s="219"/>
      <c r="H349" s="220"/>
      <c r="I349" s="220"/>
      <c r="J349" s="220"/>
      <c r="K349" s="220"/>
      <c r="L349" s="220"/>
      <c r="M349" s="220"/>
      <c r="N349" s="220"/>
      <c r="O349" s="220"/>
      <c r="P349" s="221"/>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9"/>
      <c r="B350" s="238"/>
      <c r="C350" s="237"/>
      <c r="D350" s="238"/>
      <c r="E350" s="237"/>
      <c r="F350" s="299"/>
      <c r="G350" s="219"/>
      <c r="H350" s="220"/>
      <c r="I350" s="220"/>
      <c r="J350" s="220"/>
      <c r="K350" s="220"/>
      <c r="L350" s="220"/>
      <c r="M350" s="220"/>
      <c r="N350" s="220"/>
      <c r="O350" s="220"/>
      <c r="P350" s="221"/>
      <c r="Q350" s="969"/>
      <c r="R350" s="970"/>
      <c r="S350" s="970"/>
      <c r="T350" s="970"/>
      <c r="U350" s="970"/>
      <c r="V350" s="970"/>
      <c r="W350" s="970"/>
      <c r="X350" s="970"/>
      <c r="Y350" s="970"/>
      <c r="Z350" s="970"/>
      <c r="AA350" s="97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9"/>
      <c r="B351" s="238"/>
      <c r="C351" s="237"/>
      <c r="D351" s="238"/>
      <c r="E351" s="237"/>
      <c r="F351" s="299"/>
      <c r="G351" s="219"/>
      <c r="H351" s="220"/>
      <c r="I351" s="220"/>
      <c r="J351" s="220"/>
      <c r="K351" s="220"/>
      <c r="L351" s="220"/>
      <c r="M351" s="220"/>
      <c r="N351" s="220"/>
      <c r="O351" s="220"/>
      <c r="P351" s="221"/>
      <c r="Q351" s="969"/>
      <c r="R351" s="970"/>
      <c r="S351" s="970"/>
      <c r="T351" s="970"/>
      <c r="U351" s="970"/>
      <c r="V351" s="970"/>
      <c r="W351" s="970"/>
      <c r="X351" s="970"/>
      <c r="Y351" s="970"/>
      <c r="Z351" s="970"/>
      <c r="AA351" s="97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9"/>
      <c r="B352" s="238"/>
      <c r="C352" s="237"/>
      <c r="D352" s="238"/>
      <c r="E352" s="237"/>
      <c r="F352" s="299"/>
      <c r="G352" s="222"/>
      <c r="H352" s="179"/>
      <c r="I352" s="179"/>
      <c r="J352" s="179"/>
      <c r="K352" s="179"/>
      <c r="L352" s="179"/>
      <c r="M352" s="179"/>
      <c r="N352" s="179"/>
      <c r="O352" s="179"/>
      <c r="P352" s="223"/>
      <c r="Q352" s="972"/>
      <c r="R352" s="973"/>
      <c r="S352" s="973"/>
      <c r="T352" s="973"/>
      <c r="U352" s="973"/>
      <c r="V352" s="973"/>
      <c r="W352" s="973"/>
      <c r="X352" s="973"/>
      <c r="Y352" s="973"/>
      <c r="Z352" s="973"/>
      <c r="AA352" s="97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9"/>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9"/>
      <c r="B355" s="238"/>
      <c r="C355" s="237"/>
      <c r="D355" s="238"/>
      <c r="E355" s="237"/>
      <c r="F355" s="299"/>
      <c r="G355" s="217"/>
      <c r="H355" s="176"/>
      <c r="I355" s="176"/>
      <c r="J355" s="176"/>
      <c r="K355" s="176"/>
      <c r="L355" s="176"/>
      <c r="M355" s="176"/>
      <c r="N355" s="176"/>
      <c r="O355" s="176"/>
      <c r="P355" s="218"/>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9"/>
      <c r="B356" s="238"/>
      <c r="C356" s="237"/>
      <c r="D356" s="238"/>
      <c r="E356" s="237"/>
      <c r="F356" s="299"/>
      <c r="G356" s="219"/>
      <c r="H356" s="220"/>
      <c r="I356" s="220"/>
      <c r="J356" s="220"/>
      <c r="K356" s="220"/>
      <c r="L356" s="220"/>
      <c r="M356" s="220"/>
      <c r="N356" s="220"/>
      <c r="O356" s="220"/>
      <c r="P356" s="221"/>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9"/>
      <c r="B357" s="238"/>
      <c r="C357" s="237"/>
      <c r="D357" s="238"/>
      <c r="E357" s="237"/>
      <c r="F357" s="299"/>
      <c r="G357" s="219"/>
      <c r="H357" s="220"/>
      <c r="I357" s="220"/>
      <c r="J357" s="220"/>
      <c r="K357" s="220"/>
      <c r="L357" s="220"/>
      <c r="M357" s="220"/>
      <c r="N357" s="220"/>
      <c r="O357" s="220"/>
      <c r="P357" s="221"/>
      <c r="Q357" s="969"/>
      <c r="R357" s="970"/>
      <c r="S357" s="970"/>
      <c r="T357" s="970"/>
      <c r="U357" s="970"/>
      <c r="V357" s="970"/>
      <c r="W357" s="970"/>
      <c r="X357" s="970"/>
      <c r="Y357" s="970"/>
      <c r="Z357" s="970"/>
      <c r="AA357" s="97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9"/>
      <c r="B358" s="238"/>
      <c r="C358" s="237"/>
      <c r="D358" s="238"/>
      <c r="E358" s="237"/>
      <c r="F358" s="299"/>
      <c r="G358" s="219"/>
      <c r="H358" s="220"/>
      <c r="I358" s="220"/>
      <c r="J358" s="220"/>
      <c r="K358" s="220"/>
      <c r="L358" s="220"/>
      <c r="M358" s="220"/>
      <c r="N358" s="220"/>
      <c r="O358" s="220"/>
      <c r="P358" s="221"/>
      <c r="Q358" s="969"/>
      <c r="R358" s="970"/>
      <c r="S358" s="970"/>
      <c r="T358" s="970"/>
      <c r="U358" s="970"/>
      <c r="V358" s="970"/>
      <c r="W358" s="970"/>
      <c r="X358" s="970"/>
      <c r="Y358" s="970"/>
      <c r="Z358" s="970"/>
      <c r="AA358" s="97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9"/>
      <c r="B359" s="238"/>
      <c r="C359" s="237"/>
      <c r="D359" s="238"/>
      <c r="E359" s="237"/>
      <c r="F359" s="299"/>
      <c r="G359" s="222"/>
      <c r="H359" s="179"/>
      <c r="I359" s="179"/>
      <c r="J359" s="179"/>
      <c r="K359" s="179"/>
      <c r="L359" s="179"/>
      <c r="M359" s="179"/>
      <c r="N359" s="179"/>
      <c r="O359" s="179"/>
      <c r="P359" s="223"/>
      <c r="Q359" s="972"/>
      <c r="R359" s="973"/>
      <c r="S359" s="973"/>
      <c r="T359" s="973"/>
      <c r="U359" s="973"/>
      <c r="V359" s="973"/>
      <c r="W359" s="973"/>
      <c r="X359" s="973"/>
      <c r="Y359" s="973"/>
      <c r="Z359" s="973"/>
      <c r="AA359" s="97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9"/>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9"/>
      <c r="B362" s="238"/>
      <c r="C362" s="237"/>
      <c r="D362" s="238"/>
      <c r="E362" s="237"/>
      <c r="F362" s="299"/>
      <c r="G362" s="217"/>
      <c r="H362" s="176"/>
      <c r="I362" s="176"/>
      <c r="J362" s="176"/>
      <c r="K362" s="176"/>
      <c r="L362" s="176"/>
      <c r="M362" s="176"/>
      <c r="N362" s="176"/>
      <c r="O362" s="176"/>
      <c r="P362" s="218"/>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9"/>
      <c r="B363" s="238"/>
      <c r="C363" s="237"/>
      <c r="D363" s="238"/>
      <c r="E363" s="237"/>
      <c r="F363" s="299"/>
      <c r="G363" s="219"/>
      <c r="H363" s="220"/>
      <c r="I363" s="220"/>
      <c r="J363" s="220"/>
      <c r="K363" s="220"/>
      <c r="L363" s="220"/>
      <c r="M363" s="220"/>
      <c r="N363" s="220"/>
      <c r="O363" s="220"/>
      <c r="P363" s="221"/>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9"/>
      <c r="B364" s="238"/>
      <c r="C364" s="237"/>
      <c r="D364" s="238"/>
      <c r="E364" s="237"/>
      <c r="F364" s="299"/>
      <c r="G364" s="219"/>
      <c r="H364" s="220"/>
      <c r="I364" s="220"/>
      <c r="J364" s="220"/>
      <c r="K364" s="220"/>
      <c r="L364" s="220"/>
      <c r="M364" s="220"/>
      <c r="N364" s="220"/>
      <c r="O364" s="220"/>
      <c r="P364" s="221"/>
      <c r="Q364" s="969"/>
      <c r="R364" s="970"/>
      <c r="S364" s="970"/>
      <c r="T364" s="970"/>
      <c r="U364" s="970"/>
      <c r="V364" s="970"/>
      <c r="W364" s="970"/>
      <c r="X364" s="970"/>
      <c r="Y364" s="970"/>
      <c r="Z364" s="970"/>
      <c r="AA364" s="97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9"/>
      <c r="B365" s="238"/>
      <c r="C365" s="237"/>
      <c r="D365" s="238"/>
      <c r="E365" s="237"/>
      <c r="F365" s="299"/>
      <c r="G365" s="219"/>
      <c r="H365" s="220"/>
      <c r="I365" s="220"/>
      <c r="J365" s="220"/>
      <c r="K365" s="220"/>
      <c r="L365" s="220"/>
      <c r="M365" s="220"/>
      <c r="N365" s="220"/>
      <c r="O365" s="220"/>
      <c r="P365" s="221"/>
      <c r="Q365" s="969"/>
      <c r="R365" s="970"/>
      <c r="S365" s="970"/>
      <c r="T365" s="970"/>
      <c r="U365" s="970"/>
      <c r="V365" s="970"/>
      <c r="W365" s="970"/>
      <c r="X365" s="970"/>
      <c r="Y365" s="970"/>
      <c r="Z365" s="970"/>
      <c r="AA365" s="97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9"/>
      <c r="B366" s="238"/>
      <c r="C366" s="237"/>
      <c r="D366" s="238"/>
      <c r="E366" s="300"/>
      <c r="F366" s="301"/>
      <c r="G366" s="222"/>
      <c r="H366" s="179"/>
      <c r="I366" s="179"/>
      <c r="J366" s="179"/>
      <c r="K366" s="179"/>
      <c r="L366" s="179"/>
      <c r="M366" s="179"/>
      <c r="N366" s="179"/>
      <c r="O366" s="179"/>
      <c r="P366" s="223"/>
      <c r="Q366" s="972"/>
      <c r="R366" s="973"/>
      <c r="S366" s="973"/>
      <c r="T366" s="973"/>
      <c r="U366" s="973"/>
      <c r="V366" s="973"/>
      <c r="W366" s="973"/>
      <c r="X366" s="973"/>
      <c r="Y366" s="973"/>
      <c r="Z366" s="973"/>
      <c r="AA366" s="97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9"/>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9"/>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9"/>
      <c r="B394" s="238"/>
      <c r="C394" s="237"/>
      <c r="D394" s="238"/>
      <c r="E394" s="237"/>
      <c r="F394" s="299"/>
      <c r="G394" s="217"/>
      <c r="H394" s="176"/>
      <c r="I394" s="176"/>
      <c r="J394" s="176"/>
      <c r="K394" s="176"/>
      <c r="L394" s="176"/>
      <c r="M394" s="176"/>
      <c r="N394" s="176"/>
      <c r="O394" s="176"/>
      <c r="P394" s="218"/>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9"/>
      <c r="B395" s="238"/>
      <c r="C395" s="237"/>
      <c r="D395" s="238"/>
      <c r="E395" s="237"/>
      <c r="F395" s="299"/>
      <c r="G395" s="219"/>
      <c r="H395" s="220"/>
      <c r="I395" s="220"/>
      <c r="J395" s="220"/>
      <c r="K395" s="220"/>
      <c r="L395" s="220"/>
      <c r="M395" s="220"/>
      <c r="N395" s="220"/>
      <c r="O395" s="220"/>
      <c r="P395" s="221"/>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9"/>
      <c r="B396" s="238"/>
      <c r="C396" s="237"/>
      <c r="D396" s="238"/>
      <c r="E396" s="237"/>
      <c r="F396" s="299"/>
      <c r="G396" s="219"/>
      <c r="H396" s="220"/>
      <c r="I396" s="220"/>
      <c r="J396" s="220"/>
      <c r="K396" s="220"/>
      <c r="L396" s="220"/>
      <c r="M396" s="220"/>
      <c r="N396" s="220"/>
      <c r="O396" s="220"/>
      <c r="P396" s="221"/>
      <c r="Q396" s="969"/>
      <c r="R396" s="970"/>
      <c r="S396" s="970"/>
      <c r="T396" s="970"/>
      <c r="U396" s="970"/>
      <c r="V396" s="970"/>
      <c r="W396" s="970"/>
      <c r="X396" s="970"/>
      <c r="Y396" s="970"/>
      <c r="Z396" s="970"/>
      <c r="AA396" s="97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9"/>
      <c r="B397" s="238"/>
      <c r="C397" s="237"/>
      <c r="D397" s="238"/>
      <c r="E397" s="237"/>
      <c r="F397" s="299"/>
      <c r="G397" s="219"/>
      <c r="H397" s="220"/>
      <c r="I397" s="220"/>
      <c r="J397" s="220"/>
      <c r="K397" s="220"/>
      <c r="L397" s="220"/>
      <c r="M397" s="220"/>
      <c r="N397" s="220"/>
      <c r="O397" s="220"/>
      <c r="P397" s="221"/>
      <c r="Q397" s="969"/>
      <c r="R397" s="970"/>
      <c r="S397" s="970"/>
      <c r="T397" s="970"/>
      <c r="U397" s="970"/>
      <c r="V397" s="970"/>
      <c r="W397" s="970"/>
      <c r="X397" s="970"/>
      <c r="Y397" s="970"/>
      <c r="Z397" s="970"/>
      <c r="AA397" s="97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9"/>
      <c r="B398" s="238"/>
      <c r="C398" s="237"/>
      <c r="D398" s="238"/>
      <c r="E398" s="237"/>
      <c r="F398" s="299"/>
      <c r="G398" s="222"/>
      <c r="H398" s="179"/>
      <c r="I398" s="179"/>
      <c r="J398" s="179"/>
      <c r="K398" s="179"/>
      <c r="L398" s="179"/>
      <c r="M398" s="179"/>
      <c r="N398" s="179"/>
      <c r="O398" s="179"/>
      <c r="P398" s="223"/>
      <c r="Q398" s="972"/>
      <c r="R398" s="973"/>
      <c r="S398" s="973"/>
      <c r="T398" s="973"/>
      <c r="U398" s="973"/>
      <c r="V398" s="973"/>
      <c r="W398" s="973"/>
      <c r="X398" s="973"/>
      <c r="Y398" s="973"/>
      <c r="Z398" s="973"/>
      <c r="AA398" s="97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9"/>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9"/>
      <c r="B401" s="238"/>
      <c r="C401" s="237"/>
      <c r="D401" s="238"/>
      <c r="E401" s="237"/>
      <c r="F401" s="299"/>
      <c r="G401" s="217"/>
      <c r="H401" s="176"/>
      <c r="I401" s="176"/>
      <c r="J401" s="176"/>
      <c r="K401" s="176"/>
      <c r="L401" s="176"/>
      <c r="M401" s="176"/>
      <c r="N401" s="176"/>
      <c r="O401" s="176"/>
      <c r="P401" s="218"/>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9"/>
      <c r="B402" s="238"/>
      <c r="C402" s="237"/>
      <c r="D402" s="238"/>
      <c r="E402" s="237"/>
      <c r="F402" s="299"/>
      <c r="G402" s="219"/>
      <c r="H402" s="220"/>
      <c r="I402" s="220"/>
      <c r="J402" s="220"/>
      <c r="K402" s="220"/>
      <c r="L402" s="220"/>
      <c r="M402" s="220"/>
      <c r="N402" s="220"/>
      <c r="O402" s="220"/>
      <c r="P402" s="221"/>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9"/>
      <c r="B403" s="238"/>
      <c r="C403" s="237"/>
      <c r="D403" s="238"/>
      <c r="E403" s="237"/>
      <c r="F403" s="299"/>
      <c r="G403" s="219"/>
      <c r="H403" s="220"/>
      <c r="I403" s="220"/>
      <c r="J403" s="220"/>
      <c r="K403" s="220"/>
      <c r="L403" s="220"/>
      <c r="M403" s="220"/>
      <c r="N403" s="220"/>
      <c r="O403" s="220"/>
      <c r="P403" s="221"/>
      <c r="Q403" s="969"/>
      <c r="R403" s="970"/>
      <c r="S403" s="970"/>
      <c r="T403" s="970"/>
      <c r="U403" s="970"/>
      <c r="V403" s="970"/>
      <c r="W403" s="970"/>
      <c r="X403" s="970"/>
      <c r="Y403" s="970"/>
      <c r="Z403" s="970"/>
      <c r="AA403" s="97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9"/>
      <c r="B404" s="238"/>
      <c r="C404" s="237"/>
      <c r="D404" s="238"/>
      <c r="E404" s="237"/>
      <c r="F404" s="299"/>
      <c r="G404" s="219"/>
      <c r="H404" s="220"/>
      <c r="I404" s="220"/>
      <c r="J404" s="220"/>
      <c r="K404" s="220"/>
      <c r="L404" s="220"/>
      <c r="M404" s="220"/>
      <c r="N404" s="220"/>
      <c r="O404" s="220"/>
      <c r="P404" s="221"/>
      <c r="Q404" s="969"/>
      <c r="R404" s="970"/>
      <c r="S404" s="970"/>
      <c r="T404" s="970"/>
      <c r="U404" s="970"/>
      <c r="V404" s="970"/>
      <c r="W404" s="970"/>
      <c r="X404" s="970"/>
      <c r="Y404" s="970"/>
      <c r="Z404" s="970"/>
      <c r="AA404" s="97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9"/>
      <c r="B405" s="238"/>
      <c r="C405" s="237"/>
      <c r="D405" s="238"/>
      <c r="E405" s="237"/>
      <c r="F405" s="299"/>
      <c r="G405" s="222"/>
      <c r="H405" s="179"/>
      <c r="I405" s="179"/>
      <c r="J405" s="179"/>
      <c r="K405" s="179"/>
      <c r="L405" s="179"/>
      <c r="M405" s="179"/>
      <c r="N405" s="179"/>
      <c r="O405" s="179"/>
      <c r="P405" s="223"/>
      <c r="Q405" s="972"/>
      <c r="R405" s="973"/>
      <c r="S405" s="973"/>
      <c r="T405" s="973"/>
      <c r="U405" s="973"/>
      <c r="V405" s="973"/>
      <c r="W405" s="973"/>
      <c r="X405" s="973"/>
      <c r="Y405" s="973"/>
      <c r="Z405" s="973"/>
      <c r="AA405" s="97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9"/>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9"/>
      <c r="B408" s="238"/>
      <c r="C408" s="237"/>
      <c r="D408" s="238"/>
      <c r="E408" s="237"/>
      <c r="F408" s="299"/>
      <c r="G408" s="217"/>
      <c r="H408" s="176"/>
      <c r="I408" s="176"/>
      <c r="J408" s="176"/>
      <c r="K408" s="176"/>
      <c r="L408" s="176"/>
      <c r="M408" s="176"/>
      <c r="N408" s="176"/>
      <c r="O408" s="176"/>
      <c r="P408" s="218"/>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9"/>
      <c r="B409" s="238"/>
      <c r="C409" s="237"/>
      <c r="D409" s="238"/>
      <c r="E409" s="237"/>
      <c r="F409" s="299"/>
      <c r="G409" s="219"/>
      <c r="H409" s="220"/>
      <c r="I409" s="220"/>
      <c r="J409" s="220"/>
      <c r="K409" s="220"/>
      <c r="L409" s="220"/>
      <c r="M409" s="220"/>
      <c r="N409" s="220"/>
      <c r="O409" s="220"/>
      <c r="P409" s="221"/>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9"/>
      <c r="B410" s="238"/>
      <c r="C410" s="237"/>
      <c r="D410" s="238"/>
      <c r="E410" s="237"/>
      <c r="F410" s="299"/>
      <c r="G410" s="219"/>
      <c r="H410" s="220"/>
      <c r="I410" s="220"/>
      <c r="J410" s="220"/>
      <c r="K410" s="220"/>
      <c r="L410" s="220"/>
      <c r="M410" s="220"/>
      <c r="N410" s="220"/>
      <c r="O410" s="220"/>
      <c r="P410" s="221"/>
      <c r="Q410" s="969"/>
      <c r="R410" s="970"/>
      <c r="S410" s="970"/>
      <c r="T410" s="970"/>
      <c r="U410" s="970"/>
      <c r="V410" s="970"/>
      <c r="W410" s="970"/>
      <c r="X410" s="970"/>
      <c r="Y410" s="970"/>
      <c r="Z410" s="970"/>
      <c r="AA410" s="97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9"/>
      <c r="B411" s="238"/>
      <c r="C411" s="237"/>
      <c r="D411" s="238"/>
      <c r="E411" s="237"/>
      <c r="F411" s="299"/>
      <c r="G411" s="219"/>
      <c r="H411" s="220"/>
      <c r="I411" s="220"/>
      <c r="J411" s="220"/>
      <c r="K411" s="220"/>
      <c r="L411" s="220"/>
      <c r="M411" s="220"/>
      <c r="N411" s="220"/>
      <c r="O411" s="220"/>
      <c r="P411" s="221"/>
      <c r="Q411" s="969"/>
      <c r="R411" s="970"/>
      <c r="S411" s="970"/>
      <c r="T411" s="970"/>
      <c r="U411" s="970"/>
      <c r="V411" s="970"/>
      <c r="W411" s="970"/>
      <c r="X411" s="970"/>
      <c r="Y411" s="970"/>
      <c r="Z411" s="970"/>
      <c r="AA411" s="97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9"/>
      <c r="B412" s="238"/>
      <c r="C412" s="237"/>
      <c r="D412" s="238"/>
      <c r="E412" s="237"/>
      <c r="F412" s="299"/>
      <c r="G412" s="222"/>
      <c r="H412" s="179"/>
      <c r="I412" s="179"/>
      <c r="J412" s="179"/>
      <c r="K412" s="179"/>
      <c r="L412" s="179"/>
      <c r="M412" s="179"/>
      <c r="N412" s="179"/>
      <c r="O412" s="179"/>
      <c r="P412" s="223"/>
      <c r="Q412" s="972"/>
      <c r="R412" s="973"/>
      <c r="S412" s="973"/>
      <c r="T412" s="973"/>
      <c r="U412" s="973"/>
      <c r="V412" s="973"/>
      <c r="W412" s="973"/>
      <c r="X412" s="973"/>
      <c r="Y412" s="973"/>
      <c r="Z412" s="973"/>
      <c r="AA412" s="97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9"/>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9"/>
      <c r="B415" s="238"/>
      <c r="C415" s="237"/>
      <c r="D415" s="238"/>
      <c r="E415" s="237"/>
      <c r="F415" s="299"/>
      <c r="G415" s="217"/>
      <c r="H415" s="176"/>
      <c r="I415" s="176"/>
      <c r="J415" s="176"/>
      <c r="K415" s="176"/>
      <c r="L415" s="176"/>
      <c r="M415" s="176"/>
      <c r="N415" s="176"/>
      <c r="O415" s="176"/>
      <c r="P415" s="218"/>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9"/>
      <c r="B416" s="238"/>
      <c r="C416" s="237"/>
      <c r="D416" s="238"/>
      <c r="E416" s="237"/>
      <c r="F416" s="299"/>
      <c r="G416" s="219"/>
      <c r="H416" s="220"/>
      <c r="I416" s="220"/>
      <c r="J416" s="220"/>
      <c r="K416" s="220"/>
      <c r="L416" s="220"/>
      <c r="M416" s="220"/>
      <c r="N416" s="220"/>
      <c r="O416" s="220"/>
      <c r="P416" s="221"/>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9"/>
      <c r="B417" s="238"/>
      <c r="C417" s="237"/>
      <c r="D417" s="238"/>
      <c r="E417" s="237"/>
      <c r="F417" s="299"/>
      <c r="G417" s="219"/>
      <c r="H417" s="220"/>
      <c r="I417" s="220"/>
      <c r="J417" s="220"/>
      <c r="K417" s="220"/>
      <c r="L417" s="220"/>
      <c r="M417" s="220"/>
      <c r="N417" s="220"/>
      <c r="O417" s="220"/>
      <c r="P417" s="221"/>
      <c r="Q417" s="969"/>
      <c r="R417" s="970"/>
      <c r="S417" s="970"/>
      <c r="T417" s="970"/>
      <c r="U417" s="970"/>
      <c r="V417" s="970"/>
      <c r="W417" s="970"/>
      <c r="X417" s="970"/>
      <c r="Y417" s="970"/>
      <c r="Z417" s="970"/>
      <c r="AA417" s="97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9"/>
      <c r="B418" s="238"/>
      <c r="C418" s="237"/>
      <c r="D418" s="238"/>
      <c r="E418" s="237"/>
      <c r="F418" s="299"/>
      <c r="G418" s="219"/>
      <c r="H418" s="220"/>
      <c r="I418" s="220"/>
      <c r="J418" s="220"/>
      <c r="K418" s="220"/>
      <c r="L418" s="220"/>
      <c r="M418" s="220"/>
      <c r="N418" s="220"/>
      <c r="O418" s="220"/>
      <c r="P418" s="221"/>
      <c r="Q418" s="969"/>
      <c r="R418" s="970"/>
      <c r="S418" s="970"/>
      <c r="T418" s="970"/>
      <c r="U418" s="970"/>
      <c r="V418" s="970"/>
      <c r="W418" s="970"/>
      <c r="X418" s="970"/>
      <c r="Y418" s="970"/>
      <c r="Z418" s="970"/>
      <c r="AA418" s="97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9"/>
      <c r="B419" s="238"/>
      <c r="C419" s="237"/>
      <c r="D419" s="238"/>
      <c r="E419" s="237"/>
      <c r="F419" s="299"/>
      <c r="G419" s="222"/>
      <c r="H419" s="179"/>
      <c r="I419" s="179"/>
      <c r="J419" s="179"/>
      <c r="K419" s="179"/>
      <c r="L419" s="179"/>
      <c r="M419" s="179"/>
      <c r="N419" s="179"/>
      <c r="O419" s="179"/>
      <c r="P419" s="223"/>
      <c r="Q419" s="972"/>
      <c r="R419" s="973"/>
      <c r="S419" s="973"/>
      <c r="T419" s="973"/>
      <c r="U419" s="973"/>
      <c r="V419" s="973"/>
      <c r="W419" s="973"/>
      <c r="X419" s="973"/>
      <c r="Y419" s="973"/>
      <c r="Z419" s="973"/>
      <c r="AA419" s="97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9"/>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9"/>
      <c r="B422" s="238"/>
      <c r="C422" s="237"/>
      <c r="D422" s="238"/>
      <c r="E422" s="237"/>
      <c r="F422" s="299"/>
      <c r="G422" s="217"/>
      <c r="H422" s="176"/>
      <c r="I422" s="176"/>
      <c r="J422" s="176"/>
      <c r="K422" s="176"/>
      <c r="L422" s="176"/>
      <c r="M422" s="176"/>
      <c r="N422" s="176"/>
      <c r="O422" s="176"/>
      <c r="P422" s="218"/>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9"/>
      <c r="B423" s="238"/>
      <c r="C423" s="237"/>
      <c r="D423" s="238"/>
      <c r="E423" s="237"/>
      <c r="F423" s="299"/>
      <c r="G423" s="219"/>
      <c r="H423" s="220"/>
      <c r="I423" s="220"/>
      <c r="J423" s="220"/>
      <c r="K423" s="220"/>
      <c r="L423" s="220"/>
      <c r="M423" s="220"/>
      <c r="N423" s="220"/>
      <c r="O423" s="220"/>
      <c r="P423" s="221"/>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9"/>
      <c r="B424" s="238"/>
      <c r="C424" s="237"/>
      <c r="D424" s="238"/>
      <c r="E424" s="237"/>
      <c r="F424" s="299"/>
      <c r="G424" s="219"/>
      <c r="H424" s="220"/>
      <c r="I424" s="220"/>
      <c r="J424" s="220"/>
      <c r="K424" s="220"/>
      <c r="L424" s="220"/>
      <c r="M424" s="220"/>
      <c r="N424" s="220"/>
      <c r="O424" s="220"/>
      <c r="P424" s="221"/>
      <c r="Q424" s="969"/>
      <c r="R424" s="970"/>
      <c r="S424" s="970"/>
      <c r="T424" s="970"/>
      <c r="U424" s="970"/>
      <c r="V424" s="970"/>
      <c r="W424" s="970"/>
      <c r="X424" s="970"/>
      <c r="Y424" s="970"/>
      <c r="Z424" s="970"/>
      <c r="AA424" s="97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9"/>
      <c r="B425" s="238"/>
      <c r="C425" s="237"/>
      <c r="D425" s="238"/>
      <c r="E425" s="237"/>
      <c r="F425" s="299"/>
      <c r="G425" s="219"/>
      <c r="H425" s="220"/>
      <c r="I425" s="220"/>
      <c r="J425" s="220"/>
      <c r="K425" s="220"/>
      <c r="L425" s="220"/>
      <c r="M425" s="220"/>
      <c r="N425" s="220"/>
      <c r="O425" s="220"/>
      <c r="P425" s="221"/>
      <c r="Q425" s="969"/>
      <c r="R425" s="970"/>
      <c r="S425" s="970"/>
      <c r="T425" s="970"/>
      <c r="U425" s="970"/>
      <c r="V425" s="970"/>
      <c r="W425" s="970"/>
      <c r="X425" s="970"/>
      <c r="Y425" s="970"/>
      <c r="Z425" s="970"/>
      <c r="AA425" s="97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9"/>
      <c r="B426" s="238"/>
      <c r="C426" s="237"/>
      <c r="D426" s="238"/>
      <c r="E426" s="300"/>
      <c r="F426" s="301"/>
      <c r="G426" s="222"/>
      <c r="H426" s="179"/>
      <c r="I426" s="179"/>
      <c r="J426" s="179"/>
      <c r="K426" s="179"/>
      <c r="L426" s="179"/>
      <c r="M426" s="179"/>
      <c r="N426" s="179"/>
      <c r="O426" s="179"/>
      <c r="P426" s="223"/>
      <c r="Q426" s="972"/>
      <c r="R426" s="973"/>
      <c r="S426" s="973"/>
      <c r="T426" s="973"/>
      <c r="U426" s="973"/>
      <c r="V426" s="973"/>
      <c r="W426" s="973"/>
      <c r="X426" s="973"/>
      <c r="Y426" s="973"/>
      <c r="Z426" s="973"/>
      <c r="AA426" s="97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9"/>
      <c r="B429" s="238"/>
      <c r="C429" s="300"/>
      <c r="D429" s="97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9"/>
      <c r="B430" s="238"/>
      <c r="C430" s="235" t="s">
        <v>588</v>
      </c>
      <c r="D430" s="236"/>
      <c r="E430" s="224" t="s">
        <v>316</v>
      </c>
      <c r="F430" s="429"/>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hidden="1" customHeight="1" x14ac:dyDescent="0.15">
      <c r="A433" s="979"/>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t="s">
        <v>685</v>
      </c>
      <c r="AN433" s="152"/>
      <c r="AO433" s="152"/>
      <c r="AP433" s="153"/>
      <c r="AQ433" s="151" t="s">
        <v>634</v>
      </c>
      <c r="AR433" s="152"/>
      <c r="AS433" s="152"/>
      <c r="AT433" s="153"/>
      <c r="AU433" s="152" t="s">
        <v>634</v>
      </c>
      <c r="AV433" s="152"/>
      <c r="AW433" s="152"/>
      <c r="AX433" s="196"/>
      <c r="AY433">
        <f t="shared" ref="AY433:AY435" si="63">$AY$431</f>
        <v>1</v>
      </c>
    </row>
    <row r="434" spans="1:51" ht="23.25" hidden="1" customHeight="1" x14ac:dyDescent="0.15">
      <c r="A434" s="97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634</v>
      </c>
      <c r="AC434" s="209"/>
      <c r="AD434" s="209"/>
      <c r="AE434" s="151" t="s">
        <v>634</v>
      </c>
      <c r="AF434" s="152"/>
      <c r="AG434" s="152"/>
      <c r="AH434" s="153"/>
      <c r="AI434" s="151" t="s">
        <v>634</v>
      </c>
      <c r="AJ434" s="152"/>
      <c r="AK434" s="152"/>
      <c r="AL434" s="152"/>
      <c r="AM434" s="151" t="s">
        <v>685</v>
      </c>
      <c r="AN434" s="152"/>
      <c r="AO434" s="152"/>
      <c r="AP434" s="153"/>
      <c r="AQ434" s="151" t="s">
        <v>634</v>
      </c>
      <c r="AR434" s="152"/>
      <c r="AS434" s="152"/>
      <c r="AT434" s="153"/>
      <c r="AU434" s="152" t="s">
        <v>634</v>
      </c>
      <c r="AV434" s="152"/>
      <c r="AW434" s="152"/>
      <c r="AX434" s="196"/>
      <c r="AY434">
        <f t="shared" si="63"/>
        <v>1</v>
      </c>
    </row>
    <row r="435" spans="1:51" ht="23.25" hidden="1" customHeight="1" x14ac:dyDescent="0.15">
      <c r="A435" s="97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634</v>
      </c>
      <c r="AF435" s="152"/>
      <c r="AG435" s="152"/>
      <c r="AH435" s="153"/>
      <c r="AI435" s="151" t="s">
        <v>634</v>
      </c>
      <c r="AJ435" s="152"/>
      <c r="AK435" s="152"/>
      <c r="AL435" s="152"/>
      <c r="AM435" s="151" t="s">
        <v>685</v>
      </c>
      <c r="AN435" s="152"/>
      <c r="AO435" s="152"/>
      <c r="AP435" s="153"/>
      <c r="AQ435" s="151" t="s">
        <v>634</v>
      </c>
      <c r="AR435" s="152"/>
      <c r="AS435" s="152"/>
      <c r="AT435" s="153"/>
      <c r="AU435" s="152" t="s">
        <v>634</v>
      </c>
      <c r="AV435" s="152"/>
      <c r="AW435" s="152"/>
      <c r="AX435" s="196"/>
      <c r="AY435">
        <f t="shared" si="63"/>
        <v>1</v>
      </c>
    </row>
    <row r="436" spans="1:51" ht="18.75" hidden="1" customHeight="1" x14ac:dyDescent="0.15">
      <c r="A436" s="97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634</v>
      </c>
      <c r="AF457" s="163"/>
      <c r="AG457" s="164" t="s">
        <v>185</v>
      </c>
      <c r="AH457" s="187"/>
      <c r="AI457" s="201"/>
      <c r="AJ457" s="201"/>
      <c r="AK457" s="201"/>
      <c r="AL457" s="202"/>
      <c r="AM457" s="201"/>
      <c r="AN457" s="201"/>
      <c r="AO457" s="201"/>
      <c r="AP457" s="202"/>
      <c r="AQ457" s="216" t="s">
        <v>634</v>
      </c>
      <c r="AR457" s="163"/>
      <c r="AS457" s="164" t="s">
        <v>185</v>
      </c>
      <c r="AT457" s="187"/>
      <c r="AU457" s="163" t="s">
        <v>634</v>
      </c>
      <c r="AV457" s="163"/>
      <c r="AW457" s="164" t="s">
        <v>175</v>
      </c>
      <c r="AX457" s="165"/>
      <c r="AY457">
        <f>$AY$456</f>
        <v>1</v>
      </c>
    </row>
    <row r="458" spans="1:51" ht="23.25" hidden="1" customHeight="1" x14ac:dyDescent="0.15">
      <c r="A458" s="979"/>
      <c r="B458" s="238"/>
      <c r="C458" s="237"/>
      <c r="D458" s="238"/>
      <c r="E458" s="181"/>
      <c r="F458" s="182"/>
      <c r="G458" s="217" t="s">
        <v>634</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634</v>
      </c>
      <c r="AC458" s="160"/>
      <c r="AD458" s="160"/>
      <c r="AE458" s="151" t="s">
        <v>634</v>
      </c>
      <c r="AF458" s="152"/>
      <c r="AG458" s="152"/>
      <c r="AH458" s="152"/>
      <c r="AI458" s="151" t="s">
        <v>634</v>
      </c>
      <c r="AJ458" s="152"/>
      <c r="AK458" s="152"/>
      <c r="AL458" s="152"/>
      <c r="AM458" s="151" t="s">
        <v>685</v>
      </c>
      <c r="AN458" s="152"/>
      <c r="AO458" s="152"/>
      <c r="AP458" s="153"/>
      <c r="AQ458" s="151" t="s">
        <v>634</v>
      </c>
      <c r="AR458" s="152"/>
      <c r="AS458" s="152"/>
      <c r="AT458" s="153"/>
      <c r="AU458" s="152" t="s">
        <v>634</v>
      </c>
      <c r="AV458" s="152"/>
      <c r="AW458" s="152"/>
      <c r="AX458" s="196"/>
      <c r="AY458">
        <f t="shared" ref="AY458:AY460" si="68">$AY$456</f>
        <v>1</v>
      </c>
    </row>
    <row r="459" spans="1:51" ht="23.25" hidden="1" customHeight="1" x14ac:dyDescent="0.15">
      <c r="A459" s="97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634</v>
      </c>
      <c r="AC459" s="209"/>
      <c r="AD459" s="209"/>
      <c r="AE459" s="151" t="s">
        <v>634</v>
      </c>
      <c r="AF459" s="152"/>
      <c r="AG459" s="152"/>
      <c r="AH459" s="153"/>
      <c r="AI459" s="151" t="s">
        <v>634</v>
      </c>
      <c r="AJ459" s="152"/>
      <c r="AK459" s="152"/>
      <c r="AL459" s="152"/>
      <c r="AM459" s="151" t="s">
        <v>685</v>
      </c>
      <c r="AN459" s="152"/>
      <c r="AO459" s="152"/>
      <c r="AP459" s="153"/>
      <c r="AQ459" s="151" t="s">
        <v>634</v>
      </c>
      <c r="AR459" s="152"/>
      <c r="AS459" s="152"/>
      <c r="AT459" s="153"/>
      <c r="AU459" s="152" t="s">
        <v>634</v>
      </c>
      <c r="AV459" s="152"/>
      <c r="AW459" s="152"/>
      <c r="AX459" s="196"/>
      <c r="AY459">
        <f t="shared" si="68"/>
        <v>1</v>
      </c>
    </row>
    <row r="460" spans="1:51" ht="23.25" hidden="1" customHeight="1" thickBot="1" x14ac:dyDescent="0.2">
      <c r="A460" s="97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634</v>
      </c>
      <c r="AF460" s="152"/>
      <c r="AG460" s="152"/>
      <c r="AH460" s="153"/>
      <c r="AI460" s="151" t="s">
        <v>634</v>
      </c>
      <c r="AJ460" s="152"/>
      <c r="AK460" s="152"/>
      <c r="AL460" s="152"/>
      <c r="AM460" s="151" t="s">
        <v>685</v>
      </c>
      <c r="AN460" s="152"/>
      <c r="AO460" s="152"/>
      <c r="AP460" s="153"/>
      <c r="AQ460" s="151" t="s">
        <v>634</v>
      </c>
      <c r="AR460" s="152"/>
      <c r="AS460" s="152"/>
      <c r="AT460" s="153"/>
      <c r="AU460" s="152" t="s">
        <v>634</v>
      </c>
      <c r="AV460" s="152"/>
      <c r="AW460" s="152"/>
      <c r="AX460" s="196"/>
      <c r="AY460">
        <f t="shared" si="68"/>
        <v>1</v>
      </c>
    </row>
    <row r="461" spans="1:51" ht="18.75" hidden="1" customHeight="1" x14ac:dyDescent="0.15">
      <c r="A461" s="97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9"/>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9"/>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9"/>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9"/>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9"/>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9"/>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9"/>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9"/>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9"/>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9"/>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5"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6"/>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80.099999999999994" customHeight="1" x14ac:dyDescent="0.15">
      <c r="A702" s="510" t="s">
        <v>139</v>
      </c>
      <c r="B702" s="511"/>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0" t="s">
        <v>648</v>
      </c>
      <c r="AE702" s="881"/>
      <c r="AF702" s="881"/>
      <c r="AG702" s="867" t="s">
        <v>696</v>
      </c>
      <c r="AH702" s="868"/>
      <c r="AI702" s="868"/>
      <c r="AJ702" s="868"/>
      <c r="AK702" s="868"/>
      <c r="AL702" s="868"/>
      <c r="AM702" s="868"/>
      <c r="AN702" s="868"/>
      <c r="AO702" s="868"/>
      <c r="AP702" s="868"/>
      <c r="AQ702" s="868"/>
      <c r="AR702" s="868"/>
      <c r="AS702" s="868"/>
      <c r="AT702" s="868"/>
      <c r="AU702" s="868"/>
      <c r="AV702" s="868"/>
      <c r="AW702" s="868"/>
      <c r="AX702" s="869"/>
    </row>
    <row r="703" spans="1:51" ht="80.099999999999994"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648</v>
      </c>
      <c r="AE703" s="170"/>
      <c r="AF703" s="170"/>
      <c r="AG703" s="877" t="s">
        <v>697</v>
      </c>
      <c r="AH703" s="878"/>
      <c r="AI703" s="878"/>
      <c r="AJ703" s="878"/>
      <c r="AK703" s="878"/>
      <c r="AL703" s="878"/>
      <c r="AM703" s="878"/>
      <c r="AN703" s="878"/>
      <c r="AO703" s="878"/>
      <c r="AP703" s="878"/>
      <c r="AQ703" s="878"/>
      <c r="AR703" s="878"/>
      <c r="AS703" s="878"/>
      <c r="AT703" s="878"/>
      <c r="AU703" s="878"/>
      <c r="AV703" s="878"/>
      <c r="AW703" s="878"/>
      <c r="AX703" s="879"/>
    </row>
    <row r="704" spans="1:51" ht="80.099999999999994"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648</v>
      </c>
      <c r="AE704" s="567"/>
      <c r="AF704" s="567"/>
      <c r="AG704" s="710" t="s">
        <v>698</v>
      </c>
      <c r="AH704" s="711"/>
      <c r="AI704" s="711"/>
      <c r="AJ704" s="711"/>
      <c r="AK704" s="711"/>
      <c r="AL704" s="711"/>
      <c r="AM704" s="711"/>
      <c r="AN704" s="711"/>
      <c r="AO704" s="711"/>
      <c r="AP704" s="711"/>
      <c r="AQ704" s="711"/>
      <c r="AR704" s="711"/>
      <c r="AS704" s="711"/>
      <c r="AT704" s="711"/>
      <c r="AU704" s="711"/>
      <c r="AV704" s="711"/>
      <c r="AW704" s="711"/>
      <c r="AX704" s="712"/>
    </row>
    <row r="705" spans="1:50" ht="27" customHeight="1" x14ac:dyDescent="0.15">
      <c r="A705" s="602" t="s">
        <v>38</v>
      </c>
      <c r="B705" s="753"/>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9" t="s">
        <v>648</v>
      </c>
      <c r="AE705" s="720"/>
      <c r="AF705" s="720"/>
      <c r="AG705" s="175" t="s">
        <v>703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4"/>
      <c r="C706" s="595"/>
      <c r="D706" s="596"/>
      <c r="E706" s="667" t="s">
        <v>298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700</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4"/>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701</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699</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32.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648</v>
      </c>
      <c r="AE709" s="170"/>
      <c r="AF709" s="170"/>
      <c r="AG709" s="648" t="s">
        <v>712</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699</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648</v>
      </c>
      <c r="AE711" s="170"/>
      <c r="AF711" s="170"/>
      <c r="AG711" s="648" t="s">
        <v>711</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699</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45.4" customHeight="1" x14ac:dyDescent="0.15">
      <c r="A713" s="639"/>
      <c r="B713" s="640"/>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648</v>
      </c>
      <c r="AE713" s="170"/>
      <c r="AF713" s="171"/>
      <c r="AG713" s="648" t="s">
        <v>714</v>
      </c>
      <c r="AH713" s="649"/>
      <c r="AI713" s="649"/>
      <c r="AJ713" s="649"/>
      <c r="AK713" s="649"/>
      <c r="AL713" s="649"/>
      <c r="AM713" s="649"/>
      <c r="AN713" s="649"/>
      <c r="AO713" s="649"/>
      <c r="AP713" s="649"/>
      <c r="AQ713" s="649"/>
      <c r="AR713" s="649"/>
      <c r="AS713" s="649"/>
      <c r="AT713" s="649"/>
      <c r="AU713" s="649"/>
      <c r="AV713" s="649"/>
      <c r="AW713" s="649"/>
      <c r="AX713" s="650"/>
    </row>
    <row r="714" spans="1:50" ht="39" customHeight="1" x14ac:dyDescent="0.15">
      <c r="A714" s="641"/>
      <c r="B714" s="642"/>
      <c r="C714" s="755" t="s">
        <v>245</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2" t="s">
        <v>648</v>
      </c>
      <c r="AE714" s="573"/>
      <c r="AF714" s="574"/>
      <c r="AG714" s="673" t="s">
        <v>702</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246</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648</v>
      </c>
      <c r="AE715" s="652"/>
      <c r="AF715" s="761"/>
      <c r="AG715" s="507" t="s">
        <v>706</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699</v>
      </c>
      <c r="AE716" s="743"/>
      <c r="AF716" s="743"/>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648</v>
      </c>
      <c r="AE717" s="170"/>
      <c r="AF717" s="170"/>
      <c r="AG717" s="648" t="s">
        <v>705</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648</v>
      </c>
      <c r="AE718" s="170"/>
      <c r="AF718" s="170"/>
      <c r="AG718" s="178" t="s">
        <v>713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87"/>
      <c r="AD719" s="651" t="s">
        <v>648</v>
      </c>
      <c r="AE719" s="652"/>
      <c r="AF719" s="652"/>
      <c r="AG719" s="175" t="s">
        <v>709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9" t="s">
        <v>259</v>
      </c>
      <c r="D720" s="917"/>
      <c r="E720" s="917"/>
      <c r="F720" s="920"/>
      <c r="G720" s="916" t="s">
        <v>260</v>
      </c>
      <c r="H720" s="917"/>
      <c r="I720" s="917"/>
      <c r="J720" s="917"/>
      <c r="K720" s="917"/>
      <c r="L720" s="917"/>
      <c r="M720" s="917"/>
      <c r="N720" s="916" t="s">
        <v>263</v>
      </c>
      <c r="O720" s="917"/>
      <c r="P720" s="917"/>
      <c r="Q720" s="917"/>
      <c r="R720" s="917"/>
      <c r="S720" s="917"/>
      <c r="T720" s="917"/>
      <c r="U720" s="917"/>
      <c r="V720" s="917"/>
      <c r="W720" s="917"/>
      <c r="X720" s="917"/>
      <c r="Y720" s="917"/>
      <c r="Z720" s="917"/>
      <c r="AA720" s="917"/>
      <c r="AB720" s="917"/>
      <c r="AC720" s="917"/>
      <c r="AD720" s="917"/>
      <c r="AE720" s="917"/>
      <c r="AF720" s="918"/>
      <c r="AG720" s="409"/>
      <c r="AH720" s="220"/>
      <c r="AI720" s="220"/>
      <c r="AJ720" s="220"/>
      <c r="AK720" s="220"/>
      <c r="AL720" s="220"/>
      <c r="AM720" s="220"/>
      <c r="AN720" s="220"/>
      <c r="AO720" s="220"/>
      <c r="AP720" s="220"/>
      <c r="AQ720" s="220"/>
      <c r="AR720" s="220"/>
      <c r="AS720" s="220"/>
      <c r="AT720" s="220"/>
      <c r="AU720" s="220"/>
      <c r="AV720" s="220"/>
      <c r="AW720" s="220"/>
      <c r="AX720" s="410"/>
    </row>
    <row r="721" spans="1:52" ht="42" customHeight="1" x14ac:dyDescent="0.15">
      <c r="A721" s="634"/>
      <c r="B721" s="635"/>
      <c r="C721" s="903" t="s">
        <v>627</v>
      </c>
      <c r="D721" s="904"/>
      <c r="E721" s="904"/>
      <c r="F721" s="905"/>
      <c r="G721" s="921" t="s">
        <v>590</v>
      </c>
      <c r="H721" s="922"/>
      <c r="I721" s="63" t="str">
        <f>IF(OR(G721="　", G721=""), "", "-")</f>
        <v>-</v>
      </c>
      <c r="J721" s="902">
        <v>35</v>
      </c>
      <c r="K721" s="902"/>
      <c r="L721" s="63" t="str">
        <f>IF(M721="","","-")</f>
        <v/>
      </c>
      <c r="M721" s="64"/>
      <c r="N721" s="899" t="s">
        <v>708</v>
      </c>
      <c r="O721" s="900"/>
      <c r="P721" s="900"/>
      <c r="Q721" s="900"/>
      <c r="R721" s="900"/>
      <c r="S721" s="900"/>
      <c r="T721" s="900"/>
      <c r="U721" s="900"/>
      <c r="V721" s="900"/>
      <c r="W721" s="900"/>
      <c r="X721" s="900"/>
      <c r="Y721" s="900"/>
      <c r="Z721" s="900"/>
      <c r="AA721" s="900"/>
      <c r="AB721" s="900"/>
      <c r="AC721" s="900"/>
      <c r="AD721" s="900"/>
      <c r="AE721" s="900"/>
      <c r="AF721" s="901"/>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903"/>
      <c r="D722" s="904"/>
      <c r="E722" s="904"/>
      <c r="F722" s="905"/>
      <c r="G722" s="921"/>
      <c r="H722" s="922"/>
      <c r="I722" s="63" t="str">
        <f t="shared" ref="I722:I725" si="113">IF(OR(G722="　", G722=""), "", "-")</f>
        <v/>
      </c>
      <c r="J722" s="902"/>
      <c r="K722" s="902"/>
      <c r="L722" s="63" t="str">
        <f t="shared" ref="L722:L725" si="114">IF(M722="","","-")</f>
        <v/>
      </c>
      <c r="M722" s="64"/>
      <c r="N722" s="899"/>
      <c r="O722" s="900"/>
      <c r="P722" s="900"/>
      <c r="Q722" s="900"/>
      <c r="R722" s="900"/>
      <c r="S722" s="900"/>
      <c r="T722" s="900"/>
      <c r="U722" s="900"/>
      <c r="V722" s="900"/>
      <c r="W722" s="900"/>
      <c r="X722" s="900"/>
      <c r="Y722" s="900"/>
      <c r="Z722" s="900"/>
      <c r="AA722" s="900"/>
      <c r="AB722" s="900"/>
      <c r="AC722" s="900"/>
      <c r="AD722" s="900"/>
      <c r="AE722" s="900"/>
      <c r="AF722" s="901"/>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903"/>
      <c r="D723" s="904"/>
      <c r="E723" s="904"/>
      <c r="F723" s="905"/>
      <c r="G723" s="921"/>
      <c r="H723" s="922"/>
      <c r="I723" s="63" t="str">
        <f t="shared" si="113"/>
        <v/>
      </c>
      <c r="J723" s="902"/>
      <c r="K723" s="902"/>
      <c r="L723" s="63" t="str">
        <f t="shared" si="114"/>
        <v/>
      </c>
      <c r="M723" s="64"/>
      <c r="N723" s="899"/>
      <c r="O723" s="900"/>
      <c r="P723" s="900"/>
      <c r="Q723" s="900"/>
      <c r="R723" s="900"/>
      <c r="S723" s="900"/>
      <c r="T723" s="900"/>
      <c r="U723" s="900"/>
      <c r="V723" s="900"/>
      <c r="W723" s="900"/>
      <c r="X723" s="900"/>
      <c r="Y723" s="900"/>
      <c r="Z723" s="900"/>
      <c r="AA723" s="900"/>
      <c r="AB723" s="900"/>
      <c r="AC723" s="900"/>
      <c r="AD723" s="900"/>
      <c r="AE723" s="900"/>
      <c r="AF723" s="901"/>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903"/>
      <c r="D724" s="904"/>
      <c r="E724" s="904"/>
      <c r="F724" s="905"/>
      <c r="G724" s="921"/>
      <c r="H724" s="922"/>
      <c r="I724" s="63" t="str">
        <f t="shared" si="113"/>
        <v/>
      </c>
      <c r="J724" s="902"/>
      <c r="K724" s="902"/>
      <c r="L724" s="63" t="str">
        <f t="shared" si="114"/>
        <v/>
      </c>
      <c r="M724" s="64"/>
      <c r="N724" s="899"/>
      <c r="O724" s="900"/>
      <c r="P724" s="900"/>
      <c r="Q724" s="900"/>
      <c r="R724" s="900"/>
      <c r="S724" s="900"/>
      <c r="T724" s="900"/>
      <c r="U724" s="900"/>
      <c r="V724" s="900"/>
      <c r="W724" s="900"/>
      <c r="X724" s="900"/>
      <c r="Y724" s="900"/>
      <c r="Z724" s="900"/>
      <c r="AA724" s="900"/>
      <c r="AB724" s="900"/>
      <c r="AC724" s="900"/>
      <c r="AD724" s="900"/>
      <c r="AE724" s="900"/>
      <c r="AF724" s="901"/>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903"/>
      <c r="D725" s="904"/>
      <c r="E725" s="904"/>
      <c r="F725" s="905"/>
      <c r="G725" s="944"/>
      <c r="H725" s="945"/>
      <c r="I725" s="65" t="str">
        <f t="shared" si="113"/>
        <v/>
      </c>
      <c r="J725" s="946"/>
      <c r="K725" s="946"/>
      <c r="L725" s="65" t="str">
        <f t="shared" si="114"/>
        <v/>
      </c>
      <c r="M725" s="66"/>
      <c r="N725" s="937"/>
      <c r="O725" s="938"/>
      <c r="P725" s="938"/>
      <c r="Q725" s="938"/>
      <c r="R725" s="938"/>
      <c r="S725" s="938"/>
      <c r="T725" s="938"/>
      <c r="U725" s="938"/>
      <c r="V725" s="938"/>
      <c r="W725" s="938"/>
      <c r="X725" s="938"/>
      <c r="Y725" s="938"/>
      <c r="Z725" s="938"/>
      <c r="AA725" s="938"/>
      <c r="AB725" s="938"/>
      <c r="AC725" s="938"/>
      <c r="AD725" s="938"/>
      <c r="AE725" s="938"/>
      <c r="AF725" s="939"/>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81" t="s">
        <v>707</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4"/>
      <c r="B727" s="605"/>
      <c r="C727" s="679" t="s">
        <v>56</v>
      </c>
      <c r="D727" s="680"/>
      <c r="E727" s="680"/>
      <c r="F727" s="681"/>
      <c r="G727" s="779" t="s">
        <v>693</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9"/>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724</v>
      </c>
      <c r="B731" s="600"/>
      <c r="C731" s="600"/>
      <c r="D731" s="600"/>
      <c r="E731" s="601"/>
      <c r="F731" s="664" t="s">
        <v>723</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299</v>
      </c>
      <c r="B733" s="600"/>
      <c r="C733" s="600"/>
      <c r="D733" s="600"/>
      <c r="E733" s="601"/>
      <c r="F733" s="750" t="s">
        <v>725</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t="s">
        <v>715</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8" t="s">
        <v>272</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589</v>
      </c>
      <c r="B737" s="143"/>
      <c r="C737" s="143"/>
      <c r="D737" s="144"/>
      <c r="E737" s="90" t="s">
        <v>634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634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634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634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634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634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634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634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686</v>
      </c>
      <c r="F747" s="98"/>
      <c r="G747" s="98"/>
      <c r="H747" s="85" t="str">
        <f>IF(E747="","","-")</f>
        <v>-</v>
      </c>
      <c r="I747" s="98"/>
      <c r="J747" s="98"/>
      <c r="K747" s="85" t="str">
        <f>IF(I747="","","-")</f>
        <v/>
      </c>
      <c r="L747" s="89">
        <v>499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thickBo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303</v>
      </c>
      <c r="B787" s="745"/>
      <c r="C787" s="745"/>
      <c r="D787" s="745"/>
      <c r="E787" s="745"/>
      <c r="F787" s="746"/>
      <c r="G787" s="420" t="s">
        <v>649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655</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7"/>
      <c r="C788" s="747"/>
      <c r="D788" s="747"/>
      <c r="E788" s="747"/>
      <c r="F788" s="748"/>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7"/>
      <c r="C789" s="747"/>
      <c r="D789" s="747"/>
      <c r="E789" s="747"/>
      <c r="F789" s="748"/>
      <c r="G789" s="430" t="s">
        <v>721</v>
      </c>
      <c r="H789" s="431"/>
      <c r="I789" s="431"/>
      <c r="J789" s="431"/>
      <c r="K789" s="432"/>
      <c r="L789" s="433" t="s">
        <v>650</v>
      </c>
      <c r="M789" s="434"/>
      <c r="N789" s="434"/>
      <c r="O789" s="434"/>
      <c r="P789" s="434"/>
      <c r="Q789" s="434"/>
      <c r="R789" s="434"/>
      <c r="S789" s="434"/>
      <c r="T789" s="434"/>
      <c r="U789" s="434"/>
      <c r="V789" s="434"/>
      <c r="W789" s="434"/>
      <c r="X789" s="435"/>
      <c r="Y789" s="436">
        <v>5</v>
      </c>
      <c r="Z789" s="437"/>
      <c r="AA789" s="437"/>
      <c r="AB789" s="538"/>
      <c r="AC789" s="430" t="s">
        <v>717</v>
      </c>
      <c r="AD789" s="431"/>
      <c r="AE789" s="431"/>
      <c r="AF789" s="431"/>
      <c r="AG789" s="432"/>
      <c r="AH789" s="433" t="s">
        <v>656</v>
      </c>
      <c r="AI789" s="434"/>
      <c r="AJ789" s="434"/>
      <c r="AK789" s="434"/>
      <c r="AL789" s="434"/>
      <c r="AM789" s="434"/>
      <c r="AN789" s="434"/>
      <c r="AO789" s="434"/>
      <c r="AP789" s="434"/>
      <c r="AQ789" s="434"/>
      <c r="AR789" s="434"/>
      <c r="AS789" s="434"/>
      <c r="AT789" s="435"/>
      <c r="AU789" s="436">
        <v>11.7</v>
      </c>
      <c r="AV789" s="437"/>
      <c r="AW789" s="437"/>
      <c r="AX789" s="438"/>
    </row>
    <row r="790" spans="1:51" ht="24.75" customHeight="1" x14ac:dyDescent="0.15">
      <c r="A790" s="537"/>
      <c r="B790" s="747"/>
      <c r="C790" s="747"/>
      <c r="D790" s="747"/>
      <c r="E790" s="747"/>
      <c r="F790" s="748"/>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t="s">
        <v>717</v>
      </c>
      <c r="AD790" s="334"/>
      <c r="AE790" s="334"/>
      <c r="AF790" s="334"/>
      <c r="AG790" s="335"/>
      <c r="AH790" s="383" t="s">
        <v>716</v>
      </c>
      <c r="AI790" s="384"/>
      <c r="AJ790" s="384"/>
      <c r="AK790" s="384"/>
      <c r="AL790" s="384"/>
      <c r="AM790" s="384"/>
      <c r="AN790" s="384"/>
      <c r="AO790" s="384"/>
      <c r="AP790" s="384"/>
      <c r="AQ790" s="384"/>
      <c r="AR790" s="384"/>
      <c r="AS790" s="384"/>
      <c r="AT790" s="385"/>
      <c r="AU790" s="380">
        <v>9.9</v>
      </c>
      <c r="AV790" s="381"/>
      <c r="AW790" s="381"/>
      <c r="AX790" s="382"/>
    </row>
    <row r="791" spans="1:51" ht="24.75" hidden="1" customHeight="1" x14ac:dyDescent="0.15">
      <c r="A791" s="537"/>
      <c r="B791" s="747"/>
      <c r="C791" s="747"/>
      <c r="D791" s="747"/>
      <c r="E791" s="747"/>
      <c r="F791" s="748"/>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7"/>
      <c r="C792" s="747"/>
      <c r="D792" s="747"/>
      <c r="E792" s="747"/>
      <c r="F792" s="748"/>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7"/>
      <c r="C793" s="747"/>
      <c r="D793" s="747"/>
      <c r="E793" s="747"/>
      <c r="F793" s="748"/>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7"/>
      <c r="C794" s="747"/>
      <c r="D794" s="747"/>
      <c r="E794" s="747"/>
      <c r="F794" s="748"/>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7"/>
      <c r="C795" s="747"/>
      <c r="D795" s="747"/>
      <c r="E795" s="747"/>
      <c r="F795" s="748"/>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7"/>
      <c r="C796" s="747"/>
      <c r="D796" s="747"/>
      <c r="E796" s="747"/>
      <c r="F796" s="748"/>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7"/>
      <c r="C797" s="747"/>
      <c r="D797" s="747"/>
      <c r="E797" s="747"/>
      <c r="F797" s="748"/>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7"/>
      <c r="C798" s="747"/>
      <c r="D798" s="747"/>
      <c r="E798" s="747"/>
      <c r="F798" s="748"/>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7"/>
      <c r="C799" s="747"/>
      <c r="D799" s="747"/>
      <c r="E799" s="747"/>
      <c r="F799" s="748"/>
      <c r="G799" s="391" t="s">
        <v>20</v>
      </c>
      <c r="H799" s="392"/>
      <c r="I799" s="392"/>
      <c r="J799" s="392"/>
      <c r="K799" s="392"/>
      <c r="L799" s="393"/>
      <c r="M799" s="394"/>
      <c r="N799" s="394"/>
      <c r="O799" s="394"/>
      <c r="P799" s="394"/>
      <c r="Q799" s="394"/>
      <c r="R799" s="394"/>
      <c r="S799" s="394"/>
      <c r="T799" s="394"/>
      <c r="U799" s="394"/>
      <c r="V799" s="394"/>
      <c r="W799" s="394"/>
      <c r="X799" s="395"/>
      <c r="Y799" s="396">
        <f>SUM(Y789:AB798)</f>
        <v>5</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21.6</v>
      </c>
      <c r="AV799" s="397"/>
      <c r="AW799" s="397"/>
      <c r="AX799" s="399"/>
    </row>
    <row r="800" spans="1:51" ht="24.75" customHeight="1" x14ac:dyDescent="0.15">
      <c r="A800" s="537"/>
      <c r="B800" s="747"/>
      <c r="C800" s="747"/>
      <c r="D800" s="747"/>
      <c r="E800" s="747"/>
      <c r="F800" s="748"/>
      <c r="G800" s="420" t="s">
        <v>658</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1</v>
      </c>
    </row>
    <row r="801" spans="1:51" ht="24.75" customHeight="1" x14ac:dyDescent="0.15">
      <c r="A801" s="537"/>
      <c r="B801" s="747"/>
      <c r="C801" s="747"/>
      <c r="D801" s="747"/>
      <c r="E801" s="747"/>
      <c r="F801" s="748"/>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1</v>
      </c>
    </row>
    <row r="802" spans="1:51" ht="24.75" customHeight="1" x14ac:dyDescent="0.15">
      <c r="A802" s="537"/>
      <c r="B802" s="747"/>
      <c r="C802" s="747"/>
      <c r="D802" s="747"/>
      <c r="E802" s="747"/>
      <c r="F802" s="748"/>
      <c r="G802" s="430" t="s">
        <v>717</v>
      </c>
      <c r="H802" s="431"/>
      <c r="I802" s="431"/>
      <c r="J802" s="431"/>
      <c r="K802" s="432"/>
      <c r="L802" s="433" t="s">
        <v>689</v>
      </c>
      <c r="M802" s="434"/>
      <c r="N802" s="434"/>
      <c r="O802" s="434"/>
      <c r="P802" s="434"/>
      <c r="Q802" s="434"/>
      <c r="R802" s="434"/>
      <c r="S802" s="434"/>
      <c r="T802" s="434"/>
      <c r="U802" s="434"/>
      <c r="V802" s="434"/>
      <c r="W802" s="434"/>
      <c r="X802" s="435"/>
      <c r="Y802" s="436">
        <v>0.8</v>
      </c>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1</v>
      </c>
    </row>
    <row r="803" spans="1:51" ht="24.75" customHeight="1" x14ac:dyDescent="0.15">
      <c r="A803" s="537"/>
      <c r="B803" s="747"/>
      <c r="C803" s="747"/>
      <c r="D803" s="747"/>
      <c r="E803" s="747"/>
      <c r="F803" s="748"/>
      <c r="G803" s="333" t="s">
        <v>717</v>
      </c>
      <c r="H803" s="334"/>
      <c r="I803" s="334"/>
      <c r="J803" s="334"/>
      <c r="K803" s="335"/>
      <c r="L803" s="383" t="s">
        <v>688</v>
      </c>
      <c r="M803" s="384"/>
      <c r="N803" s="384"/>
      <c r="O803" s="384"/>
      <c r="P803" s="384"/>
      <c r="Q803" s="384"/>
      <c r="R803" s="384"/>
      <c r="S803" s="384"/>
      <c r="T803" s="384"/>
      <c r="U803" s="384"/>
      <c r="V803" s="384"/>
      <c r="W803" s="384"/>
      <c r="X803" s="385"/>
      <c r="Y803" s="380">
        <v>0.8</v>
      </c>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1</v>
      </c>
    </row>
    <row r="804" spans="1:51" ht="24.75" customHeight="1" x14ac:dyDescent="0.15">
      <c r="A804" s="537"/>
      <c r="B804" s="747"/>
      <c r="C804" s="747"/>
      <c r="D804" s="747"/>
      <c r="E804" s="747"/>
      <c r="F804" s="748"/>
      <c r="G804" s="333" t="s">
        <v>717</v>
      </c>
      <c r="H804" s="334"/>
      <c r="I804" s="334"/>
      <c r="J804" s="334"/>
      <c r="K804" s="335"/>
      <c r="L804" s="383" t="s">
        <v>692</v>
      </c>
      <c r="M804" s="384"/>
      <c r="N804" s="384"/>
      <c r="O804" s="384"/>
      <c r="P804" s="384"/>
      <c r="Q804" s="384"/>
      <c r="R804" s="384"/>
      <c r="S804" s="384"/>
      <c r="T804" s="384"/>
      <c r="U804" s="384"/>
      <c r="V804" s="384"/>
      <c r="W804" s="384"/>
      <c r="X804" s="385"/>
      <c r="Y804" s="380">
        <v>0.7</v>
      </c>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1</v>
      </c>
    </row>
    <row r="805" spans="1:51" ht="24.75" hidden="1" customHeight="1" x14ac:dyDescent="0.15">
      <c r="A805" s="537"/>
      <c r="B805" s="747"/>
      <c r="C805" s="747"/>
      <c r="D805" s="747"/>
      <c r="E805" s="747"/>
      <c r="F805" s="748"/>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1</v>
      </c>
    </row>
    <row r="806" spans="1:51" ht="24.75" hidden="1" customHeight="1" x14ac:dyDescent="0.15">
      <c r="A806" s="537"/>
      <c r="B806" s="747"/>
      <c r="C806" s="747"/>
      <c r="D806" s="747"/>
      <c r="E806" s="747"/>
      <c r="F806" s="748"/>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1</v>
      </c>
    </row>
    <row r="807" spans="1:51" ht="24.75" hidden="1" customHeight="1" x14ac:dyDescent="0.15">
      <c r="A807" s="537"/>
      <c r="B807" s="747"/>
      <c r="C807" s="747"/>
      <c r="D807" s="747"/>
      <c r="E807" s="747"/>
      <c r="F807" s="748"/>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1</v>
      </c>
    </row>
    <row r="808" spans="1:51" ht="24.75" hidden="1" customHeight="1" x14ac:dyDescent="0.15">
      <c r="A808" s="537"/>
      <c r="B808" s="747"/>
      <c r="C808" s="747"/>
      <c r="D808" s="747"/>
      <c r="E808" s="747"/>
      <c r="F808" s="748"/>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1</v>
      </c>
    </row>
    <row r="809" spans="1:51" ht="24.75" hidden="1" customHeight="1" x14ac:dyDescent="0.15">
      <c r="A809" s="537"/>
      <c r="B809" s="747"/>
      <c r="C809" s="747"/>
      <c r="D809" s="747"/>
      <c r="E809" s="747"/>
      <c r="F809" s="748"/>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1</v>
      </c>
    </row>
    <row r="810" spans="1:51" ht="24.75" hidden="1" customHeight="1" x14ac:dyDescent="0.15">
      <c r="A810" s="537"/>
      <c r="B810" s="747"/>
      <c r="C810" s="747"/>
      <c r="D810" s="747"/>
      <c r="E810" s="747"/>
      <c r="F810" s="748"/>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1</v>
      </c>
    </row>
    <row r="811" spans="1:51" ht="24.75" hidden="1" customHeight="1" x14ac:dyDescent="0.15">
      <c r="A811" s="537"/>
      <c r="B811" s="747"/>
      <c r="C811" s="747"/>
      <c r="D811" s="747"/>
      <c r="E811" s="747"/>
      <c r="F811" s="748"/>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1</v>
      </c>
    </row>
    <row r="812" spans="1:51" ht="24.75" customHeight="1" x14ac:dyDescent="0.15">
      <c r="A812" s="537"/>
      <c r="B812" s="747"/>
      <c r="C812" s="747"/>
      <c r="D812" s="747"/>
      <c r="E812" s="747"/>
      <c r="F812" s="748"/>
      <c r="G812" s="391" t="s">
        <v>20</v>
      </c>
      <c r="H812" s="392"/>
      <c r="I812" s="392"/>
      <c r="J812" s="392"/>
      <c r="K812" s="392"/>
      <c r="L812" s="393"/>
      <c r="M812" s="394"/>
      <c r="N812" s="394"/>
      <c r="O812" s="394"/>
      <c r="P812" s="394"/>
      <c r="Q812" s="394"/>
      <c r="R812" s="394"/>
      <c r="S812" s="394"/>
      <c r="T812" s="394"/>
      <c r="U812" s="394"/>
      <c r="V812" s="394"/>
      <c r="W812" s="394"/>
      <c r="X812" s="395"/>
      <c r="Y812" s="396">
        <f>SUM(Y802:AB811)</f>
        <v>2.2999999999999998</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1</v>
      </c>
    </row>
    <row r="813" spans="1:51" ht="24.75" hidden="1" customHeight="1" x14ac:dyDescent="0.15">
      <c r="A813" s="537"/>
      <c r="B813" s="747"/>
      <c r="C813" s="747"/>
      <c r="D813" s="747"/>
      <c r="E813" s="747"/>
      <c r="F813" s="748"/>
      <c r="G813" s="420" t="s">
        <v>242</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243</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7"/>
      <c r="C814" s="747"/>
      <c r="D814" s="747"/>
      <c r="E814" s="747"/>
      <c r="F814" s="748"/>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7"/>
      <c r="C815" s="747"/>
      <c r="D815" s="747"/>
      <c r="E815" s="747"/>
      <c r="F815" s="748"/>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7"/>
      <c r="C816" s="747"/>
      <c r="D816" s="747"/>
      <c r="E816" s="747"/>
      <c r="F816" s="748"/>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7"/>
      <c r="C817" s="747"/>
      <c r="D817" s="747"/>
      <c r="E817" s="747"/>
      <c r="F817" s="748"/>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7"/>
      <c r="C818" s="747"/>
      <c r="D818" s="747"/>
      <c r="E818" s="747"/>
      <c r="F818" s="748"/>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7"/>
      <c r="C819" s="747"/>
      <c r="D819" s="747"/>
      <c r="E819" s="747"/>
      <c r="F819" s="748"/>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7"/>
      <c r="C820" s="747"/>
      <c r="D820" s="747"/>
      <c r="E820" s="747"/>
      <c r="F820" s="748"/>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7"/>
      <c r="C821" s="747"/>
      <c r="D821" s="747"/>
      <c r="E821" s="747"/>
      <c r="F821" s="748"/>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7"/>
      <c r="C822" s="747"/>
      <c r="D822" s="747"/>
      <c r="E822" s="747"/>
      <c r="F822" s="748"/>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7"/>
      <c r="C823" s="747"/>
      <c r="D823" s="747"/>
      <c r="E823" s="747"/>
      <c r="F823" s="748"/>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7"/>
      <c r="C824" s="747"/>
      <c r="D824" s="747"/>
      <c r="E824" s="747"/>
      <c r="F824" s="748"/>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7"/>
      <c r="C825" s="747"/>
      <c r="D825" s="747"/>
      <c r="E825" s="747"/>
      <c r="F825" s="748"/>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7"/>
      <c r="C826" s="747"/>
      <c r="D826" s="747"/>
      <c r="E826" s="747"/>
      <c r="F826" s="748"/>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7"/>
      <c r="C827" s="747"/>
      <c r="D827" s="747"/>
      <c r="E827" s="747"/>
      <c r="F827" s="748"/>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7"/>
      <c r="C828" s="747"/>
      <c r="D828" s="747"/>
      <c r="E828" s="747"/>
      <c r="F828" s="748"/>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7"/>
      <c r="C829" s="747"/>
      <c r="D829" s="747"/>
      <c r="E829" s="747"/>
      <c r="F829" s="748"/>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7"/>
      <c r="C830" s="747"/>
      <c r="D830" s="747"/>
      <c r="E830" s="747"/>
      <c r="F830" s="748"/>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7"/>
      <c r="C831" s="747"/>
      <c r="D831" s="747"/>
      <c r="E831" s="747"/>
      <c r="F831" s="748"/>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7"/>
      <c r="C832" s="747"/>
      <c r="D832" s="747"/>
      <c r="E832" s="747"/>
      <c r="F832" s="748"/>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7"/>
      <c r="C833" s="747"/>
      <c r="D833" s="747"/>
      <c r="E833" s="747"/>
      <c r="F833" s="748"/>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7"/>
      <c r="C834" s="747"/>
      <c r="D834" s="747"/>
      <c r="E834" s="747"/>
      <c r="F834" s="748"/>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7"/>
      <c r="C835" s="747"/>
      <c r="D835" s="747"/>
      <c r="E835" s="747"/>
      <c r="F835" s="748"/>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7"/>
      <c r="C836" s="747"/>
      <c r="D836" s="747"/>
      <c r="E836" s="747"/>
      <c r="F836" s="748"/>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7"/>
      <c r="C837" s="747"/>
      <c r="D837" s="747"/>
      <c r="E837" s="747"/>
      <c r="F837" s="748"/>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7"/>
      <c r="C838" s="747"/>
      <c r="D838" s="747"/>
      <c r="E838" s="747"/>
      <c r="F838" s="748"/>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40" t="s">
        <v>264</v>
      </c>
      <c r="AM839" s="941"/>
      <c r="AN839" s="94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285</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t="s">
        <v>651</v>
      </c>
      <c r="D845" s="400"/>
      <c r="E845" s="400"/>
      <c r="F845" s="400"/>
      <c r="G845" s="400"/>
      <c r="H845" s="400"/>
      <c r="I845" s="400"/>
      <c r="J845" s="401">
        <v>8011801003265</v>
      </c>
      <c r="K845" s="402"/>
      <c r="L845" s="402"/>
      <c r="M845" s="402"/>
      <c r="N845" s="402"/>
      <c r="O845" s="402"/>
      <c r="P845" s="302" t="s">
        <v>650</v>
      </c>
      <c r="Q845" s="302"/>
      <c r="R845" s="302"/>
      <c r="S845" s="302"/>
      <c r="T845" s="302"/>
      <c r="U845" s="302"/>
      <c r="V845" s="302"/>
      <c r="W845" s="302"/>
      <c r="X845" s="302"/>
      <c r="Y845" s="303">
        <v>5</v>
      </c>
      <c r="Z845" s="304"/>
      <c r="AA845" s="304"/>
      <c r="AB845" s="305"/>
      <c r="AC845" s="307" t="s">
        <v>652</v>
      </c>
      <c r="AD845" s="308"/>
      <c r="AE845" s="308"/>
      <c r="AF845" s="308"/>
      <c r="AG845" s="308"/>
      <c r="AH845" s="403">
        <v>1</v>
      </c>
      <c r="AI845" s="404"/>
      <c r="AJ845" s="404"/>
      <c r="AK845" s="404"/>
      <c r="AL845" s="311">
        <v>99.9</v>
      </c>
      <c r="AM845" s="312"/>
      <c r="AN845" s="312"/>
      <c r="AO845" s="313"/>
      <c r="AP845" s="306"/>
      <c r="AQ845" s="306"/>
      <c r="AR845" s="306"/>
      <c r="AS845" s="306"/>
      <c r="AT845" s="306"/>
      <c r="AU845" s="306"/>
      <c r="AV845" s="306"/>
      <c r="AW845" s="306"/>
      <c r="AX845" s="306"/>
    </row>
    <row r="846" spans="1:51" ht="30" customHeight="1" x14ac:dyDescent="0.15">
      <c r="A846" s="386">
        <v>2</v>
      </c>
      <c r="B846" s="386">
        <v>1</v>
      </c>
      <c r="C846" s="405" t="s">
        <v>653</v>
      </c>
      <c r="D846" s="400"/>
      <c r="E846" s="400"/>
      <c r="F846" s="400"/>
      <c r="G846" s="400"/>
      <c r="H846" s="400"/>
      <c r="I846" s="400"/>
      <c r="J846" s="401">
        <v>2010401099050</v>
      </c>
      <c r="K846" s="402"/>
      <c r="L846" s="402"/>
      <c r="M846" s="402"/>
      <c r="N846" s="402"/>
      <c r="O846" s="402"/>
      <c r="P846" s="302" t="s">
        <v>654</v>
      </c>
      <c r="Q846" s="302"/>
      <c r="R846" s="302"/>
      <c r="S846" s="302"/>
      <c r="T846" s="302"/>
      <c r="U846" s="302"/>
      <c r="V846" s="302"/>
      <c r="W846" s="302"/>
      <c r="X846" s="302"/>
      <c r="Y846" s="303">
        <v>4</v>
      </c>
      <c r="Z846" s="304"/>
      <c r="AA846" s="304"/>
      <c r="AB846" s="305"/>
      <c r="AC846" s="307" t="s">
        <v>652</v>
      </c>
      <c r="AD846" s="308"/>
      <c r="AE846" s="308"/>
      <c r="AF846" s="308"/>
      <c r="AG846" s="308"/>
      <c r="AH846" s="403">
        <v>1</v>
      </c>
      <c r="AI846" s="404"/>
      <c r="AJ846" s="404"/>
      <c r="AK846" s="404"/>
      <c r="AL846" s="311">
        <v>94.7</v>
      </c>
      <c r="AM846" s="312"/>
      <c r="AN846" s="312"/>
      <c r="AO846" s="313"/>
      <c r="AP846" s="306"/>
      <c r="AQ846" s="306"/>
      <c r="AR846" s="306"/>
      <c r="AS846" s="306"/>
      <c r="AT846" s="306"/>
      <c r="AU846" s="306"/>
      <c r="AV846" s="306"/>
      <c r="AW846" s="306"/>
      <c r="AX846" s="306"/>
      <c r="AY846">
        <f>COUNTA($C$846)</f>
        <v>1</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285</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0" t="s">
        <v>657</v>
      </c>
      <c r="D878" s="400"/>
      <c r="E878" s="400"/>
      <c r="F878" s="400"/>
      <c r="G878" s="400"/>
      <c r="H878" s="400"/>
      <c r="I878" s="400"/>
      <c r="J878" s="401">
        <v>1010005018597</v>
      </c>
      <c r="K878" s="402"/>
      <c r="L878" s="402"/>
      <c r="M878" s="402"/>
      <c r="N878" s="402"/>
      <c r="O878" s="402"/>
      <c r="P878" s="302" t="s">
        <v>656</v>
      </c>
      <c r="Q878" s="302"/>
      <c r="R878" s="302"/>
      <c r="S878" s="302"/>
      <c r="T878" s="302"/>
      <c r="U878" s="302"/>
      <c r="V878" s="302"/>
      <c r="W878" s="302"/>
      <c r="X878" s="302"/>
      <c r="Y878" s="303">
        <v>11.7</v>
      </c>
      <c r="Z878" s="304"/>
      <c r="AA878" s="304"/>
      <c r="AB878" s="305"/>
      <c r="AC878" s="307" t="s">
        <v>720</v>
      </c>
      <c r="AD878" s="308"/>
      <c r="AE878" s="308"/>
      <c r="AF878" s="308"/>
      <c r="AG878" s="308"/>
      <c r="AH878" s="403">
        <v>1</v>
      </c>
      <c r="AI878" s="404"/>
      <c r="AJ878" s="404"/>
      <c r="AK878" s="404"/>
      <c r="AL878" s="311">
        <v>100</v>
      </c>
      <c r="AM878" s="312"/>
      <c r="AN878" s="312"/>
      <c r="AO878" s="313"/>
      <c r="AP878" s="306"/>
      <c r="AQ878" s="306"/>
      <c r="AR878" s="306"/>
      <c r="AS878" s="306"/>
      <c r="AT878" s="306"/>
      <c r="AU878" s="306"/>
      <c r="AV878" s="306"/>
      <c r="AW878" s="306"/>
      <c r="AX878" s="306"/>
      <c r="AY878">
        <f t="shared" si="118"/>
        <v>1</v>
      </c>
    </row>
    <row r="879" spans="1:51" ht="30" customHeight="1" x14ac:dyDescent="0.15">
      <c r="A879" s="386">
        <v>2</v>
      </c>
      <c r="B879" s="386">
        <v>1</v>
      </c>
      <c r="C879" s="405" t="s">
        <v>657</v>
      </c>
      <c r="D879" s="400"/>
      <c r="E879" s="400"/>
      <c r="F879" s="400"/>
      <c r="G879" s="400"/>
      <c r="H879" s="400"/>
      <c r="I879" s="400"/>
      <c r="J879" s="401">
        <v>1010005018597</v>
      </c>
      <c r="K879" s="402"/>
      <c r="L879" s="402"/>
      <c r="M879" s="402"/>
      <c r="N879" s="402"/>
      <c r="O879" s="402"/>
      <c r="P879" s="406" t="s">
        <v>687</v>
      </c>
      <c r="Q879" s="302"/>
      <c r="R879" s="302"/>
      <c r="S879" s="302"/>
      <c r="T879" s="302"/>
      <c r="U879" s="302"/>
      <c r="V879" s="302"/>
      <c r="W879" s="302"/>
      <c r="X879" s="302"/>
      <c r="Y879" s="303">
        <v>9.9</v>
      </c>
      <c r="Z879" s="304"/>
      <c r="AA879" s="304"/>
      <c r="AB879" s="305"/>
      <c r="AC879" s="307" t="s">
        <v>720</v>
      </c>
      <c r="AD879" s="308"/>
      <c r="AE879" s="308"/>
      <c r="AF879" s="308"/>
      <c r="AG879" s="308"/>
      <c r="AH879" s="403">
        <v>1</v>
      </c>
      <c r="AI879" s="404"/>
      <c r="AJ879" s="404"/>
      <c r="AK879" s="404"/>
      <c r="AL879" s="311">
        <v>99.9</v>
      </c>
      <c r="AM879" s="312"/>
      <c r="AN879" s="312"/>
      <c r="AO879" s="313"/>
      <c r="AP879" s="306"/>
      <c r="AQ879" s="306"/>
      <c r="AR879" s="306"/>
      <c r="AS879" s="306"/>
      <c r="AT879" s="306"/>
      <c r="AU879" s="306"/>
      <c r="AV879" s="306"/>
      <c r="AW879" s="306"/>
      <c r="AX879" s="306"/>
      <c r="AY879">
        <f>COUNTA($C$879)</f>
        <v>1</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285</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15">
      <c r="A911" s="386">
        <v>1</v>
      </c>
      <c r="B911" s="386">
        <v>1</v>
      </c>
      <c r="C911" s="400" t="s">
        <v>659</v>
      </c>
      <c r="D911" s="400"/>
      <c r="E911" s="400"/>
      <c r="F911" s="400"/>
      <c r="G911" s="400"/>
      <c r="H911" s="400"/>
      <c r="I911" s="400"/>
      <c r="J911" s="401">
        <v>2180305005146</v>
      </c>
      <c r="K911" s="402"/>
      <c r="L911" s="402"/>
      <c r="M911" s="402"/>
      <c r="N911" s="402"/>
      <c r="O911" s="402"/>
      <c r="P911" s="406" t="s">
        <v>691</v>
      </c>
      <c r="Q911" s="302"/>
      <c r="R911" s="302"/>
      <c r="S911" s="302"/>
      <c r="T911" s="302"/>
      <c r="U911" s="302"/>
      <c r="V911" s="302"/>
      <c r="W911" s="302"/>
      <c r="X911" s="302"/>
      <c r="Y911" s="303">
        <v>0.8</v>
      </c>
      <c r="Z911" s="304"/>
      <c r="AA911" s="304"/>
      <c r="AB911" s="305"/>
      <c r="AC911" s="307" t="s">
        <v>718</v>
      </c>
      <c r="AD911" s="308"/>
      <c r="AE911" s="308"/>
      <c r="AF911" s="308"/>
      <c r="AG911" s="308"/>
      <c r="AH911" s="403" t="s">
        <v>719</v>
      </c>
      <c r="AI911" s="404"/>
      <c r="AJ911" s="404"/>
      <c r="AK911" s="404"/>
      <c r="AL911" s="311" t="s">
        <v>634</v>
      </c>
      <c r="AM911" s="312"/>
      <c r="AN911" s="312"/>
      <c r="AO911" s="313"/>
      <c r="AP911" s="306"/>
      <c r="AQ911" s="306"/>
      <c r="AR911" s="306"/>
      <c r="AS911" s="306"/>
      <c r="AT911" s="306"/>
      <c r="AU911" s="306"/>
      <c r="AV911" s="306"/>
      <c r="AW911" s="306"/>
      <c r="AX911" s="306"/>
      <c r="AY911">
        <f t="shared" si="119"/>
        <v>1</v>
      </c>
    </row>
    <row r="912" spans="1:51" ht="53.25" customHeight="1" x14ac:dyDescent="0.15">
      <c r="A912" s="386">
        <v>2</v>
      </c>
      <c r="B912" s="386">
        <v>1</v>
      </c>
      <c r="C912" s="400" t="s">
        <v>659</v>
      </c>
      <c r="D912" s="400"/>
      <c r="E912" s="400"/>
      <c r="F912" s="400"/>
      <c r="G912" s="400"/>
      <c r="H912" s="400"/>
      <c r="I912" s="400"/>
      <c r="J912" s="401">
        <v>2180305005146</v>
      </c>
      <c r="K912" s="402"/>
      <c r="L912" s="402"/>
      <c r="M912" s="402"/>
      <c r="N912" s="402"/>
      <c r="O912" s="402"/>
      <c r="P912" s="406" t="s">
        <v>688</v>
      </c>
      <c r="Q912" s="302"/>
      <c r="R912" s="302"/>
      <c r="S912" s="302"/>
      <c r="T912" s="302"/>
      <c r="U912" s="302"/>
      <c r="V912" s="302"/>
      <c r="W912" s="302"/>
      <c r="X912" s="302"/>
      <c r="Y912" s="303">
        <v>0.8</v>
      </c>
      <c r="Z912" s="304"/>
      <c r="AA912" s="304"/>
      <c r="AB912" s="305"/>
      <c r="AC912" s="307" t="s">
        <v>718</v>
      </c>
      <c r="AD912" s="308"/>
      <c r="AE912" s="308"/>
      <c r="AF912" s="308"/>
      <c r="AG912" s="308"/>
      <c r="AH912" s="403" t="s">
        <v>719</v>
      </c>
      <c r="AI912" s="404"/>
      <c r="AJ912" s="404"/>
      <c r="AK912" s="404"/>
      <c r="AL912" s="311" t="s">
        <v>634</v>
      </c>
      <c r="AM912" s="312"/>
      <c r="AN912" s="312"/>
      <c r="AO912" s="313"/>
      <c r="AP912" s="306"/>
      <c r="AQ912" s="306"/>
      <c r="AR912" s="306"/>
      <c r="AS912" s="306"/>
      <c r="AT912" s="306"/>
      <c r="AU912" s="306"/>
      <c r="AV912" s="306"/>
      <c r="AW912" s="306"/>
      <c r="AX912" s="306"/>
      <c r="AY912">
        <f>COUNTA($C$912)</f>
        <v>1</v>
      </c>
    </row>
    <row r="913" spans="1:51" ht="30" customHeight="1" x14ac:dyDescent="0.15">
      <c r="A913" s="386">
        <v>3</v>
      </c>
      <c r="B913" s="386">
        <v>1</v>
      </c>
      <c r="C913" s="405" t="s">
        <v>659</v>
      </c>
      <c r="D913" s="400"/>
      <c r="E913" s="400"/>
      <c r="F913" s="400"/>
      <c r="G913" s="400"/>
      <c r="H913" s="400"/>
      <c r="I913" s="400"/>
      <c r="J913" s="401">
        <v>2180305005146</v>
      </c>
      <c r="K913" s="402"/>
      <c r="L913" s="402"/>
      <c r="M913" s="402"/>
      <c r="N913" s="402"/>
      <c r="O913" s="402"/>
      <c r="P913" s="406" t="s">
        <v>690</v>
      </c>
      <c r="Q913" s="302"/>
      <c r="R913" s="302"/>
      <c r="S913" s="302"/>
      <c r="T913" s="302"/>
      <c r="U913" s="302"/>
      <c r="V913" s="302"/>
      <c r="W913" s="302"/>
      <c r="X913" s="302"/>
      <c r="Y913" s="303">
        <v>0.7</v>
      </c>
      <c r="Z913" s="304"/>
      <c r="AA913" s="304"/>
      <c r="AB913" s="305"/>
      <c r="AC913" s="307" t="s">
        <v>718</v>
      </c>
      <c r="AD913" s="308"/>
      <c r="AE913" s="308"/>
      <c r="AF913" s="308"/>
      <c r="AG913" s="308"/>
      <c r="AH913" s="309" t="s">
        <v>719</v>
      </c>
      <c r="AI913" s="310"/>
      <c r="AJ913" s="310"/>
      <c r="AK913" s="310"/>
      <c r="AL913" s="311" t="s">
        <v>634</v>
      </c>
      <c r="AM913" s="312"/>
      <c r="AN913" s="312"/>
      <c r="AO913" s="313"/>
      <c r="AP913" s="306"/>
      <c r="AQ913" s="306"/>
      <c r="AR913" s="306"/>
      <c r="AS913" s="306"/>
      <c r="AT913" s="306"/>
      <c r="AU913" s="306"/>
      <c r="AV913" s="306"/>
      <c r="AW913" s="306"/>
      <c r="AX913" s="306"/>
      <c r="AY913">
        <f>COUNTA($C$913)</f>
        <v>1</v>
      </c>
    </row>
    <row r="914" spans="1:51" ht="30" customHeight="1" x14ac:dyDescent="0.15">
      <c r="A914" s="386">
        <v>4</v>
      </c>
      <c r="B914" s="386">
        <v>1</v>
      </c>
      <c r="C914" s="405" t="s">
        <v>660</v>
      </c>
      <c r="D914" s="400"/>
      <c r="E914" s="400"/>
      <c r="F914" s="400"/>
      <c r="G914" s="400"/>
      <c r="H914" s="400"/>
      <c r="I914" s="400"/>
      <c r="J914" s="401">
        <v>6030001064779</v>
      </c>
      <c r="K914" s="402"/>
      <c r="L914" s="402"/>
      <c r="M914" s="402"/>
      <c r="N914" s="402"/>
      <c r="O914" s="402"/>
      <c r="P914" s="406" t="s">
        <v>661</v>
      </c>
      <c r="Q914" s="302"/>
      <c r="R914" s="302"/>
      <c r="S914" s="302"/>
      <c r="T914" s="302"/>
      <c r="U914" s="302"/>
      <c r="V914" s="302"/>
      <c r="W914" s="302"/>
      <c r="X914" s="302"/>
      <c r="Y914" s="303">
        <v>1</v>
      </c>
      <c r="Z914" s="304"/>
      <c r="AA914" s="304"/>
      <c r="AB914" s="305"/>
      <c r="AC914" s="307" t="s">
        <v>718</v>
      </c>
      <c r="AD914" s="308"/>
      <c r="AE914" s="308"/>
      <c r="AF914" s="308"/>
      <c r="AG914" s="308"/>
      <c r="AH914" s="309" t="s">
        <v>719</v>
      </c>
      <c r="AI914" s="310"/>
      <c r="AJ914" s="310"/>
      <c r="AK914" s="310"/>
      <c r="AL914" s="311" t="s">
        <v>634</v>
      </c>
      <c r="AM914" s="312"/>
      <c r="AN914" s="312"/>
      <c r="AO914" s="313"/>
      <c r="AP914" s="306"/>
      <c r="AQ914" s="306"/>
      <c r="AR914" s="306"/>
      <c r="AS914" s="306"/>
      <c r="AT914" s="306"/>
      <c r="AU914" s="306"/>
      <c r="AV914" s="306"/>
      <c r="AW914" s="306"/>
      <c r="AX914" s="306"/>
      <c r="AY914">
        <f>COUNTA($C$914)</f>
        <v>1</v>
      </c>
    </row>
    <row r="915" spans="1:51" ht="30" customHeight="1" x14ac:dyDescent="0.15">
      <c r="A915" s="386">
        <v>5</v>
      </c>
      <c r="B915" s="386">
        <v>1</v>
      </c>
      <c r="C915" s="400" t="s">
        <v>660</v>
      </c>
      <c r="D915" s="400"/>
      <c r="E915" s="400"/>
      <c r="F915" s="400"/>
      <c r="G915" s="400"/>
      <c r="H915" s="400"/>
      <c r="I915" s="400"/>
      <c r="J915" s="401">
        <v>6030001064779</v>
      </c>
      <c r="K915" s="402"/>
      <c r="L915" s="402"/>
      <c r="M915" s="402"/>
      <c r="N915" s="402"/>
      <c r="O915" s="402"/>
      <c r="P915" s="302" t="s">
        <v>662</v>
      </c>
      <c r="Q915" s="302"/>
      <c r="R915" s="302"/>
      <c r="S915" s="302"/>
      <c r="T915" s="302"/>
      <c r="U915" s="302"/>
      <c r="V915" s="302"/>
      <c r="W915" s="302"/>
      <c r="X915" s="302"/>
      <c r="Y915" s="303">
        <v>1</v>
      </c>
      <c r="Z915" s="304"/>
      <c r="AA915" s="304"/>
      <c r="AB915" s="305"/>
      <c r="AC915" s="307" t="s">
        <v>718</v>
      </c>
      <c r="AD915" s="308"/>
      <c r="AE915" s="308"/>
      <c r="AF915" s="308"/>
      <c r="AG915" s="308"/>
      <c r="AH915" s="309" t="s">
        <v>719</v>
      </c>
      <c r="AI915" s="310"/>
      <c r="AJ915" s="310"/>
      <c r="AK915" s="310"/>
      <c r="AL915" s="311" t="s">
        <v>634</v>
      </c>
      <c r="AM915" s="312"/>
      <c r="AN915" s="312"/>
      <c r="AO915" s="313"/>
      <c r="AP915" s="306"/>
      <c r="AQ915" s="306"/>
      <c r="AR915" s="306"/>
      <c r="AS915" s="306"/>
      <c r="AT915" s="306"/>
      <c r="AU915" s="306"/>
      <c r="AV915" s="306"/>
      <c r="AW915" s="306"/>
      <c r="AX915" s="306"/>
      <c r="AY915">
        <f>COUNTA($C$915)</f>
        <v>1</v>
      </c>
    </row>
    <row r="916" spans="1:51" ht="112.5" customHeight="1" x14ac:dyDescent="0.15">
      <c r="A916" s="386">
        <v>6</v>
      </c>
      <c r="B916" s="386">
        <v>1</v>
      </c>
      <c r="C916" s="400" t="s">
        <v>663</v>
      </c>
      <c r="D916" s="400"/>
      <c r="E916" s="400"/>
      <c r="F916" s="400"/>
      <c r="G916" s="400"/>
      <c r="H916" s="400"/>
      <c r="I916" s="400"/>
      <c r="J916" s="401">
        <v>2130005012653</v>
      </c>
      <c r="K916" s="402"/>
      <c r="L916" s="402"/>
      <c r="M916" s="402"/>
      <c r="N916" s="402"/>
      <c r="O916" s="402"/>
      <c r="P916" s="302" t="s">
        <v>664</v>
      </c>
      <c r="Q916" s="302"/>
      <c r="R916" s="302"/>
      <c r="S916" s="302"/>
      <c r="T916" s="302"/>
      <c r="U916" s="302"/>
      <c r="V916" s="302"/>
      <c r="W916" s="302"/>
      <c r="X916" s="302"/>
      <c r="Y916" s="303">
        <v>1</v>
      </c>
      <c r="Z916" s="304"/>
      <c r="AA916" s="304"/>
      <c r="AB916" s="305"/>
      <c r="AC916" s="307" t="s">
        <v>718</v>
      </c>
      <c r="AD916" s="308"/>
      <c r="AE916" s="308"/>
      <c r="AF916" s="308"/>
      <c r="AG916" s="308"/>
      <c r="AH916" s="309" t="s">
        <v>719</v>
      </c>
      <c r="AI916" s="310"/>
      <c r="AJ916" s="310"/>
      <c r="AK916" s="310"/>
      <c r="AL916" s="311" t="s">
        <v>634</v>
      </c>
      <c r="AM916" s="312"/>
      <c r="AN916" s="312"/>
      <c r="AO916" s="313"/>
      <c r="AP916" s="306"/>
      <c r="AQ916" s="306"/>
      <c r="AR916" s="306"/>
      <c r="AS916" s="306"/>
      <c r="AT916" s="306"/>
      <c r="AU916" s="306"/>
      <c r="AV916" s="306"/>
      <c r="AW916" s="306"/>
      <c r="AX916" s="306"/>
      <c r="AY916">
        <f>COUNTA($C$916)</f>
        <v>1</v>
      </c>
    </row>
    <row r="917" spans="1:51" ht="30" customHeight="1" x14ac:dyDescent="0.15">
      <c r="A917" s="386">
        <v>7</v>
      </c>
      <c r="B917" s="386">
        <v>1</v>
      </c>
      <c r="C917" s="400" t="s">
        <v>663</v>
      </c>
      <c r="D917" s="400"/>
      <c r="E917" s="400"/>
      <c r="F917" s="400"/>
      <c r="G917" s="400"/>
      <c r="H917" s="400"/>
      <c r="I917" s="400"/>
      <c r="J917" s="401">
        <v>2130005012653</v>
      </c>
      <c r="K917" s="402"/>
      <c r="L917" s="402"/>
      <c r="M917" s="402"/>
      <c r="N917" s="402"/>
      <c r="O917" s="402"/>
      <c r="P917" s="302" t="s">
        <v>665</v>
      </c>
      <c r="Q917" s="302"/>
      <c r="R917" s="302"/>
      <c r="S917" s="302"/>
      <c r="T917" s="302"/>
      <c r="U917" s="302"/>
      <c r="V917" s="302"/>
      <c r="W917" s="302"/>
      <c r="X917" s="302"/>
      <c r="Y917" s="303">
        <v>1</v>
      </c>
      <c r="Z917" s="304"/>
      <c r="AA917" s="304"/>
      <c r="AB917" s="305"/>
      <c r="AC917" s="307" t="s">
        <v>718</v>
      </c>
      <c r="AD917" s="308"/>
      <c r="AE917" s="308"/>
      <c r="AF917" s="308"/>
      <c r="AG917" s="308"/>
      <c r="AH917" s="309" t="s">
        <v>719</v>
      </c>
      <c r="AI917" s="310"/>
      <c r="AJ917" s="310"/>
      <c r="AK917" s="310"/>
      <c r="AL917" s="311" t="s">
        <v>634</v>
      </c>
      <c r="AM917" s="312"/>
      <c r="AN917" s="312"/>
      <c r="AO917" s="313"/>
      <c r="AP917" s="306"/>
      <c r="AQ917" s="306"/>
      <c r="AR917" s="306"/>
      <c r="AS917" s="306"/>
      <c r="AT917" s="306"/>
      <c r="AU917" s="306"/>
      <c r="AV917" s="306"/>
      <c r="AW917" s="306"/>
      <c r="AX917" s="306"/>
      <c r="AY917">
        <f>COUNTA($C$917)</f>
        <v>1</v>
      </c>
    </row>
    <row r="918" spans="1:51" ht="63" customHeight="1" x14ac:dyDescent="0.15">
      <c r="A918" s="386">
        <v>8</v>
      </c>
      <c r="B918" s="386">
        <v>1</v>
      </c>
      <c r="C918" s="400" t="s">
        <v>666</v>
      </c>
      <c r="D918" s="400"/>
      <c r="E918" s="400"/>
      <c r="F918" s="400"/>
      <c r="G918" s="400"/>
      <c r="H918" s="400"/>
      <c r="I918" s="400"/>
      <c r="J918" s="401">
        <v>7010005018666</v>
      </c>
      <c r="K918" s="402"/>
      <c r="L918" s="402"/>
      <c r="M918" s="402"/>
      <c r="N918" s="402"/>
      <c r="O918" s="402"/>
      <c r="P918" s="302" t="s">
        <v>667</v>
      </c>
      <c r="Q918" s="302"/>
      <c r="R918" s="302"/>
      <c r="S918" s="302"/>
      <c r="T918" s="302"/>
      <c r="U918" s="302"/>
      <c r="V918" s="302"/>
      <c r="W918" s="302"/>
      <c r="X918" s="302"/>
      <c r="Y918" s="303">
        <v>1</v>
      </c>
      <c r="Z918" s="304"/>
      <c r="AA918" s="304"/>
      <c r="AB918" s="305"/>
      <c r="AC918" s="307" t="s">
        <v>718</v>
      </c>
      <c r="AD918" s="308"/>
      <c r="AE918" s="308"/>
      <c r="AF918" s="308"/>
      <c r="AG918" s="308"/>
      <c r="AH918" s="309" t="s">
        <v>719</v>
      </c>
      <c r="AI918" s="310"/>
      <c r="AJ918" s="310"/>
      <c r="AK918" s="310"/>
      <c r="AL918" s="311" t="s">
        <v>634</v>
      </c>
      <c r="AM918" s="312"/>
      <c r="AN918" s="312"/>
      <c r="AO918" s="313"/>
      <c r="AP918" s="306"/>
      <c r="AQ918" s="306"/>
      <c r="AR918" s="306"/>
      <c r="AS918" s="306"/>
      <c r="AT918" s="306"/>
      <c r="AU918" s="306"/>
      <c r="AV918" s="306"/>
      <c r="AW918" s="306"/>
      <c r="AX918" s="306"/>
      <c r="AY918">
        <f>COUNTA($C$918)</f>
        <v>1</v>
      </c>
    </row>
    <row r="919" spans="1:51" ht="63" customHeight="1" x14ac:dyDescent="0.15">
      <c r="A919" s="386">
        <v>9</v>
      </c>
      <c r="B919" s="386">
        <v>1</v>
      </c>
      <c r="C919" s="400" t="s">
        <v>666</v>
      </c>
      <c r="D919" s="400"/>
      <c r="E919" s="400"/>
      <c r="F919" s="400"/>
      <c r="G919" s="400"/>
      <c r="H919" s="400"/>
      <c r="I919" s="400"/>
      <c r="J919" s="401">
        <v>7010005018666</v>
      </c>
      <c r="K919" s="402"/>
      <c r="L919" s="402"/>
      <c r="M919" s="402"/>
      <c r="N919" s="402"/>
      <c r="O919" s="402"/>
      <c r="P919" s="302" t="s">
        <v>668</v>
      </c>
      <c r="Q919" s="302"/>
      <c r="R919" s="302"/>
      <c r="S919" s="302"/>
      <c r="T919" s="302"/>
      <c r="U919" s="302"/>
      <c r="V919" s="302"/>
      <c r="W919" s="302"/>
      <c r="X919" s="302"/>
      <c r="Y919" s="303">
        <v>0.9</v>
      </c>
      <c r="Z919" s="304"/>
      <c r="AA919" s="304"/>
      <c r="AB919" s="305"/>
      <c r="AC919" s="307" t="s">
        <v>718</v>
      </c>
      <c r="AD919" s="308"/>
      <c r="AE919" s="308"/>
      <c r="AF919" s="308"/>
      <c r="AG919" s="308"/>
      <c r="AH919" s="309" t="s">
        <v>719</v>
      </c>
      <c r="AI919" s="310"/>
      <c r="AJ919" s="310"/>
      <c r="AK919" s="310"/>
      <c r="AL919" s="311" t="s">
        <v>634</v>
      </c>
      <c r="AM919" s="312"/>
      <c r="AN919" s="312"/>
      <c r="AO919" s="313"/>
      <c r="AP919" s="306"/>
      <c r="AQ919" s="306"/>
      <c r="AR919" s="306"/>
      <c r="AS919" s="306"/>
      <c r="AT919" s="306"/>
      <c r="AU919" s="306"/>
      <c r="AV919" s="306"/>
      <c r="AW919" s="306"/>
      <c r="AX919" s="306"/>
      <c r="AY919">
        <f>COUNTA($C$919)</f>
        <v>1</v>
      </c>
    </row>
    <row r="920" spans="1:51" ht="63" customHeight="1" x14ac:dyDescent="0.15">
      <c r="A920" s="386">
        <v>10</v>
      </c>
      <c r="B920" s="386">
        <v>1</v>
      </c>
      <c r="C920" s="400" t="s">
        <v>669</v>
      </c>
      <c r="D920" s="400"/>
      <c r="E920" s="400"/>
      <c r="F920" s="400"/>
      <c r="G920" s="400"/>
      <c r="H920" s="400"/>
      <c r="I920" s="400"/>
      <c r="J920" s="401">
        <v>5010605002253</v>
      </c>
      <c r="K920" s="402"/>
      <c r="L920" s="402"/>
      <c r="M920" s="402"/>
      <c r="N920" s="402"/>
      <c r="O920" s="402"/>
      <c r="P920" s="302" t="s">
        <v>670</v>
      </c>
      <c r="Q920" s="302"/>
      <c r="R920" s="302"/>
      <c r="S920" s="302"/>
      <c r="T920" s="302"/>
      <c r="U920" s="302"/>
      <c r="V920" s="302"/>
      <c r="W920" s="302"/>
      <c r="X920" s="302"/>
      <c r="Y920" s="303">
        <v>0.9</v>
      </c>
      <c r="Z920" s="304"/>
      <c r="AA920" s="304"/>
      <c r="AB920" s="305"/>
      <c r="AC920" s="307" t="s">
        <v>718</v>
      </c>
      <c r="AD920" s="308"/>
      <c r="AE920" s="308"/>
      <c r="AF920" s="308"/>
      <c r="AG920" s="308"/>
      <c r="AH920" s="309" t="s">
        <v>719</v>
      </c>
      <c r="AI920" s="310"/>
      <c r="AJ920" s="310"/>
      <c r="AK920" s="310"/>
      <c r="AL920" s="311" t="s">
        <v>634</v>
      </c>
      <c r="AM920" s="312"/>
      <c r="AN920" s="312"/>
      <c r="AO920" s="313"/>
      <c r="AP920" s="306"/>
      <c r="AQ920" s="306"/>
      <c r="AR920" s="306"/>
      <c r="AS920" s="306"/>
      <c r="AT920" s="306"/>
      <c r="AU920" s="306"/>
      <c r="AV920" s="306"/>
      <c r="AW920" s="306"/>
      <c r="AX920" s="306"/>
      <c r="AY920">
        <f>COUNTA($C$920)</f>
        <v>1</v>
      </c>
    </row>
    <row r="921" spans="1:51" ht="63" customHeight="1" x14ac:dyDescent="0.15">
      <c r="A921" s="386">
        <v>11</v>
      </c>
      <c r="B921" s="386">
        <v>1</v>
      </c>
      <c r="C921" s="400" t="s">
        <v>669</v>
      </c>
      <c r="D921" s="400"/>
      <c r="E921" s="400"/>
      <c r="F921" s="400"/>
      <c r="G921" s="400"/>
      <c r="H921" s="400"/>
      <c r="I921" s="400"/>
      <c r="J921" s="401">
        <v>5010605002253</v>
      </c>
      <c r="K921" s="402"/>
      <c r="L921" s="402"/>
      <c r="M921" s="402"/>
      <c r="N921" s="402"/>
      <c r="O921" s="402"/>
      <c r="P921" s="302" t="s">
        <v>671</v>
      </c>
      <c r="Q921" s="302"/>
      <c r="R921" s="302"/>
      <c r="S921" s="302"/>
      <c r="T921" s="302"/>
      <c r="U921" s="302"/>
      <c r="V921" s="302"/>
      <c r="W921" s="302"/>
      <c r="X921" s="302"/>
      <c r="Y921" s="303">
        <v>1</v>
      </c>
      <c r="Z921" s="304"/>
      <c r="AA921" s="304"/>
      <c r="AB921" s="305"/>
      <c r="AC921" s="307" t="s">
        <v>718</v>
      </c>
      <c r="AD921" s="308"/>
      <c r="AE921" s="308"/>
      <c r="AF921" s="308"/>
      <c r="AG921" s="308"/>
      <c r="AH921" s="309" t="s">
        <v>719</v>
      </c>
      <c r="AI921" s="310"/>
      <c r="AJ921" s="310"/>
      <c r="AK921" s="310"/>
      <c r="AL921" s="311" t="s">
        <v>634</v>
      </c>
      <c r="AM921" s="312"/>
      <c r="AN921" s="312"/>
      <c r="AO921" s="313"/>
      <c r="AP921" s="306"/>
      <c r="AQ921" s="306"/>
      <c r="AR921" s="306"/>
      <c r="AS921" s="306"/>
      <c r="AT921" s="306"/>
      <c r="AU921" s="306"/>
      <c r="AV921" s="306"/>
      <c r="AW921" s="306"/>
      <c r="AX921" s="306"/>
      <c r="AY921">
        <f>COUNTA($C$921)</f>
        <v>1</v>
      </c>
    </row>
    <row r="922" spans="1:51" ht="63" customHeight="1" x14ac:dyDescent="0.15">
      <c r="A922" s="386">
        <v>12</v>
      </c>
      <c r="B922" s="386">
        <v>1</v>
      </c>
      <c r="C922" s="400" t="s">
        <v>672</v>
      </c>
      <c r="D922" s="400"/>
      <c r="E922" s="400"/>
      <c r="F922" s="400"/>
      <c r="G922" s="400"/>
      <c r="H922" s="400"/>
      <c r="I922" s="400"/>
      <c r="J922" s="401">
        <v>9010405010452</v>
      </c>
      <c r="K922" s="402"/>
      <c r="L922" s="402"/>
      <c r="M922" s="402"/>
      <c r="N922" s="402"/>
      <c r="O922" s="402"/>
      <c r="P922" s="302" t="s">
        <v>673</v>
      </c>
      <c r="Q922" s="302"/>
      <c r="R922" s="302"/>
      <c r="S922" s="302"/>
      <c r="T922" s="302"/>
      <c r="U922" s="302"/>
      <c r="V922" s="302"/>
      <c r="W922" s="302"/>
      <c r="X922" s="302"/>
      <c r="Y922" s="303">
        <v>0.6</v>
      </c>
      <c r="Z922" s="304"/>
      <c r="AA922" s="304"/>
      <c r="AB922" s="305"/>
      <c r="AC922" s="307" t="s">
        <v>718</v>
      </c>
      <c r="AD922" s="308"/>
      <c r="AE922" s="308"/>
      <c r="AF922" s="308"/>
      <c r="AG922" s="308"/>
      <c r="AH922" s="309" t="s">
        <v>719</v>
      </c>
      <c r="AI922" s="310"/>
      <c r="AJ922" s="310"/>
      <c r="AK922" s="310"/>
      <c r="AL922" s="311" t="s">
        <v>634</v>
      </c>
      <c r="AM922" s="312"/>
      <c r="AN922" s="312"/>
      <c r="AO922" s="313"/>
      <c r="AP922" s="306"/>
      <c r="AQ922" s="306"/>
      <c r="AR922" s="306"/>
      <c r="AS922" s="306"/>
      <c r="AT922" s="306"/>
      <c r="AU922" s="306"/>
      <c r="AV922" s="306"/>
      <c r="AW922" s="306"/>
      <c r="AX922" s="306"/>
      <c r="AY922">
        <f>COUNTA($C$922)</f>
        <v>1</v>
      </c>
    </row>
    <row r="923" spans="1:51" ht="30" customHeight="1" x14ac:dyDescent="0.15">
      <c r="A923" s="386">
        <v>13</v>
      </c>
      <c r="B923" s="386">
        <v>1</v>
      </c>
      <c r="C923" s="400" t="s">
        <v>672</v>
      </c>
      <c r="D923" s="400"/>
      <c r="E923" s="400"/>
      <c r="F923" s="400"/>
      <c r="G923" s="400"/>
      <c r="H923" s="400"/>
      <c r="I923" s="400"/>
      <c r="J923" s="401">
        <v>9010405010452</v>
      </c>
      <c r="K923" s="402"/>
      <c r="L923" s="402"/>
      <c r="M923" s="402"/>
      <c r="N923" s="402"/>
      <c r="O923" s="402"/>
      <c r="P923" s="302" t="s">
        <v>674</v>
      </c>
      <c r="Q923" s="302"/>
      <c r="R923" s="302"/>
      <c r="S923" s="302"/>
      <c r="T923" s="302"/>
      <c r="U923" s="302"/>
      <c r="V923" s="302"/>
      <c r="W923" s="302"/>
      <c r="X923" s="302"/>
      <c r="Y923" s="303">
        <v>0.4</v>
      </c>
      <c r="Z923" s="304"/>
      <c r="AA923" s="304"/>
      <c r="AB923" s="305"/>
      <c r="AC923" s="307" t="s">
        <v>718</v>
      </c>
      <c r="AD923" s="308"/>
      <c r="AE923" s="308"/>
      <c r="AF923" s="308"/>
      <c r="AG923" s="308"/>
      <c r="AH923" s="309" t="s">
        <v>719</v>
      </c>
      <c r="AI923" s="310"/>
      <c r="AJ923" s="310"/>
      <c r="AK923" s="310"/>
      <c r="AL923" s="311" t="s">
        <v>634</v>
      </c>
      <c r="AM923" s="312"/>
      <c r="AN923" s="312"/>
      <c r="AO923" s="313"/>
      <c r="AP923" s="306"/>
      <c r="AQ923" s="306"/>
      <c r="AR923" s="306"/>
      <c r="AS923" s="306"/>
      <c r="AT923" s="306"/>
      <c r="AU923" s="306"/>
      <c r="AV923" s="306"/>
      <c r="AW923" s="306"/>
      <c r="AX923" s="306"/>
      <c r="AY923">
        <f>COUNTA($C$923)</f>
        <v>1</v>
      </c>
    </row>
    <row r="924" spans="1:51" ht="30" customHeight="1" x14ac:dyDescent="0.15">
      <c r="A924" s="386">
        <v>14</v>
      </c>
      <c r="B924" s="386">
        <v>1</v>
      </c>
      <c r="C924" s="400" t="s">
        <v>675</v>
      </c>
      <c r="D924" s="400"/>
      <c r="E924" s="400"/>
      <c r="F924" s="400"/>
      <c r="G924" s="400"/>
      <c r="H924" s="400"/>
      <c r="I924" s="400"/>
      <c r="J924" s="401">
        <v>9010601014612</v>
      </c>
      <c r="K924" s="402"/>
      <c r="L924" s="402"/>
      <c r="M924" s="402"/>
      <c r="N924" s="402"/>
      <c r="O924" s="402"/>
      <c r="P924" s="302" t="s">
        <v>676</v>
      </c>
      <c r="Q924" s="302"/>
      <c r="R924" s="302"/>
      <c r="S924" s="302"/>
      <c r="T924" s="302"/>
      <c r="U924" s="302"/>
      <c r="V924" s="302"/>
      <c r="W924" s="302"/>
      <c r="X924" s="302"/>
      <c r="Y924" s="303">
        <v>0.4</v>
      </c>
      <c r="Z924" s="304"/>
      <c r="AA924" s="304"/>
      <c r="AB924" s="305"/>
      <c r="AC924" s="307" t="s">
        <v>718</v>
      </c>
      <c r="AD924" s="308"/>
      <c r="AE924" s="308"/>
      <c r="AF924" s="308"/>
      <c r="AG924" s="308"/>
      <c r="AH924" s="309" t="s">
        <v>719</v>
      </c>
      <c r="AI924" s="310"/>
      <c r="AJ924" s="310"/>
      <c r="AK924" s="310"/>
      <c r="AL924" s="311" t="s">
        <v>634</v>
      </c>
      <c r="AM924" s="312"/>
      <c r="AN924" s="312"/>
      <c r="AO924" s="313"/>
      <c r="AP924" s="306"/>
      <c r="AQ924" s="306"/>
      <c r="AR924" s="306"/>
      <c r="AS924" s="306"/>
      <c r="AT924" s="306"/>
      <c r="AU924" s="306"/>
      <c r="AV924" s="306"/>
      <c r="AW924" s="306"/>
      <c r="AX924" s="306"/>
      <c r="AY924">
        <f>COUNTA($C$924)</f>
        <v>1</v>
      </c>
    </row>
    <row r="925" spans="1:51" ht="30" customHeight="1" x14ac:dyDescent="0.15">
      <c r="A925" s="386">
        <v>15</v>
      </c>
      <c r="B925" s="386">
        <v>1</v>
      </c>
      <c r="C925" s="400" t="s">
        <v>675</v>
      </c>
      <c r="D925" s="400"/>
      <c r="E925" s="400"/>
      <c r="F925" s="400"/>
      <c r="G925" s="400"/>
      <c r="H925" s="400"/>
      <c r="I925" s="400"/>
      <c r="J925" s="401">
        <v>9010601014612</v>
      </c>
      <c r="K925" s="402"/>
      <c r="L925" s="402"/>
      <c r="M925" s="402"/>
      <c r="N925" s="402"/>
      <c r="O925" s="402"/>
      <c r="P925" s="302" t="s">
        <v>677</v>
      </c>
      <c r="Q925" s="302"/>
      <c r="R925" s="302"/>
      <c r="S925" s="302"/>
      <c r="T925" s="302"/>
      <c r="U925" s="302"/>
      <c r="V925" s="302"/>
      <c r="W925" s="302"/>
      <c r="X925" s="302"/>
      <c r="Y925" s="303">
        <v>0.6</v>
      </c>
      <c r="Z925" s="304"/>
      <c r="AA925" s="304"/>
      <c r="AB925" s="305"/>
      <c r="AC925" s="307" t="s">
        <v>718</v>
      </c>
      <c r="AD925" s="308"/>
      <c r="AE925" s="308"/>
      <c r="AF925" s="308"/>
      <c r="AG925" s="308"/>
      <c r="AH925" s="309" t="s">
        <v>719</v>
      </c>
      <c r="AI925" s="310"/>
      <c r="AJ925" s="310"/>
      <c r="AK925" s="310"/>
      <c r="AL925" s="311" t="s">
        <v>634</v>
      </c>
      <c r="AM925" s="312"/>
      <c r="AN925" s="312"/>
      <c r="AO925" s="313"/>
      <c r="AP925" s="306"/>
      <c r="AQ925" s="306"/>
      <c r="AR925" s="306"/>
      <c r="AS925" s="306"/>
      <c r="AT925" s="306"/>
      <c r="AU925" s="306"/>
      <c r="AV925" s="306"/>
      <c r="AW925" s="306"/>
      <c r="AX925" s="306"/>
      <c r="AY925">
        <f>COUNTA($C$925)</f>
        <v>1</v>
      </c>
    </row>
    <row r="926" spans="1:51" ht="30" customHeight="1" x14ac:dyDescent="0.15">
      <c r="A926" s="386">
        <v>16</v>
      </c>
      <c r="B926" s="386">
        <v>1</v>
      </c>
      <c r="C926" s="400" t="s">
        <v>678</v>
      </c>
      <c r="D926" s="400"/>
      <c r="E926" s="400"/>
      <c r="F926" s="400"/>
      <c r="G926" s="400"/>
      <c r="H926" s="400"/>
      <c r="I926" s="400"/>
      <c r="J926" s="401">
        <v>6010001013960</v>
      </c>
      <c r="K926" s="402"/>
      <c r="L926" s="402"/>
      <c r="M926" s="402"/>
      <c r="N926" s="402"/>
      <c r="O926" s="402"/>
      <c r="P926" s="302" t="s">
        <v>679</v>
      </c>
      <c r="Q926" s="302"/>
      <c r="R926" s="302"/>
      <c r="S926" s="302"/>
      <c r="T926" s="302"/>
      <c r="U926" s="302"/>
      <c r="V926" s="302"/>
      <c r="W926" s="302"/>
      <c r="X926" s="302"/>
      <c r="Y926" s="303">
        <v>0.9</v>
      </c>
      <c r="Z926" s="304"/>
      <c r="AA926" s="304"/>
      <c r="AB926" s="305"/>
      <c r="AC926" s="307" t="s">
        <v>718</v>
      </c>
      <c r="AD926" s="308"/>
      <c r="AE926" s="308"/>
      <c r="AF926" s="308"/>
      <c r="AG926" s="308"/>
      <c r="AH926" s="309" t="s">
        <v>719</v>
      </c>
      <c r="AI926" s="310"/>
      <c r="AJ926" s="310"/>
      <c r="AK926" s="310"/>
      <c r="AL926" s="311" t="s">
        <v>634</v>
      </c>
      <c r="AM926" s="312"/>
      <c r="AN926" s="312"/>
      <c r="AO926" s="313"/>
      <c r="AP926" s="306"/>
      <c r="AQ926" s="306"/>
      <c r="AR926" s="306"/>
      <c r="AS926" s="306"/>
      <c r="AT926" s="306"/>
      <c r="AU926" s="306"/>
      <c r="AV926" s="306"/>
      <c r="AW926" s="306"/>
      <c r="AX926" s="306"/>
      <c r="AY926">
        <f>COUNTA($C$926)</f>
        <v>1</v>
      </c>
    </row>
    <row r="927" spans="1:51" s="16" customFormat="1" ht="30" customHeight="1" x14ac:dyDescent="0.15">
      <c r="A927" s="386">
        <v>17</v>
      </c>
      <c r="B927" s="386">
        <v>1</v>
      </c>
      <c r="C927" s="400" t="s">
        <v>680</v>
      </c>
      <c r="D927" s="400"/>
      <c r="E927" s="400"/>
      <c r="F927" s="400"/>
      <c r="G927" s="400"/>
      <c r="H927" s="400"/>
      <c r="I927" s="400"/>
      <c r="J927" s="401">
        <v>1180301015488</v>
      </c>
      <c r="K927" s="402"/>
      <c r="L927" s="402"/>
      <c r="M927" s="402"/>
      <c r="N927" s="402"/>
      <c r="O927" s="402"/>
      <c r="P927" s="302" t="s">
        <v>681</v>
      </c>
      <c r="Q927" s="302"/>
      <c r="R927" s="302"/>
      <c r="S927" s="302"/>
      <c r="T927" s="302"/>
      <c r="U927" s="302"/>
      <c r="V927" s="302"/>
      <c r="W927" s="302"/>
      <c r="X927" s="302"/>
      <c r="Y927" s="303">
        <v>0.9</v>
      </c>
      <c r="Z927" s="304"/>
      <c r="AA927" s="304"/>
      <c r="AB927" s="305"/>
      <c r="AC927" s="307" t="s">
        <v>718</v>
      </c>
      <c r="AD927" s="308"/>
      <c r="AE927" s="308"/>
      <c r="AF927" s="308"/>
      <c r="AG927" s="308"/>
      <c r="AH927" s="309" t="s">
        <v>719</v>
      </c>
      <c r="AI927" s="310"/>
      <c r="AJ927" s="310"/>
      <c r="AK927" s="310"/>
      <c r="AL927" s="311" t="s">
        <v>634</v>
      </c>
      <c r="AM927" s="312"/>
      <c r="AN927" s="312"/>
      <c r="AO927" s="313"/>
      <c r="AP927" s="306"/>
      <c r="AQ927" s="306"/>
      <c r="AR927" s="306"/>
      <c r="AS927" s="306"/>
      <c r="AT927" s="306"/>
      <c r="AU927" s="306"/>
      <c r="AV927" s="306"/>
      <c r="AW927" s="306"/>
      <c r="AX927" s="306"/>
      <c r="AY927">
        <f>COUNTA($C$927)</f>
        <v>1</v>
      </c>
    </row>
    <row r="928" spans="1:51" ht="74.25" customHeight="1" x14ac:dyDescent="0.15">
      <c r="A928" s="386">
        <v>18</v>
      </c>
      <c r="B928" s="386">
        <v>1</v>
      </c>
      <c r="C928" s="400" t="s">
        <v>682</v>
      </c>
      <c r="D928" s="400"/>
      <c r="E928" s="400"/>
      <c r="F928" s="400"/>
      <c r="G928" s="400"/>
      <c r="H928" s="400"/>
      <c r="I928" s="400"/>
      <c r="J928" s="401">
        <v>3010005003721</v>
      </c>
      <c r="K928" s="402"/>
      <c r="L928" s="402"/>
      <c r="M928" s="402"/>
      <c r="N928" s="402"/>
      <c r="O928" s="402"/>
      <c r="P928" s="302" t="s">
        <v>683</v>
      </c>
      <c r="Q928" s="302"/>
      <c r="R928" s="302"/>
      <c r="S928" s="302"/>
      <c r="T928" s="302"/>
      <c r="U928" s="302"/>
      <c r="V928" s="302"/>
      <c r="W928" s="302"/>
      <c r="X928" s="302"/>
      <c r="Y928" s="303">
        <v>0.7</v>
      </c>
      <c r="Z928" s="304"/>
      <c r="AA928" s="304"/>
      <c r="AB928" s="305"/>
      <c r="AC928" s="307" t="s">
        <v>718</v>
      </c>
      <c r="AD928" s="308"/>
      <c r="AE928" s="308"/>
      <c r="AF928" s="308"/>
      <c r="AG928" s="308"/>
      <c r="AH928" s="309" t="s">
        <v>719</v>
      </c>
      <c r="AI928" s="310"/>
      <c r="AJ928" s="310"/>
      <c r="AK928" s="310"/>
      <c r="AL928" s="311" t="s">
        <v>634</v>
      </c>
      <c r="AM928" s="312"/>
      <c r="AN928" s="312"/>
      <c r="AO928" s="313"/>
      <c r="AP928" s="306"/>
      <c r="AQ928" s="306"/>
      <c r="AR928" s="306"/>
      <c r="AS928" s="306"/>
      <c r="AT928" s="306"/>
      <c r="AU928" s="306"/>
      <c r="AV928" s="306"/>
      <c r="AW928" s="306"/>
      <c r="AX928" s="306"/>
      <c r="AY928">
        <f>COUNTA($C$928)</f>
        <v>1</v>
      </c>
    </row>
    <row r="929" spans="1:51" ht="74.25"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74.25"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66.75"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285</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5"/>
      <c r="D944" s="400"/>
      <c r="E944" s="400"/>
      <c r="F944" s="400"/>
      <c r="G944" s="400"/>
      <c r="H944" s="400"/>
      <c r="I944" s="400"/>
      <c r="J944" s="401"/>
      <c r="K944" s="402"/>
      <c r="L944" s="402"/>
      <c r="M944" s="402"/>
      <c r="N944" s="402"/>
      <c r="O944" s="402"/>
      <c r="P944" s="406"/>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285</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285</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285</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285</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0" t="s">
        <v>249</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42" t="s">
        <v>264</v>
      </c>
      <c r="AM1106" s="943"/>
      <c r="AN1106" s="94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8" t="s">
        <v>250</v>
      </c>
      <c r="AQ1109" s="408"/>
      <c r="AR1109" s="408"/>
      <c r="AS1109" s="408"/>
      <c r="AT1109" s="408"/>
      <c r="AU1109" s="408"/>
      <c r="AV1109" s="408"/>
      <c r="AW1109" s="408"/>
      <c r="AX1109" s="408"/>
    </row>
    <row r="1110" spans="1:51" ht="30" customHeight="1" x14ac:dyDescent="0.15">
      <c r="A1110" s="386">
        <v>1</v>
      </c>
      <c r="B1110" s="386">
        <v>1</v>
      </c>
      <c r="C1110" s="875"/>
      <c r="D1110" s="875"/>
      <c r="E1110" s="874"/>
      <c r="F1110" s="874"/>
      <c r="G1110" s="874"/>
      <c r="H1110" s="874"/>
      <c r="I1110" s="874"/>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5"/>
      <c r="D1111" s="875"/>
      <c r="E1111" s="874"/>
      <c r="F1111" s="874"/>
      <c r="G1111" s="874"/>
      <c r="H1111" s="874"/>
      <c r="I1111" s="874"/>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5"/>
      <c r="D1112" s="875"/>
      <c r="E1112" s="874"/>
      <c r="F1112" s="874"/>
      <c r="G1112" s="874"/>
      <c r="H1112" s="874"/>
      <c r="I1112" s="874"/>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5"/>
      <c r="D1113" s="875"/>
      <c r="E1113" s="874"/>
      <c r="F1113" s="874"/>
      <c r="G1113" s="874"/>
      <c r="H1113" s="874"/>
      <c r="I1113" s="874"/>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5"/>
      <c r="D1114" s="875"/>
      <c r="E1114" s="874"/>
      <c r="F1114" s="874"/>
      <c r="G1114" s="874"/>
      <c r="H1114" s="874"/>
      <c r="I1114" s="874"/>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5"/>
      <c r="D1115" s="875"/>
      <c r="E1115" s="874"/>
      <c r="F1115" s="874"/>
      <c r="G1115" s="874"/>
      <c r="H1115" s="874"/>
      <c r="I1115" s="874"/>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5"/>
      <c r="D1116" s="875"/>
      <c r="E1116" s="874"/>
      <c r="F1116" s="874"/>
      <c r="G1116" s="874"/>
      <c r="H1116" s="874"/>
      <c r="I1116" s="874"/>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5"/>
      <c r="D1117" s="875"/>
      <c r="E1117" s="874"/>
      <c r="F1117" s="874"/>
      <c r="G1117" s="874"/>
      <c r="H1117" s="874"/>
      <c r="I1117" s="874"/>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5"/>
      <c r="D1118" s="875"/>
      <c r="E1118" s="874"/>
      <c r="F1118" s="874"/>
      <c r="G1118" s="874"/>
      <c r="H1118" s="874"/>
      <c r="I1118" s="874"/>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5"/>
      <c r="D1119" s="875"/>
      <c r="E1119" s="874"/>
      <c r="F1119" s="874"/>
      <c r="G1119" s="874"/>
      <c r="H1119" s="874"/>
      <c r="I1119" s="874"/>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5"/>
      <c r="D1120" s="875"/>
      <c r="E1120" s="874"/>
      <c r="F1120" s="874"/>
      <c r="G1120" s="874"/>
      <c r="H1120" s="874"/>
      <c r="I1120" s="874"/>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5"/>
      <c r="D1121" s="875"/>
      <c r="E1121" s="874"/>
      <c r="F1121" s="874"/>
      <c r="G1121" s="874"/>
      <c r="H1121" s="874"/>
      <c r="I1121" s="874"/>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5"/>
      <c r="D1122" s="875"/>
      <c r="E1122" s="874"/>
      <c r="F1122" s="874"/>
      <c r="G1122" s="874"/>
      <c r="H1122" s="874"/>
      <c r="I1122" s="874"/>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5"/>
      <c r="D1123" s="875"/>
      <c r="E1123" s="874"/>
      <c r="F1123" s="874"/>
      <c r="G1123" s="874"/>
      <c r="H1123" s="874"/>
      <c r="I1123" s="874"/>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5"/>
      <c r="D1124" s="875"/>
      <c r="E1124" s="874"/>
      <c r="F1124" s="874"/>
      <c r="G1124" s="874"/>
      <c r="H1124" s="874"/>
      <c r="I1124" s="874"/>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5"/>
      <c r="D1125" s="875"/>
      <c r="E1125" s="874"/>
      <c r="F1125" s="874"/>
      <c r="G1125" s="874"/>
      <c r="H1125" s="874"/>
      <c r="I1125" s="874"/>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5"/>
      <c r="D1126" s="875"/>
      <c r="E1126" s="874"/>
      <c r="F1126" s="874"/>
      <c r="G1126" s="874"/>
      <c r="H1126" s="874"/>
      <c r="I1126" s="874"/>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5"/>
      <c r="D1127" s="875"/>
      <c r="E1127" s="247"/>
      <c r="F1127" s="874"/>
      <c r="G1127" s="874"/>
      <c r="H1127" s="874"/>
      <c r="I1127" s="874"/>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5"/>
      <c r="D1128" s="875"/>
      <c r="E1128" s="874"/>
      <c r="F1128" s="874"/>
      <c r="G1128" s="874"/>
      <c r="H1128" s="874"/>
      <c r="I1128" s="874"/>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5"/>
      <c r="D1129" s="875"/>
      <c r="E1129" s="874"/>
      <c r="F1129" s="874"/>
      <c r="G1129" s="874"/>
      <c r="H1129" s="874"/>
      <c r="I1129" s="874"/>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5"/>
      <c r="D1130" s="875"/>
      <c r="E1130" s="874"/>
      <c r="F1130" s="874"/>
      <c r="G1130" s="874"/>
      <c r="H1130" s="874"/>
      <c r="I1130" s="874"/>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5"/>
      <c r="D1131" s="875"/>
      <c r="E1131" s="874"/>
      <c r="F1131" s="874"/>
      <c r="G1131" s="874"/>
      <c r="H1131" s="874"/>
      <c r="I1131" s="874"/>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5"/>
      <c r="D1132" s="875"/>
      <c r="E1132" s="874"/>
      <c r="F1132" s="874"/>
      <c r="G1132" s="874"/>
      <c r="H1132" s="874"/>
      <c r="I1132" s="874"/>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5"/>
      <c r="D1133" s="875"/>
      <c r="E1133" s="874"/>
      <c r="F1133" s="874"/>
      <c r="G1133" s="874"/>
      <c r="H1133" s="874"/>
      <c r="I1133" s="874"/>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5"/>
      <c r="D1134" s="875"/>
      <c r="E1134" s="874"/>
      <c r="F1134" s="874"/>
      <c r="G1134" s="874"/>
      <c r="H1134" s="874"/>
      <c r="I1134" s="874"/>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5"/>
      <c r="D1135" s="875"/>
      <c r="E1135" s="874"/>
      <c r="F1135" s="874"/>
      <c r="G1135" s="874"/>
      <c r="H1135" s="874"/>
      <c r="I1135" s="874"/>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5"/>
      <c r="D1136" s="875"/>
      <c r="E1136" s="874"/>
      <c r="F1136" s="874"/>
      <c r="G1136" s="874"/>
      <c r="H1136" s="874"/>
      <c r="I1136" s="874"/>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5"/>
      <c r="D1137" s="875"/>
      <c r="E1137" s="874"/>
      <c r="F1137" s="874"/>
      <c r="G1137" s="874"/>
      <c r="H1137" s="874"/>
      <c r="I1137" s="874"/>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5"/>
      <c r="D1138" s="875"/>
      <c r="E1138" s="874"/>
      <c r="F1138" s="874"/>
      <c r="G1138" s="874"/>
      <c r="H1138" s="874"/>
      <c r="I1138" s="874"/>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5"/>
      <c r="D1139" s="875"/>
      <c r="E1139" s="874"/>
      <c r="F1139" s="874"/>
      <c r="G1139" s="874"/>
      <c r="H1139" s="874"/>
      <c r="I1139" s="874"/>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2: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791">
    <cfRule type="expression" dxfId="1" priority="1">
      <formula>IF(RIGHT(TEXT(AU791,"0.#"),1)=".",FALSE,TRUE)</formula>
    </cfRule>
    <cfRule type="expression" dxfId="0" priority="2">
      <formula>IF(RIGHT(TEXT(AU791,"0.#"),1)=".",TRUE,FALSE)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16383" man="1"/>
    <brk id="714" max="16383" man="1"/>
    <brk id="747" max="16383" man="1"/>
    <brk id="786" max="16383" man="1"/>
    <brk id="908"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F9" sqref="F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648</v>
      </c>
      <c r="H2" s="13" t="str">
        <f>IF(G2="","",F2)</f>
        <v>一般会計</v>
      </c>
      <c r="I2" s="13" t="str">
        <f>IF(H2="","",IF(I1&lt;&gt;"",CONCATENATE(I1,"、",H2),H2))</f>
        <v>一般会計</v>
      </c>
      <c r="K2" s="14" t="s">
        <v>102</v>
      </c>
      <c r="L2" s="15"/>
      <c r="M2" s="13" t="str">
        <f>IF(L2="","",K2)</f>
        <v/>
      </c>
      <c r="N2" s="13" t="str">
        <f>IF(M2="","",IF(N1&lt;&gt;"",CONCATENATE(N1,"、",M2),M2))</f>
        <v/>
      </c>
      <c r="O2" s="13"/>
      <c r="P2" s="12" t="s">
        <v>73</v>
      </c>
      <c r="Q2" s="17" t="s">
        <v>648</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648</v>
      </c>
      <c r="M3" s="13" t="str">
        <f t="shared" ref="M3:M11" si="2">IF(L3="","",K3)</f>
        <v>文教及び科学振興</v>
      </c>
      <c r="N3" s="13" t="str">
        <f>IF(M3="",N2,IF(N2&lt;&gt;"",CONCATENATE(N2,"、",M3),M3))</f>
        <v>文教及び科学振興</v>
      </c>
      <c r="O3" s="13"/>
      <c r="P3" s="12" t="s">
        <v>74</v>
      </c>
      <c r="Q3" s="17" t="s">
        <v>648</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t="s">
        <v>648</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247</v>
      </c>
      <c r="B10" s="15" t="s">
        <v>648</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251</v>
      </c>
      <c r="L10" s="15"/>
      <c r="M10" s="13" t="str">
        <f t="shared" si="2"/>
        <v/>
      </c>
      <c r="N10" s="13" t="str">
        <f t="shared" si="6"/>
        <v>文教及び科学振興</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科学技術・イノベーション、国土強靱化施策</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2021-05-24T02:05:03Z</cp:lastPrinted>
  <dcterms:created xsi:type="dcterms:W3CDTF">2012-03-13T00:50:25Z</dcterms:created>
  <dcterms:modified xsi:type="dcterms:W3CDTF">2021-08-27T02:07:49Z</dcterms:modified>
</cp:coreProperties>
</file>