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F146633A-3533-4BD9-A0C5-E892AF102431}"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3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<sst xmlns="http://schemas.openxmlformats.org/spreadsheetml/2006/main" count="2319" uniqueCount="687">
  <si>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</si>
  <si>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</si>
  <si>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</si>
  <si>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</si>
  <si>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</si>
  <si>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</si>
  <si>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</si>
  <si>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</si>
  <si>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</si>
  <si>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</si>
  <si>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</si>
  <si>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</si>
  <si>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</si>
  <si>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</si>
  <si>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</si>
  <si>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</si>
  <si>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</si>
  <si>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</si>
  <si>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</si>
  <si>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</si>
  <si>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</si>
  <si>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</si>
  <si>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</si>
  <si>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</si>
  <si>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</si>
  <si>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</si>
  <si>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</si>
  <si>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</si>
  <si>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</si>
  <si>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</si>
  <si>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</si>
  <si>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</si>
  <si>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</si>
  <si>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</si>
  <si>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</si>
  <si>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</si>
  <si>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</si>
  <si>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</si>
  <si>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</si>
  <si>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</si>
  <si>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</si>
  <si>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</si>
  <si>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</si>
  <si>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</si>
  <si>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</si>
  <si>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</si>
  <si>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</si>
  <si>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</si>
  <si>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</si>
  <si>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</si>
  <si>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</si>
  <si>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</si>
  <si>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</si>
  <si>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</si>
  <si>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</si>
  <si>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</si>
  <si>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</si>
  <si>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</si>
  <si>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</si>
  <si>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</si>
  <si>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</si>
  <si>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</si>
  <si>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</si>
  <si>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</si>
  <si>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</si>
  <si>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</si>
  <si>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</si>
  <si>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</si>
  <si>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</si>
  <si>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</si>
  <si>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</si>
  <si>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</si>
  <si>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</si>
  <si>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</si>
  <si>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</si>
  <si>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</si>
  <si>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</si>
  <si>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</si>
  <si>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</si>
  <si>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</si>
  <si>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</si>
  <si>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</si>
  <si>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</si>
  <si>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</si>
  <si>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</si>
  <si>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</si>
  <si>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</si>
  <si>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</si>
  <si>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</si>
  <si>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</si>
  <si>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</si>
  <si>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</si>
  <si>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</si>
  <si>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</si>
  <si>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</si>
  <si>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</si>
  <si>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</si>
  <si>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</si>
  <si>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</si>
  <si>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</si>
  <si>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</si>
  <si>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</si>
  <si>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</si>
  <si>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</si>
  <si>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</si>
  <si>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</si>
  <si>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</si>
  <si>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</si>
  <si>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</si>
  <si>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</si>
  <si>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</si>
  <si>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</si>
  <si>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</si>
  <si>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</si>
  <si>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</si>
  <si>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</si>
  <si>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</si>
  <si>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</si>
  <si>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</si>
  <si>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</si>
  <si>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</si>
  <si>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</si>
  <si>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</si>
  <si>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</si>
  <si>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</si>
  <si>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</si>
  <si>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</si>
  <si>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</si>
  <si>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</si>
  <si>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</si>
  <si>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</si>
  <si>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</si>
  <si>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</si>
  <si>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</si>
  <si>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</si>
  <si>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</si>
  <si>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</si>
  <si>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</si>
  <si>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</si>
  <si>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</si>
  <si>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</si>
  <si>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</si>
  <si>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</si>
  <si>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</si>
  <si>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</si>
  <si>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</si>
  <si>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</si>
  <si>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</si>
  <si>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</si>
  <si>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</si>
  <si>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</si>
  <si>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</si>
  <si>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</si>
  <si>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</si>
  <si>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</si>
  <si>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</si>
  <si>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</si>
  <si>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</si>
  <si>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</si>
  <si>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</si>
  <si>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</si>
  <si>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</si>
  <si>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</si>
  <si>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</si>
  <si>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</si>
  <si>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</si>
  <si>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</si>
  <si>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</si>
  <si>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</si>
  <si>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</si>
  <si>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</si>
  <si>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</si>
  <si>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</si>
  <si>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</si>
  <si>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</si>
  <si>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</si>
  <si>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</si>
  <si>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</si>
  <si>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</si>
  <si>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</si>
  <si>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</si>
  <si>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</si>
  <si>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</si>
  <si>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</si>
  <si>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</si>
  <si>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</si>
  <si>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</si>
  <si>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</si>
  <si>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</si>
  <si>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</si>
  <si>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</si>
  <si>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</si>
  <si>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</si>
  <si>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</si>
  <si>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</si>
  <si>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</si>
  <si>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</si>
  <si>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</si>
  <si>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</si>
  <si>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</si>
  <si>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</si>
  <si>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</si>
  <si>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</si>
  <si>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</si>
  <si>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</si>
  <si>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</si>
  <si>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</si>
  <si>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</si>
  <si>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</si>
  <si>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</si>
  <si>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</si>
  <si>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</si>
  <si>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</si>
  <si>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</si>
  <si>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</si>
  <si>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</si>
  <si>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</si>
  <si>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</si>
  <si>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</si>
  <si>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</si>
  <si>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</si>
  <si>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</si>
  <si>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</si>
  <si>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</si>
  <si>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</si>
  <si>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</si>
  <si>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</si>
  <si>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</si>
  <si>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</si>
  <si>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</si>
  <si>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</si>
  <si>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</si>
  <si>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</si>
  <si>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</si>
  <si>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</si>
  <si>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</si>
  <si>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</si>
  <si>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</si>
  <si>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</si>
  <si>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</si>
  <si>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</si>
  <si>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</si>
  <si>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</si>
  <si>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</si>
  <si>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</si>
  <si>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</si>
  <si>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</si>
  <si>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</si>
  <si>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</si>
  <si>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</si>
  <si>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</si>
  <si>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</si>
  <si>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</si>
  <si>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</si>
  <si>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</si>
  <si>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</si>
  <si>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</si>
  <si>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</si>
  <si>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</si>
  <si>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</si>
  <si>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</si>
  <si>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</si>
  <si>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</si>
  <si>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</si>
  <si>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</si>
  <si>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</si>
  <si>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</si>
  <si>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</si>
  <si>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</si>
  <si>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</si>
  <si>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</si>
  <si>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</si>
  <si>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</si>
  <si>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</si>
  <si>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</si>
  <si>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</si>
  <si>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</si>
  <si>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</si>
  <si>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</si>
  <si>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</si>
  <si>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</si>
  <si>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</si>
  <si>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</si>
  <si>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</si>
  <si>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</si>
  <si>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</si>
  <si>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</si>
  <si>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</si>
  <si>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</si>
  <si>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</si>
  <si>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</si>
  <si>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</si>
  <si>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</si>
  <si>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</si>
  <si>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</si>
  <si>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</si>
  <si>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</si>
  <si>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</si>
  <si>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</si>
  <si>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</si>
  <si>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</si>
  <si>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</si>
  <si>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</si>
  <si>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</si>
  <si>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</si>
  <si>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</si>
  <si>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</si>
  <si>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</si>
  <si>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</si>
  <si>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</si>
  <si>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</si>
  <si>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</si>
  <si>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</si>
  <si>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</si>
  <si>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</si>
  <si>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</si>
  <si>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</si>
  <si>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</si>
  <si>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</si>
  <si>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</si>
  <si>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</si>
  <si>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</si>
  <si>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</si>
  <si>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</si>
  <si>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</si>
  <si>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</si>
  <si>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</si>
  <si>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</si>
  <si>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</si>
  <si>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</si>
  <si>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</si>
  <si>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</si>
  <si>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</si>
  <si>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</si>
  <si>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</si>
  <si>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</si>
  <si>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</si>
  <si>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</si>
  <si>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</si>
  <si>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</si>
  <si>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</si>
  <si>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</si>
  <si>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</si>
  <si>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</si>
  <si>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</si>
  <si>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</si>
  <si>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</si>
  <si>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</si>
  <si>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</si>
  <si>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</si>
  <si>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</si>
  <si>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</si>
  <si>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</si>
  <si>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</si>
  <si>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</si>
  <si>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</si>
  <si>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</si>
  <si>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</si>
  <si>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</si>
  <si>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</si>
  <si>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</si>
  <si>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</si>
  <si>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</si>
  <si>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</si>
  <si>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</si>
  <si>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</si>
  <si>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</si>
  <si>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</si>
  <si>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</si>
  <si>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</si>
  <si>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</si>
  <si>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</si>
  <si>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</si>
  <si>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</si>
  <si>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</si>
  <si>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</si>
  <si>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</si>
  <si>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</si>
  <si>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</si>
  <si>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</si>
  <si>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</si>
  <si>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</si>
  <si>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</si>
  <si>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</si>
  <si>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</si>
  <si>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</si>
  <si>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</si>
  <si>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</si>
  <si>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</si>
  <si>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</si>
  <si>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</si>
  <si>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</si>
  <si>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</si>
  <si>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</si>
  <si>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</si>
  <si>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</si>
  <si>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</si>
  <si>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</si>
  <si>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</si>
  <si>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</si>
  <si>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</si>
  <si>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</si>
  <si>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</si>
  <si>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</si>
  <si>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</si>
  <si>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</si>
  <si>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</si>
  <si>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</si>
  <si>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</si>
  <si>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</si>
  <si>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</si>
  <si>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</si>
  <si>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</si>
  <si>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</si>
  <si>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</si>
  <si>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</si>
  <si>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</si>
  <si>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</si>
  <si>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</si>
  <si>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</si>
  <si>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</si>
  <si>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</si>
  <si>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</si>
  <si>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</si>
  <si>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</si>
  <si>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</si>
  <si>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</si>
  <si>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</si>
  <si>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</si>
  <si>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</si>
  <si>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</si>
  <si>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</si>
  <si>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</si>
  <si>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</si>
  <si>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</si>
  <si>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</si>
  <si>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</si>
  <si>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</si>
  <si>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</si>
  <si>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</si>
  <si>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</si>
  <si>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</si>
  <si>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</si>
  <si>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</si>
  <si>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</si>
  <si>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</si>
  <si>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</si>
  <si>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</si>
  <si>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</si>
  <si>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</si>
  <si>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</si>
  <si>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</si>
  <si>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</si>
  <si>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</si>
  <si>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</si>
  <si>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</si>
  <si>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</si>
  <si>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</si>
  <si>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</si>
  <si>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</si>
  <si>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</si>
  <si>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</si>
  <si>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</si>
  <si>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</si>
  <si>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</si>
  <si>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</si>
  <si>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</si>
  <si>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</si>
  <si>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</si>
  <si>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</si>
  <si>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</si>
  <si>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</si>
  <si>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</si>
  <si>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</si>
  <si>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</si>
  <si>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</si>
  <si>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</si>
  <si>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</si>
  <si>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</si>
  <si>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</si>
  <si>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</si>
  <si>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</si>
  <si>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</si>
  <si>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</si>
  <si>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</si>
  <si>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</si>
  <si>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</si>
  <si>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</si>
  <si>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</si>
  <si>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</si>
  <si>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</si>
  <si>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</si>
  <si>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</si>
  <si>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</si>
  <si>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</si>
  <si>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</si>
  <si>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</si>
  <si>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</si>
  <si>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</si>
  <si>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</si>
  <si>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</si>
  <si>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</si>
  <si>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</si>
  <si>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</si>
  <si>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</si>
  <si>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</si>
  <si>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</si>
  <si>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</si>
  <si>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</si>
  <si>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</si>
  <si>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</si>
  <si>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</si>
  <si>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</si>
  <si>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</si>
  <si>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</si>
  <si>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</si>
  <si>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</si>
  <si>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</si>
  <si>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</si>
  <si>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</si>
  <si>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</si>
  <si>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</si>
  <si>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</si>
  <si>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</si>
  <si>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</si>
  <si>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</si>
  <si>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</si>
  <si>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</si>
  <si>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</si>
  <si>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</si>
  <si>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</si>
  <si>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</si>
  <si>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</si>
  <si>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</si>
  <si>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</si>
  <si>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</si>
  <si>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</si>
  <si>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</si>
  <si>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</si>
  <si>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</si>
  <si>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</si>
  <si>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</si>
  <si>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</si>
  <si>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</si>
  <si>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</si>
  <si>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</si>
  <si>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</si>
  <si>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</si>
  <si>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</si>
  <si>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</si>
  <si>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</si>
  <si>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</si>
  <si>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</si>
  <si>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</si>
  <si>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</si>
  <si>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</si>
  <si>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</si>
  <si>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</si>
  <si>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</si>
  <si>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</si>
  <si>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</si>
  <si>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</si>
  <si>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</si>
  <si>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</si>
  <si>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</si>
  <si>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</si>
  <si>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</si>
  <si>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</si>
  <si>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</si>
  <si>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</si>
  <si>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</si>
  <si>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</si>
  <si>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</si>
  <si>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</si>
  <si>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</si>
  <si>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</si>
  <si>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</si>
  <si>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</si>
  <si>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</si>
  <si>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</si>
  <si>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</si>
  <si>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</si>
  <si>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</si>
  <si>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</si>
  <si>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</si>
  <si>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</si>
  <si>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</si>
  <si>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</si>
  <si>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</si>
  <si>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</si>
  <si>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</si>
  <si>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</si>
  <si>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</si>
  <si>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</si>
  <si>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</si>
  <si>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</si>
  <si>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</si>
  <si>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</si>
  <si>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</si>
  <si>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</si>
  <si>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</si>
  <si>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</si>
  <si>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</si>
  <si>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</si>
  <si>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</si>
  <si>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</si>
  <si>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</si>
  <si>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</si>
  <si>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</si>
  <si>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</si>
  <si>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</si>
  <si>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</si>
  <si>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</si>
  <si>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</si>
  <si>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</si>
  <si>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</si>
  <si>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</si>
  <si>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</si>
  <si>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</si>
  <si>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</si>
  <si>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</si>
  <si>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</si>
  <si>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</si>
  <si>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</si>
  <si>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</si>
  <si>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</si>
  <si>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</si>
  <si>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</si>
  <si>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インフラ等の液状化被害推定手法の高精度化</t>
  </si>
  <si>
    <t>国土技術政策総合研究所</t>
  </si>
  <si>
    <t>課長　尾崎　悠太</t>
  </si>
  <si>
    <t>平成30年度</t>
  </si>
  <si>
    <t>令和2年度</t>
  </si>
  <si>
    <t>企画課、下水道研究室、道路構造研究部</t>
  </si>
  <si>
    <t>-</t>
  </si>
  <si>
    <t>防災・減災、国土強靱化のための３か年緊急対策（平成30年12月14日　閣議決定）</t>
  </si>
  <si>
    <t>3次元地盤モデルの解析等を用いた高度なハザードマップの作成方法を開発し、特に重要なエリアに限定した上で、高精度なインフラ等の液状化被害の推定を行うことを目的とする。</t>
  </si>
  <si>
    <t>本研究は、社会インフラの液状化に対する脆弱度を把握するため、ハザードマップの作成方法を開発し、高精度な液状化被害の推定を行うものである。事業の概要は次の通り。１）データ収集　２）高精度液状化評価手法の構築（過去の液状化被害と地盤構造の関係を分析、実際の地盤構造を考慮した３次元モデルによる地震動設定・液状化判定の試行）　３）液状化等によるインフラの被災リスク評価手法の検討（既往の被災事例を調査、既往の被災事例との類似箇所等における土質調査、液状化時におけるインフラの挙動に関する実験等）</t>
  </si>
  <si>
    <t>高精度な液状化ハザードマップの作成マニュアル一式を策定する</t>
  </si>
  <si>
    <t>高精度な液状化ハザードマップの作成マニュアルの策定数</t>
  </si>
  <si>
    <t>式</t>
  </si>
  <si>
    <t>国土技術政策総合研究所調べ</t>
  </si>
  <si>
    <t>インフラ等の液状化被害推定手法の高精度化に関する研究項目の終了件数　</t>
  </si>
  <si>
    <t>執行額（百万円）／　インフラ等の液状化被害推定手法の高精度化に関する研究項目　　　　　　</t>
    <phoneticPr fontId="5"/>
  </si>
  <si>
    <t>百万円/件</t>
  </si>
  <si>
    <t>11 ICTの利活用及び技術研究開発の推進</t>
  </si>
  <si>
    <t>41 技術研究開発を推進する</t>
  </si>
  <si>
    <t>目標を達成した技術研究開発の割合</t>
  </si>
  <si>
    <t>%</t>
  </si>
  <si>
    <t>0450</t>
  </si>
  <si>
    <t>○</t>
  </si>
  <si>
    <t>A.株式会社建設技術研究所</t>
    <phoneticPr fontId="5"/>
  </si>
  <si>
    <t>役務費</t>
  </si>
  <si>
    <t>鋼製水槽を使用した土砂流出状況把握実験業務</t>
  </si>
  <si>
    <t>株式会社建設技術研究所</t>
  </si>
  <si>
    <t>B.株式会社長大</t>
    <phoneticPr fontId="5"/>
  </si>
  <si>
    <t>３次元地盤構造モデル可視化システムの開発に関する業務</t>
  </si>
  <si>
    <t>株式会社長大</t>
  </si>
  <si>
    <t>C.一般社団法人全国地質調査業協会連合会</t>
    <phoneticPr fontId="5"/>
  </si>
  <si>
    <t>インフラ施設の液状化評価のための３次元地盤構造モデルの作成手法の開発</t>
  </si>
  <si>
    <t>一般社団法人全国地質調査業協会連合会</t>
  </si>
  <si>
    <t>国交</t>
    <rPh sb="0" eb="2">
      <t>コッコウ</t>
    </rPh>
    <phoneticPr fontId="5"/>
  </si>
  <si>
    <t>-</t>
    <phoneticPr fontId="5"/>
  </si>
  <si>
    <t>国土交通省</t>
    <phoneticPr fontId="5"/>
  </si>
  <si>
    <t>役務費</t>
    <rPh sb="0" eb="2">
      <t>エキム</t>
    </rPh>
    <rPh sb="2" eb="3">
      <t>ヒ</t>
    </rPh>
    <phoneticPr fontId="5"/>
  </si>
  <si>
    <t>令和2年度で事業終了</t>
    <rPh sb="0" eb="2">
      <t>レイワ</t>
    </rPh>
    <rPh sb="3" eb="5">
      <t>ネンド</t>
    </rPh>
    <rPh sb="6" eb="10">
      <t>ジギョウシュウリョウ</t>
    </rPh>
    <phoneticPr fontId="5"/>
  </si>
  <si>
    <t>-</t>
    <phoneticPr fontId="5"/>
  </si>
  <si>
    <t>国土交通省が実施している技術研究開発課題を効果的・効率的に推進することに資する。</t>
    <phoneticPr fontId="5"/>
  </si>
  <si>
    <t>362百万円/1</t>
    <phoneticPr fontId="5"/>
  </si>
  <si>
    <t>社会インフラの液状化に対する脆弱度は面的に把握されていないという背景がある中で、本研究は3次元地盤モデルの解析等を用いた高度なハザードマップの作成方法を開発し、特に重要なエリアに限定した上で、高精度なインフラ等の液状化被害の推定を行うことを目的としており、社会的ニーズが高いと評価できる。</t>
    <phoneticPr fontId="5"/>
  </si>
  <si>
    <t>防災・減災、国土強靱化のための３か年緊急対策（H30 .12.14閣議決定）において掲げられている「宅地の滑動崩落及び液状化のソフト対策に関する緊急対策（国土交通省）」の中で、本事業を国が実施することとされており、妥当である。</t>
    <phoneticPr fontId="5"/>
  </si>
  <si>
    <t>道路ネットワークや下水道施設の地盤など社会インフラの液状化に対する脆弱度は面的に把握されておらず、また既存の液状化マップでは、地盤情報の量と質の不足等から社会インフラの脆弱度のスクリーニングに十分な精度が確保されていないため、社会インフラ全体としての地震被害に対する強靱化を進める必要があり、本事業の優先度は高い。</t>
    <phoneticPr fontId="5"/>
  </si>
  <si>
    <t>有</t>
  </si>
  <si>
    <t>無</t>
  </si>
  <si>
    <t>委託先の選定においては、公募による研究提案を受け、学識者等への意見聴取を通じて、競争性や妥当性の確保に努めている。</t>
    <phoneticPr fontId="5"/>
  </si>
  <si>
    <t>‐</t>
  </si>
  <si>
    <t>類似業務等を参考にしてコスト水準の妥当性を確認している。</t>
    <phoneticPr fontId="5"/>
  </si>
  <si>
    <t>事業に必要な経費のみ支出している。</t>
    <phoneticPr fontId="5"/>
  </si>
  <si>
    <t>新型コロナウイルスの影響により業務が一時中断されたため、遅延した研究・業務があるものの、最終的には見込み通りの活動実績をあげている。</t>
    <rPh sb="28" eb="30">
      <t>チエン</t>
    </rPh>
    <rPh sb="44" eb="47">
      <t>サイシュウテキ</t>
    </rPh>
    <phoneticPr fontId="5"/>
  </si>
  <si>
    <t>研究の委託にあたっては、公募により競争性の確保に努めた。
技術提案が必要となる業務の発注にあたっては、企画競争により競争性の確保に努めた。</t>
    <phoneticPr fontId="5"/>
  </si>
  <si>
    <t>成果目標である、高精度な液状化ハザードマップの作成マニュアルを作成するために必要な、高精度液状化評価手法の構築および液状化等によるインフラの被災リスク評価手法の検討ができた。</t>
    <phoneticPr fontId="5"/>
  </si>
  <si>
    <t>随意契約
（企画競争）</t>
    <phoneticPr fontId="5"/>
  </si>
  <si>
    <t>随意契約
（公募）</t>
    <phoneticPr fontId="5"/>
  </si>
  <si>
    <t>632百万円/1</t>
    <phoneticPr fontId="5"/>
  </si>
  <si>
    <t>終了予定</t>
  </si>
  <si>
    <t>本事業は令和２年度で事業完了に伴い終了。事業の成果が有効活用されるよう努められたい。</t>
    <phoneticPr fontId="5"/>
  </si>
  <si>
    <t>予定通り令和２年度事業終了。事業の成果が有効活用されるよう努めていく。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</si>
</sst>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146317</xdr:colOff>
      <xdr:row>763</xdr:row>
      <xdr:rowOff>272383</xdr:rowOff>
    </xdr:from>
    <xdr:to>
      <xdr:col>33</xdr:col>
      <xdr:colOff>162533</xdr:colOff>
      <xdr:row>767</xdr:row>
      <xdr:rowOff>366234</xdr:rowOff>
    </xdr:to>
    <xdr:grpSp>
      <xdr:nvGrpSpPr>
        <xdr:cNvPr id="9" name="契約方式３線">
          <a:extLst>
            <a:ext uri="{FF2B5EF4-FFF2-40B4-BE49-F238E27FC236}">
              <a16:creationId xmlns:a16="http://schemas.microsoft.com/office/drawing/2014/main" id="{717875D4-FB8C-45CC-B31A-8DCDAFD0A83B}"/>
            </a:ext>
          </a:extLst>
        </xdr:cNvPr>
        <xdr:cNvGrpSpPr/>
      </xdr:nvGrpSpPr>
      <xdr:grpSpPr>
        <a:xfrm>
          <a:off x="3346717" y="44849383"/>
          <a:ext cx="3416641" cy="2446526"/>
          <a:chOff x="3354265" y="238342610"/>
          <a:chExt cx="3413465" cy="2439268"/>
        </a:xfrm>
      </xdr:grpSpPr>
      <xdr:cxnSp macro="">
        <xdr:nvCxnSpPr>
          <xdr:cNvPr id="10" name="直線コネクタ 9">
            <a:extLst>
              <a:ext uri="{FF2B5EF4-FFF2-40B4-BE49-F238E27FC236}">
                <a16:creationId xmlns:a16="http://schemas.microsoft.com/office/drawing/2014/main" id="{0183DE1E-CC94-475A-956D-3AE315051A4B}"/>
              </a:ext>
            </a:extLst>
          </xdr:cNvPr>
          <xdr:cNvCxnSpPr/>
        </xdr:nvCxnSpPr>
        <xdr:spPr>
          <a:xfrm>
            <a:off x="3354265" y="238342610"/>
            <a:ext cx="0" cy="243913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1" name="直線矢印コネクタ 10">
            <a:extLst>
              <a:ext uri="{FF2B5EF4-FFF2-40B4-BE49-F238E27FC236}">
                <a16:creationId xmlns:a16="http://schemas.microsoft.com/office/drawing/2014/main" id="{C5626737-A76F-4731-8AC9-087CE4405E65}"/>
              </a:ext>
            </a:extLst>
          </xdr:cNvPr>
          <xdr:cNvCxnSpPr/>
        </xdr:nvCxnSpPr>
        <xdr:spPr>
          <a:xfrm>
            <a:off x="3354265" y="240781878"/>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33</xdr:col>
      <xdr:colOff>113423</xdr:colOff>
      <xdr:row>769</xdr:row>
      <xdr:rowOff>150185</xdr:rowOff>
    </xdr:from>
    <xdr:ext cx="3013362" cy="1116618"/>
    <xdr:sp macro="" textlink="">
      <xdr:nvSpPr>
        <xdr:cNvPr id="12" name="契約方式３大かっこ">
          <a:extLst>
            <a:ext uri="{FF2B5EF4-FFF2-40B4-BE49-F238E27FC236}">
              <a16:creationId xmlns:a16="http://schemas.microsoft.com/office/drawing/2014/main" id="{3F0BA93A-51AE-4FB8-BA53-DDF7B4F04E0F}"/>
            </a:ext>
          </a:extLst>
        </xdr:cNvPr>
        <xdr:cNvSpPr/>
      </xdr:nvSpPr>
      <xdr:spPr>
        <a:xfrm>
          <a:off x="6819023" y="49587052"/>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インフラ施設の液状化被害を表現できる</a:t>
          </a:r>
          <a:endParaRPr lang="ja-JP" altLang="ja-JP">
            <a:effectLst/>
          </a:endParaRPr>
        </a:p>
        <a:p>
          <a:pPr eaLnBrk="1" fontAlgn="auto" latinLnBrk="0" hangingPunct="1"/>
          <a:r>
            <a:rPr lang="en-US" altLang="ja-JP" sz="1100" b="0" i="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３次元地盤構造モデルの作成手法の開発</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及びインフラ施設の液状化リスク評価のためのハザードマップ作成手法の開発</a:t>
          </a:r>
          <a:endParaRPr lang="ja-JP" altLang="ja-JP">
            <a:effectLst/>
          </a:endParaRPr>
        </a:p>
        <a:p>
          <a:pPr eaLnBrk="1" fontAlgn="auto" latinLnBrk="0" hangingPunct="1"/>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34</xdr:col>
      <xdr:colOff>58037</xdr:colOff>
      <xdr:row>767</xdr:row>
      <xdr:rowOff>23129</xdr:rowOff>
    </xdr:from>
    <xdr:to>
      <xdr:col>47</xdr:col>
      <xdr:colOff>53260</xdr:colOff>
      <xdr:row>769</xdr:row>
      <xdr:rowOff>137402</xdr:rowOff>
    </xdr:to>
    <xdr:sp macro="" textlink="">
      <xdr:nvSpPr>
        <xdr:cNvPr id="13" name="契約方式３上位">
          <a:extLst>
            <a:ext uri="{FF2B5EF4-FFF2-40B4-BE49-F238E27FC236}">
              <a16:creationId xmlns:a16="http://schemas.microsoft.com/office/drawing/2014/main" id="{FD54D345-AE88-483C-A02F-1FFD1D8D6807}"/>
            </a:ext>
          </a:extLst>
        </xdr:cNvPr>
        <xdr:cNvSpPr txBox="1"/>
      </xdr:nvSpPr>
      <xdr:spPr>
        <a:xfrm>
          <a:off x="6997680" y="45307700"/>
          <a:ext cx="2648616" cy="71298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Ｃ. </a:t>
          </a:r>
          <a:r>
            <a:rPr kumimoji="1" lang="ja-JP" altLang="en-US" sz="1100"/>
            <a:t>一般社団法人全国地質調査業協会連合会
　　３２２．３百万円</a:t>
          </a:r>
          <a:endParaRPr kumimoji="1" lang="en-US" altLang="en-US" sz="1100"/>
        </a:p>
      </xdr:txBody>
    </xdr:sp>
    <xdr:clientData/>
  </xdr:twoCellAnchor>
  <xdr:oneCellAnchor>
    <xdr:from>
      <xdr:col>34</xdr:col>
      <xdr:colOff>21801</xdr:colOff>
      <xdr:row>766</xdr:row>
      <xdr:rowOff>349008</xdr:rowOff>
    </xdr:from>
    <xdr:ext cx="2313214" cy="275717"/>
    <xdr:sp macro="" textlink="">
      <xdr:nvSpPr>
        <xdr:cNvPr id="14" name="契約方式３">
          <a:extLst>
            <a:ext uri="{FF2B5EF4-FFF2-40B4-BE49-F238E27FC236}">
              <a16:creationId xmlns:a16="http://schemas.microsoft.com/office/drawing/2014/main" id="{F81BF5C6-BFB8-426F-9DEB-B440B187DB41}"/>
            </a:ext>
          </a:extLst>
        </xdr:cNvPr>
        <xdr:cNvSpPr txBox="1"/>
      </xdr:nvSpPr>
      <xdr:spPr>
        <a:xfrm>
          <a:off x="6961444" y="44966829"/>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16</xdr:col>
      <xdr:colOff>146317</xdr:colOff>
      <xdr:row>757</xdr:row>
      <xdr:rowOff>46597</xdr:rowOff>
    </xdr:from>
    <xdr:to>
      <xdr:col>33</xdr:col>
      <xdr:colOff>162533</xdr:colOff>
      <xdr:row>763</xdr:row>
      <xdr:rowOff>310290</xdr:rowOff>
    </xdr:to>
    <xdr:grpSp>
      <xdr:nvGrpSpPr>
        <xdr:cNvPr id="15" name="契約方式２線">
          <a:extLst>
            <a:ext uri="{FF2B5EF4-FFF2-40B4-BE49-F238E27FC236}">
              <a16:creationId xmlns:a16="http://schemas.microsoft.com/office/drawing/2014/main" id="{E0344583-58AF-4FAE-8F37-C328B087F5C3}"/>
            </a:ext>
          </a:extLst>
        </xdr:cNvPr>
        <xdr:cNvGrpSpPr/>
      </xdr:nvGrpSpPr>
      <xdr:grpSpPr>
        <a:xfrm>
          <a:off x="3346717" y="42509047"/>
          <a:ext cx="3416641" cy="2378243"/>
          <a:chOff x="3354265" y="236000925"/>
          <a:chExt cx="3413465" cy="2378455"/>
        </a:xfrm>
      </xdr:grpSpPr>
      <xdr:cxnSp macro="">
        <xdr:nvCxnSpPr>
          <xdr:cNvPr id="16" name="直線コネクタ 15">
            <a:extLst>
              <a:ext uri="{FF2B5EF4-FFF2-40B4-BE49-F238E27FC236}">
                <a16:creationId xmlns:a16="http://schemas.microsoft.com/office/drawing/2014/main" id="{C6C9F1BB-0FD5-4237-BC99-B7E9FBDD90C2}"/>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9342F784-2694-4DFF-A999-6FA5ED464448}"/>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33</xdr:col>
      <xdr:colOff>113423</xdr:colOff>
      <xdr:row>764</xdr:row>
      <xdr:rowOff>324427</xdr:rowOff>
    </xdr:from>
    <xdr:ext cx="3013362" cy="1116618"/>
    <xdr:sp macro="" textlink="">
      <xdr:nvSpPr>
        <xdr:cNvPr id="18" name="契約方式２大かっこ">
          <a:extLst>
            <a:ext uri="{FF2B5EF4-FFF2-40B4-BE49-F238E27FC236}">
              <a16:creationId xmlns:a16="http://schemas.microsoft.com/office/drawing/2014/main" id="{8266CC8C-35A1-43A5-ADBE-A5AA0418292F}"/>
            </a:ext>
          </a:extLst>
        </xdr:cNvPr>
        <xdr:cNvSpPr/>
      </xdr:nvSpPr>
      <xdr:spPr>
        <a:xfrm>
          <a:off x="6819023" y="47153560"/>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ja-JP" sz="1100">
              <a:solidFill>
                <a:schemeClr val="tx1"/>
              </a:solidFill>
              <a:effectLst/>
              <a:latin typeface="+mn-lt"/>
              <a:ea typeface="+mn-ea"/>
              <a:cs typeface="+mn-cs"/>
            </a:rPr>
            <a:t>インフラ施設の液状化リスク評価に資する</a:t>
          </a:r>
          <a:endParaRPr lang="ja-JP" altLang="ja-JP">
            <a:effectLst/>
          </a:endParaRPr>
        </a:p>
        <a:p>
          <a:pPr eaLnBrk="1" fontAlgn="auto" latinLnBrk="0" hangingPunct="1"/>
          <a:r>
            <a:rPr lang="ja-JP" altLang="ja-JP" sz="1100">
              <a:solidFill>
                <a:schemeClr val="tx1"/>
              </a:solidFill>
              <a:effectLst/>
              <a:latin typeface="+mn-lt"/>
              <a:ea typeface="+mn-ea"/>
              <a:cs typeface="+mn-cs"/>
            </a:rPr>
            <a:t>　液状化等のリスク情報の提供に関する検討</a:t>
          </a:r>
          <a:endParaRPr lang="ja-JP" altLang="ja-JP">
            <a:effectLst/>
          </a:endParaRPr>
        </a:p>
        <a:p>
          <a:pPr eaLnBrk="1" fontAlgn="auto" latinLnBrk="0" hangingPunct="1"/>
          <a:r>
            <a:rPr lang="ja-JP" altLang="ja-JP" sz="1100" baseline="0">
              <a:solidFill>
                <a:schemeClr val="tx1"/>
              </a:solidFill>
              <a:effectLst/>
              <a:latin typeface="+mn-lt"/>
              <a:ea typeface="+mn-ea"/>
              <a:cs typeface="+mn-cs"/>
            </a:rPr>
            <a:t> </a:t>
          </a:r>
          <a:r>
            <a:rPr lang="en-US" altLang="ja-JP" sz="1100" baseline="0">
              <a:solidFill>
                <a:schemeClr val="tx1"/>
              </a:solidFill>
              <a:effectLst/>
              <a:latin typeface="+mn-lt"/>
              <a:ea typeface="+mn-ea"/>
              <a:cs typeface="+mn-cs"/>
            </a:rPr>
            <a:t> </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３次元地盤構造モデルデータの提供に関する検討</a:t>
          </a:r>
          <a:endParaRPr lang="ja-JP" altLang="ja-JP">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34</xdr:col>
      <xdr:colOff>28729</xdr:colOff>
      <xdr:row>762</xdr:row>
      <xdr:rowOff>288180</xdr:rowOff>
    </xdr:from>
    <xdr:to>
      <xdr:col>47</xdr:col>
      <xdr:colOff>23952</xdr:colOff>
      <xdr:row>764</xdr:row>
      <xdr:rowOff>311655</xdr:rowOff>
    </xdr:to>
    <xdr:sp macro="" textlink="">
      <xdr:nvSpPr>
        <xdr:cNvPr id="19" name="契約方式２上位">
          <a:extLst>
            <a:ext uri="{FF2B5EF4-FFF2-40B4-BE49-F238E27FC236}">
              <a16:creationId xmlns:a16="http://schemas.microsoft.com/office/drawing/2014/main" id="{F37C14E4-77BE-44D7-BFF3-98B36D161E96}"/>
            </a:ext>
          </a:extLst>
        </xdr:cNvPr>
        <xdr:cNvSpPr txBox="1"/>
      </xdr:nvSpPr>
      <xdr:spPr>
        <a:xfrm>
          <a:off x="6968372" y="42864930"/>
          <a:ext cx="2648616" cy="731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株式会社長大
　　３４．９百万円</a:t>
          </a:r>
          <a:endParaRPr kumimoji="1" lang="en-US" altLang="en-US" sz="1100"/>
        </a:p>
      </xdr:txBody>
    </xdr:sp>
    <xdr:clientData/>
  </xdr:twoCellAnchor>
  <xdr:oneCellAnchor>
    <xdr:from>
      <xdr:col>34</xdr:col>
      <xdr:colOff>21801</xdr:colOff>
      <xdr:row>761</xdr:row>
      <xdr:rowOff>290905</xdr:rowOff>
    </xdr:from>
    <xdr:ext cx="2313214" cy="275717"/>
    <xdr:sp macro="" textlink="">
      <xdr:nvSpPr>
        <xdr:cNvPr id="20" name="契約方式２">
          <a:extLst>
            <a:ext uri="{FF2B5EF4-FFF2-40B4-BE49-F238E27FC236}">
              <a16:creationId xmlns:a16="http://schemas.microsoft.com/office/drawing/2014/main" id="{25A1C4A4-50B9-45F8-A408-17CD9C9BDFAC}"/>
            </a:ext>
          </a:extLst>
        </xdr:cNvPr>
        <xdr:cNvSpPr txBox="1"/>
      </xdr:nvSpPr>
      <xdr:spPr>
        <a:xfrm>
          <a:off x="6961444" y="42513869"/>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33</xdr:col>
      <xdr:colOff>113423</xdr:colOff>
      <xdr:row>758</xdr:row>
      <xdr:rowOff>123368</xdr:rowOff>
    </xdr:from>
    <xdr:ext cx="3013362" cy="1116618"/>
    <xdr:sp macro="" textlink="">
      <xdr:nvSpPr>
        <xdr:cNvPr id="21" name="契約方式大かっこ">
          <a:extLst>
            <a:ext uri="{FF2B5EF4-FFF2-40B4-BE49-F238E27FC236}">
              <a16:creationId xmlns:a16="http://schemas.microsoft.com/office/drawing/2014/main" id="{9A118ED7-8F3D-4D3E-A462-554956FF7590}"/>
            </a:ext>
          </a:extLst>
        </xdr:cNvPr>
        <xdr:cNvSpPr/>
      </xdr:nvSpPr>
      <xdr:spPr>
        <a:xfrm>
          <a:off x="6819023" y="44586068"/>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ja-JP" sz="1100">
              <a:solidFill>
                <a:schemeClr val="tx1"/>
              </a:solidFill>
              <a:effectLst/>
              <a:latin typeface="+mn-lt"/>
              <a:ea typeface="+mn-ea"/>
              <a:cs typeface="+mn-cs"/>
            </a:rPr>
            <a:t>インフラ施設の高精度液状化リスク評価手</a:t>
          </a:r>
          <a:endParaRPr lang="ja-JP" altLang="ja-JP">
            <a:effectLst/>
          </a:endParaRPr>
        </a:p>
        <a:p>
          <a:pPr eaLnBrk="1" fontAlgn="auto" latinLnBrk="0" hangingPunct="1"/>
          <a:r>
            <a:rPr lang="ja-JP" altLang="ja-JP" sz="1100">
              <a:solidFill>
                <a:schemeClr val="tx1"/>
              </a:solidFill>
              <a:effectLst/>
              <a:latin typeface="+mn-lt"/>
              <a:ea typeface="+mn-ea"/>
              <a:cs typeface="+mn-cs"/>
            </a:rPr>
            <a:t>　法の検討</a:t>
          </a:r>
          <a:endParaRPr lang="ja-JP" altLang="ja-JP">
            <a:effectLst/>
          </a:endParaRPr>
        </a:p>
        <a:p>
          <a:pPr eaLnBrk="1" fontAlgn="auto" latinLnBrk="0" hangingPunct="1"/>
          <a:r>
            <a:rPr lang="ja-JP" altLang="ja-JP" sz="1100">
              <a:solidFill>
                <a:schemeClr val="tx1"/>
              </a:solidFill>
              <a:effectLst/>
              <a:latin typeface="+mn-lt"/>
              <a:ea typeface="+mn-ea"/>
              <a:cs typeface="+mn-cs"/>
            </a:rPr>
            <a:t> ・下水道管路施設の液状化被災時の</a:t>
          </a:r>
          <a:r>
            <a:rPr lang="ja-JP" altLang="en-US" sz="1100">
              <a:solidFill>
                <a:schemeClr val="tx1"/>
              </a:solidFill>
              <a:effectLst/>
              <a:latin typeface="+mn-lt"/>
              <a:ea typeface="+mn-ea"/>
              <a:cs typeface="+mn-cs"/>
            </a:rPr>
            <a:t>土砂流出メカニズム解明のための実験業務</a:t>
          </a:r>
          <a:endParaRPr lang="ja-JP" altLang="ja-JP">
            <a:effectLst/>
          </a:endParaRPr>
        </a:p>
        <a:p>
          <a:pPr eaLnBrk="1" fontAlgn="auto" latinLnBrk="0" hangingPunct="1"/>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34</xdr:col>
      <xdr:colOff>28729</xdr:colOff>
      <xdr:row>756</xdr:row>
      <xdr:rowOff>12440</xdr:rowOff>
    </xdr:from>
    <xdr:to>
      <xdr:col>47</xdr:col>
      <xdr:colOff>22046</xdr:colOff>
      <xdr:row>758</xdr:row>
      <xdr:rowOff>82706</xdr:rowOff>
    </xdr:to>
    <xdr:sp macro="" textlink="">
      <xdr:nvSpPr>
        <xdr:cNvPr id="22" name="契約方式上位">
          <a:extLst>
            <a:ext uri="{FF2B5EF4-FFF2-40B4-BE49-F238E27FC236}">
              <a16:creationId xmlns:a16="http://schemas.microsoft.com/office/drawing/2014/main" id="{AEEEA2E4-6051-410B-B00F-1B381DE947AA}"/>
            </a:ext>
          </a:extLst>
        </xdr:cNvPr>
        <xdr:cNvSpPr txBox="1"/>
      </xdr:nvSpPr>
      <xdr:spPr>
        <a:xfrm>
          <a:off x="6968372" y="40466476"/>
          <a:ext cx="2646710" cy="7778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株式会社建設技術研究所
　　４．８百万円</a:t>
          </a:r>
          <a:endParaRPr lang="en-US" altLang="en-US">
            <a:effectLst/>
          </a:endParaRPr>
        </a:p>
      </xdr:txBody>
    </xdr:sp>
    <xdr:clientData/>
  </xdr:twoCellAnchor>
  <xdr:oneCellAnchor>
    <xdr:from>
      <xdr:col>34</xdr:col>
      <xdr:colOff>21801</xdr:colOff>
      <xdr:row>755</xdr:row>
      <xdr:rowOff>9142</xdr:rowOff>
    </xdr:from>
    <xdr:ext cx="2313214" cy="275717"/>
    <xdr:sp macro="" textlink="">
      <xdr:nvSpPr>
        <xdr:cNvPr id="23" name="契約方式">
          <a:extLst>
            <a:ext uri="{FF2B5EF4-FFF2-40B4-BE49-F238E27FC236}">
              <a16:creationId xmlns:a16="http://schemas.microsoft.com/office/drawing/2014/main" id="{537663AA-CA71-4326-8F80-1BC2299AE03F}"/>
            </a:ext>
          </a:extLst>
        </xdr:cNvPr>
        <xdr:cNvSpPr txBox="1"/>
      </xdr:nvSpPr>
      <xdr:spPr>
        <a:xfrm>
          <a:off x="6961444" y="40109392"/>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9</xdr:col>
      <xdr:colOff>5443</xdr:colOff>
      <xdr:row>748</xdr:row>
      <xdr:rowOff>107493</xdr:rowOff>
    </xdr:from>
    <xdr:to>
      <xdr:col>25</xdr:col>
      <xdr:colOff>92654</xdr:colOff>
      <xdr:row>750</xdr:row>
      <xdr:rowOff>140478</xdr:rowOff>
    </xdr:to>
    <xdr:sp macro="" textlink="">
      <xdr:nvSpPr>
        <xdr:cNvPr id="27" name="機関名">
          <a:extLst>
            <a:ext uri="{FF2B5EF4-FFF2-40B4-BE49-F238E27FC236}">
              <a16:creationId xmlns:a16="http://schemas.microsoft.com/office/drawing/2014/main" id="{870E4F18-C188-4D4B-9F84-78E7B03FD6B9}"/>
            </a:ext>
          </a:extLst>
        </xdr:cNvPr>
        <xdr:cNvSpPr txBox="1"/>
      </xdr:nvSpPr>
      <xdr:spPr>
        <a:xfrm>
          <a:off x="1842407" y="37731243"/>
          <a:ext cx="3352926"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３６２百万円</a:t>
          </a:r>
        </a:p>
      </xdr:txBody>
    </xdr:sp>
    <xdr:clientData/>
  </xdr:twoCellAnchor>
  <xdr:twoCellAnchor>
    <xdr:from>
      <xdr:col>16</xdr:col>
      <xdr:colOff>146317</xdr:colOff>
      <xdr:row>757</xdr:row>
      <xdr:rowOff>49971</xdr:rowOff>
    </xdr:from>
    <xdr:to>
      <xdr:col>33</xdr:col>
      <xdr:colOff>159357</xdr:colOff>
      <xdr:row>757</xdr:row>
      <xdr:rowOff>49971</xdr:rowOff>
    </xdr:to>
    <xdr:cxnSp macro="">
      <xdr:nvCxnSpPr>
        <xdr:cNvPr id="28" name="直線矢印コネクタ 27">
          <a:extLst>
            <a:ext uri="{FF2B5EF4-FFF2-40B4-BE49-F238E27FC236}">
              <a16:creationId xmlns:a16="http://schemas.microsoft.com/office/drawing/2014/main" id="{D8937AA7-5025-4AC2-B037-E26036C7602D}"/>
            </a:ext>
          </a:extLst>
        </xdr:cNvPr>
        <xdr:cNvCxnSpPr/>
      </xdr:nvCxnSpPr>
      <xdr:spPr>
        <a:xfrm>
          <a:off x="3412031" y="40857792"/>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146317</xdr:colOff>
      <xdr:row>756</xdr:row>
      <xdr:rowOff>39056</xdr:rowOff>
    </xdr:from>
    <xdr:to>
      <xdr:col>16</xdr:col>
      <xdr:colOff>146317</xdr:colOff>
      <xdr:row>757</xdr:row>
      <xdr:rowOff>48477</xdr:rowOff>
    </xdr:to>
    <xdr:cxnSp macro="">
      <xdr:nvCxnSpPr>
        <xdr:cNvPr id="29" name="直線コネクタ 28">
          <a:extLst>
            <a:ext uri="{FF2B5EF4-FFF2-40B4-BE49-F238E27FC236}">
              <a16:creationId xmlns:a16="http://schemas.microsoft.com/office/drawing/2014/main" id="{AC1A7D5E-5A78-4507-995D-301C1F24C30B}"/>
            </a:ext>
          </a:extLst>
        </xdr:cNvPr>
        <xdr:cNvCxnSpPr/>
      </xdr:nvCxnSpPr>
      <xdr:spPr>
        <a:xfrm>
          <a:off x="3412031" y="40493092"/>
          <a:ext cx="0" cy="36320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86888</xdr:colOff>
      <xdr:row>751</xdr:row>
      <xdr:rowOff>2714</xdr:rowOff>
    </xdr:from>
    <xdr:ext cx="3013362" cy="913725"/>
    <xdr:sp macro="" textlink="">
      <xdr:nvSpPr>
        <xdr:cNvPr id="30" name="契約方式大かっこ">
          <a:extLst>
            <a:ext uri="{FF2B5EF4-FFF2-40B4-BE49-F238E27FC236}">
              <a16:creationId xmlns:a16="http://schemas.microsoft.com/office/drawing/2014/main" id="{865CC690-144B-4399-98DE-038C47A73455}"/>
            </a:ext>
          </a:extLst>
        </xdr:cNvPr>
        <xdr:cNvSpPr/>
      </xdr:nvSpPr>
      <xdr:spPr>
        <a:xfrm>
          <a:off x="1896638" y="41986797"/>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本研究は、高精度な地盤の液状化評価手法</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を開発し、液状化によるインフラ被害推定手法</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を開発するものである。</a:t>
          </a:r>
          <a:endParaRPr lang="ja-JP" altLang="ja-JP">
            <a:effectLst/>
          </a:endParaRPr>
        </a:p>
        <a:p>
          <a:pPr eaLnBrk="1" fontAlgn="auto" latinLnBrk="0" hangingPunct="1"/>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2" zoomScaleNormal="75" zoomScaleSheetLayoutView="100" zoomScalePageLayoutView="85" workbookViewId="0">
      <selection activeCell="C702" sqref="C702:AC7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661</v>
      </c>
      <c r="AK2" s="191"/>
      <c r="AL2" s="191"/>
      <c r="AM2" s="191"/>
      <c r="AN2" s="83" t="s">
        <v>323</v>
      </c>
      <c r="AO2" s="191">
        <v>20</v>
      </c>
      <c r="AP2" s="191"/>
      <c r="AQ2" s="191"/>
      <c r="AR2" s="84" t="s">
        <v>626</v>
      </c>
      <c r="AS2" s="192">
        <v>525</v>
      </c>
      <c r="AT2" s="192"/>
      <c r="AU2" s="192"/>
      <c r="AV2" s="83" t="str">
        <f>IF(AW2="","","-")</f>
        <v/>
      </c>
      <c r="AW2" s="379"/>
      <c r="AX2" s="379"/>
    </row>
    <row r="3" spans="1:50" ht="21" customHeight="1" thickBot="1" x14ac:dyDescent="0.2">
      <c r="A3" s="504" t="s">
        <v>619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627</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631</v>
      </c>
      <c r="H5" s="540"/>
      <c r="I5" s="540"/>
      <c r="J5" s="540"/>
      <c r="K5" s="540"/>
      <c r="L5" s="540"/>
      <c r="M5" s="541" t="s">
        <v>65</v>
      </c>
      <c r="N5" s="542"/>
      <c r="O5" s="542"/>
      <c r="P5" s="542"/>
      <c r="Q5" s="542"/>
      <c r="R5" s="543"/>
      <c r="S5" s="544" t="s">
        <v>632</v>
      </c>
      <c r="T5" s="540"/>
      <c r="U5" s="540"/>
      <c r="V5" s="540"/>
      <c r="W5" s="540"/>
      <c r="X5" s="545"/>
      <c r="Y5" s="698" t="s">
        <v>3</v>
      </c>
      <c r="Z5" s="699"/>
      <c r="AA5" s="699"/>
      <c r="AB5" s="699"/>
      <c r="AC5" s="699"/>
      <c r="AD5" s="700"/>
      <c r="AE5" s="701" t="s">
        <v>633</v>
      </c>
      <c r="AF5" s="701"/>
      <c r="AG5" s="701"/>
      <c r="AH5" s="701"/>
      <c r="AI5" s="701"/>
      <c r="AJ5" s="701"/>
      <c r="AK5" s="701"/>
      <c r="AL5" s="701"/>
      <c r="AM5" s="701"/>
      <c r="AN5" s="701"/>
      <c r="AO5" s="701"/>
      <c r="AP5" s="702"/>
      <c r="AQ5" s="703" t="s">
        <v>630</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634</v>
      </c>
      <c r="H7" s="809"/>
      <c r="I7" s="809"/>
      <c r="J7" s="809"/>
      <c r="K7" s="809"/>
      <c r="L7" s="809"/>
      <c r="M7" s="809"/>
      <c r="N7" s="809"/>
      <c r="O7" s="809"/>
      <c r="P7" s="809"/>
      <c r="Q7" s="809"/>
      <c r="R7" s="809"/>
      <c r="S7" s="809"/>
      <c r="T7" s="809"/>
      <c r="U7" s="809"/>
      <c r="V7" s="809"/>
      <c r="W7" s="809"/>
      <c r="X7" s="810"/>
      <c r="Y7" s="377" t="s">
        <v>306</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307</v>
      </c>
      <c r="Q12" s="283"/>
      <c r="R12" s="283"/>
      <c r="S12" s="283"/>
      <c r="T12" s="283"/>
      <c r="U12" s="283"/>
      <c r="V12" s="284"/>
      <c r="W12" s="288" t="s">
        <v>329</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634</v>
      </c>
      <c r="Q13" s="149"/>
      <c r="R13" s="149"/>
      <c r="S13" s="149"/>
      <c r="T13" s="149"/>
      <c r="U13" s="149"/>
      <c r="V13" s="150"/>
      <c r="W13" s="148">
        <v>0</v>
      </c>
      <c r="X13" s="149"/>
      <c r="Y13" s="149"/>
      <c r="Z13" s="149"/>
      <c r="AA13" s="149"/>
      <c r="AB13" s="149"/>
      <c r="AC13" s="150"/>
      <c r="AD13" s="148">
        <v>0</v>
      </c>
      <c r="AE13" s="149"/>
      <c r="AF13" s="149"/>
      <c r="AG13" s="149"/>
      <c r="AH13" s="149"/>
      <c r="AI13" s="149"/>
      <c r="AJ13" s="150"/>
      <c r="AK13" s="148" t="s">
        <v>662</v>
      </c>
      <c r="AL13" s="149"/>
      <c r="AM13" s="149"/>
      <c r="AN13" s="149"/>
      <c r="AO13" s="149"/>
      <c r="AP13" s="149"/>
      <c r="AQ13" s="150"/>
      <c r="AR13" s="145" t="s">
        <v>662</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v>1000</v>
      </c>
      <c r="Q14" s="149"/>
      <c r="R14" s="149"/>
      <c r="S14" s="149"/>
      <c r="T14" s="149"/>
      <c r="U14" s="149"/>
      <c r="V14" s="150"/>
      <c r="W14" s="148">
        <v>0</v>
      </c>
      <c r="X14" s="149"/>
      <c r="Y14" s="149"/>
      <c r="Z14" s="149"/>
      <c r="AA14" s="149"/>
      <c r="AB14" s="149"/>
      <c r="AC14" s="150"/>
      <c r="AD14" s="148">
        <v>0</v>
      </c>
      <c r="AE14" s="149"/>
      <c r="AF14" s="149"/>
      <c r="AG14" s="149"/>
      <c r="AH14" s="149"/>
      <c r="AI14" s="149"/>
      <c r="AJ14" s="150"/>
      <c r="AK14" s="148" t="s">
        <v>662</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634</v>
      </c>
      <c r="Q15" s="149"/>
      <c r="R15" s="149"/>
      <c r="S15" s="149"/>
      <c r="T15" s="149"/>
      <c r="U15" s="149"/>
      <c r="V15" s="150"/>
      <c r="W15" s="148">
        <v>1000</v>
      </c>
      <c r="X15" s="149"/>
      <c r="Y15" s="149"/>
      <c r="Z15" s="149"/>
      <c r="AA15" s="149"/>
      <c r="AB15" s="149"/>
      <c r="AC15" s="150"/>
      <c r="AD15" s="148">
        <v>362</v>
      </c>
      <c r="AE15" s="149"/>
      <c r="AF15" s="149"/>
      <c r="AG15" s="149"/>
      <c r="AH15" s="149"/>
      <c r="AI15" s="149"/>
      <c r="AJ15" s="150"/>
      <c r="AK15" s="148" t="s">
        <v>662</v>
      </c>
      <c r="AL15" s="149"/>
      <c r="AM15" s="149"/>
      <c r="AN15" s="149"/>
      <c r="AO15" s="149"/>
      <c r="AP15" s="149"/>
      <c r="AQ15" s="150"/>
      <c r="AR15" s="148" t="s">
        <v>662</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v>-1000</v>
      </c>
      <c r="Q16" s="149"/>
      <c r="R16" s="149"/>
      <c r="S16" s="149"/>
      <c r="T16" s="149"/>
      <c r="U16" s="149"/>
      <c r="V16" s="150"/>
      <c r="W16" s="148">
        <v>-362</v>
      </c>
      <c r="X16" s="149"/>
      <c r="Y16" s="149"/>
      <c r="Z16" s="149"/>
      <c r="AA16" s="149"/>
      <c r="AB16" s="149"/>
      <c r="AC16" s="150"/>
      <c r="AD16" s="148">
        <v>0</v>
      </c>
      <c r="AE16" s="149"/>
      <c r="AF16" s="149"/>
      <c r="AG16" s="149"/>
      <c r="AH16" s="149"/>
      <c r="AI16" s="149"/>
      <c r="AJ16" s="150"/>
      <c r="AK16" s="148" t="s">
        <v>634</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634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638</v>
      </c>
      <c r="X18" s="155"/>
      <c r="Y18" s="155"/>
      <c r="Z18" s="155"/>
      <c r="AA18" s="155"/>
      <c r="AB18" s="155"/>
      <c r="AC18" s="156"/>
      <c r="AD18" s="154">
        <f>SUM(AD13:AJ17)</f>
        <v>362</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632</v>
      </c>
      <c r="X19" s="149"/>
      <c r="Y19" s="149"/>
      <c r="Z19" s="149"/>
      <c r="AA19" s="149"/>
      <c r="AB19" s="149"/>
      <c r="AC19" s="150"/>
      <c r="AD19" s="148">
        <v>362</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0.99059561128526641</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273</v>
      </c>
      <c r="H21" s="904"/>
      <c r="I21" s="904"/>
      <c r="J21" s="904"/>
      <c r="K21" s="904"/>
      <c r="L21" s="904"/>
      <c r="M21" s="904"/>
      <c r="N21" s="904"/>
      <c r="O21" s="904"/>
      <c r="P21" s="520" t="str">
        <f>IF(P19=0, "-", SUM(P19)/SUM(P13,P14))</f>
        <v>-</v>
      </c>
      <c r="Q21" s="520"/>
      <c r="R21" s="520"/>
      <c r="S21" s="520"/>
      <c r="T21" s="520"/>
      <c r="U21" s="520"/>
      <c r="V21" s="520"/>
      <c r="W21" s="520" t="e">
        <f t="shared" ref="W21" si="2">IF(W19=0, "-", SUM(W19)/SUM(W13,W14))</f>
        <v>#DIV/0!</v>
      </c>
      <c r="X21" s="520"/>
      <c r="Y21" s="520"/>
      <c r="Z21" s="520"/>
      <c r="AA21" s="520"/>
      <c r="AB21" s="520"/>
      <c r="AC21" s="520"/>
      <c r="AD21" s="520" t="e">
        <f t="shared" ref="AD21" si="3">IF(AD19=0, "-", SUM(AD19)/SUM(AD13,AD14))</f>
        <v>#DIV/0!</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624</v>
      </c>
      <c r="B22" s="124"/>
      <c r="C22" s="124"/>
      <c r="D22" s="124"/>
      <c r="E22" s="124"/>
      <c r="F22" s="125"/>
      <c r="G22" s="114" t="s">
        <v>253</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662</v>
      </c>
      <c r="H23" s="118"/>
      <c r="I23" s="118"/>
      <c r="J23" s="118"/>
      <c r="K23" s="118"/>
      <c r="L23" s="118"/>
      <c r="M23" s="118"/>
      <c r="N23" s="118"/>
      <c r="O23" s="119"/>
      <c r="P23" s="145" t="s">
        <v>634</v>
      </c>
      <c r="Q23" s="146"/>
      <c r="R23" s="146"/>
      <c r="S23" s="146"/>
      <c r="T23" s="146"/>
      <c r="U23" s="146"/>
      <c r="V23" s="147"/>
      <c r="W23" s="145" t="s">
        <v>662</v>
      </c>
      <c r="X23" s="146"/>
      <c r="Y23" s="146"/>
      <c r="Z23" s="146"/>
      <c r="AA23" s="146"/>
      <c r="AB23" s="146"/>
      <c r="AC23" s="147"/>
      <c r="AD23" s="134" t="s">
        <v>666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662</v>
      </c>
      <c r="H24" s="121"/>
      <c r="I24" s="121"/>
      <c r="J24" s="121"/>
      <c r="K24" s="121"/>
      <c r="L24" s="121"/>
      <c r="M24" s="121"/>
      <c r="N24" s="121"/>
      <c r="O24" s="122"/>
      <c r="P24" s="148" t="s">
        <v>634</v>
      </c>
      <c r="Q24" s="149"/>
      <c r="R24" s="149"/>
      <c r="S24" s="149"/>
      <c r="T24" s="149"/>
      <c r="U24" s="149"/>
      <c r="V24" s="150"/>
      <c r="W24" s="148" t="s">
        <v>662</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v>0</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257</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93" t="str">
        <f>AK13</f>
        <v>-</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269</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307</v>
      </c>
      <c r="AF30" s="368"/>
      <c r="AG30" s="368"/>
      <c r="AH30" s="369"/>
      <c r="AI30" s="370" t="s">
        <v>329</v>
      </c>
      <c r="AJ30" s="370"/>
      <c r="AK30" s="370"/>
      <c r="AL30" s="367"/>
      <c r="AM30" s="370" t="s">
        <v>426</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634</v>
      </c>
      <c r="AR31" s="163"/>
      <c r="AS31" s="164" t="s">
        <v>185</v>
      </c>
      <c r="AT31" s="187"/>
      <c r="AU31" s="256">
        <v>2</v>
      </c>
      <c r="AV31" s="256"/>
      <c r="AW31" s="360" t="s">
        <v>175</v>
      </c>
      <c r="AX31" s="361"/>
    </row>
    <row r="32" spans="1:50" ht="23.25" customHeight="1" x14ac:dyDescent="0.15">
      <c r="A32" s="496"/>
      <c r="B32" s="494"/>
      <c r="C32" s="494"/>
      <c r="D32" s="494"/>
      <c r="E32" s="494"/>
      <c r="F32" s="495"/>
      <c r="G32" s="521" t="s">
        <v>638</v>
      </c>
      <c r="H32" s="522"/>
      <c r="I32" s="522"/>
      <c r="J32" s="522"/>
      <c r="K32" s="522"/>
      <c r="L32" s="522"/>
      <c r="M32" s="522"/>
      <c r="N32" s="522"/>
      <c r="O32" s="523"/>
      <c r="P32" s="176" t="s">
        <v>639</v>
      </c>
      <c r="Q32" s="176"/>
      <c r="R32" s="176"/>
      <c r="S32" s="176"/>
      <c r="T32" s="176"/>
      <c r="U32" s="176"/>
      <c r="V32" s="176"/>
      <c r="W32" s="176"/>
      <c r="X32" s="218"/>
      <c r="Y32" s="324" t="s">
        <v>12</v>
      </c>
      <c r="Z32" s="530"/>
      <c r="AA32" s="531"/>
      <c r="AB32" s="532" t="s">
        <v>634</v>
      </c>
      <c r="AC32" s="532"/>
      <c r="AD32" s="532"/>
      <c r="AE32" s="348" t="s">
        <v>634</v>
      </c>
      <c r="AF32" s="349"/>
      <c r="AG32" s="349"/>
      <c r="AH32" s="349"/>
      <c r="AI32" s="348">
        <v>0</v>
      </c>
      <c r="AJ32" s="349"/>
      <c r="AK32" s="349"/>
      <c r="AL32" s="349"/>
      <c r="AM32" s="348">
        <v>1</v>
      </c>
      <c r="AN32" s="349"/>
      <c r="AO32" s="349"/>
      <c r="AP32" s="349"/>
      <c r="AQ32" s="151" t="s">
        <v>634</v>
      </c>
      <c r="AR32" s="152"/>
      <c r="AS32" s="152"/>
      <c r="AT32" s="153"/>
      <c r="AU32" s="349">
        <v>1</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640</v>
      </c>
      <c r="AC33" s="503"/>
      <c r="AD33" s="503"/>
      <c r="AE33" s="348" t="s">
        <v>634</v>
      </c>
      <c r="AF33" s="349"/>
      <c r="AG33" s="349"/>
      <c r="AH33" s="349"/>
      <c r="AI33" s="348">
        <v>0</v>
      </c>
      <c r="AJ33" s="349"/>
      <c r="AK33" s="349"/>
      <c r="AL33" s="349"/>
      <c r="AM33" s="348">
        <v>1</v>
      </c>
      <c r="AN33" s="349"/>
      <c r="AO33" s="349"/>
      <c r="AP33" s="349"/>
      <c r="AQ33" s="151" t="s">
        <v>634</v>
      </c>
      <c r="AR33" s="152"/>
      <c r="AS33" s="152"/>
      <c r="AT33" s="153"/>
      <c r="AU33" s="349">
        <v>1</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634</v>
      </c>
      <c r="AF34" s="349"/>
      <c r="AG34" s="349"/>
      <c r="AH34" s="349"/>
      <c r="AI34" s="348">
        <v>0</v>
      </c>
      <c r="AJ34" s="349"/>
      <c r="AK34" s="349"/>
      <c r="AL34" s="349"/>
      <c r="AM34" s="348">
        <v>100</v>
      </c>
      <c r="AN34" s="349"/>
      <c r="AO34" s="349"/>
      <c r="AP34" s="349"/>
      <c r="AQ34" s="151" t="s">
        <v>634</v>
      </c>
      <c r="AR34" s="152"/>
      <c r="AS34" s="152"/>
      <c r="AT34" s="153"/>
      <c r="AU34" s="349">
        <v>100</v>
      </c>
      <c r="AV34" s="349"/>
      <c r="AW34" s="349"/>
      <c r="AX34" s="350"/>
    </row>
    <row r="35" spans="1:51" ht="23.25" customHeight="1" x14ac:dyDescent="0.15">
      <c r="A35" s="876" t="s">
        <v>297</v>
      </c>
      <c r="B35" s="877"/>
      <c r="C35" s="877"/>
      <c r="D35" s="877"/>
      <c r="E35" s="877"/>
      <c r="F35" s="878"/>
      <c r="G35" s="882" t="s">
        <v>641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269</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297</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269</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297</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269</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297</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269</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297</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270</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265</v>
      </c>
      <c r="X65" s="849"/>
      <c r="Y65" s="852"/>
      <c r="Z65" s="852"/>
      <c r="AA65" s="853"/>
      <c r="AB65" s="846" t="s">
        <v>11</v>
      </c>
      <c r="AC65" s="842"/>
      <c r="AD65" s="843"/>
      <c r="AE65" s="320" t="s">
        <v>307</v>
      </c>
      <c r="AF65" s="320"/>
      <c r="AG65" s="320"/>
      <c r="AH65" s="320"/>
      <c r="AI65" s="320" t="s">
        <v>329</v>
      </c>
      <c r="AJ65" s="320"/>
      <c r="AK65" s="320"/>
      <c r="AL65" s="320"/>
      <c r="AM65" s="320" t="s">
        <v>426</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268</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287</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287</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288</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274</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286</v>
      </c>
      <c r="X70" s="923"/>
      <c r="Y70" s="928" t="s">
        <v>12</v>
      </c>
      <c r="Z70" s="928"/>
      <c r="AA70" s="929"/>
      <c r="AB70" s="930" t="s">
        <v>287</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287</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288</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270</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300</v>
      </c>
      <c r="B78" s="892"/>
      <c r="C78" s="892"/>
      <c r="D78" s="892"/>
      <c r="E78" s="889" t="s">
        <v>248</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264</v>
      </c>
      <c r="AP79" s="112"/>
      <c r="AQ79" s="112"/>
      <c r="AR79" s="62" t="s">
        <v>262</v>
      </c>
      <c r="AS79" s="111"/>
      <c r="AT79" s="112"/>
      <c r="AU79" s="112"/>
      <c r="AV79" s="112"/>
      <c r="AW79" s="112"/>
      <c r="AX79" s="113"/>
      <c r="AY79">
        <f>COUNTIF($AR$79,"☑")</f>
        <v>0</v>
      </c>
    </row>
    <row r="80" spans="1:51" ht="18.75" hidden="1" customHeight="1" x14ac:dyDescent="0.15">
      <c r="A80" s="500" t="s">
        <v>146</v>
      </c>
      <c r="B80" s="825" t="s">
        <v>261</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617</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271</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307</v>
      </c>
      <c r="AF100" s="803"/>
      <c r="AG100" s="803"/>
      <c r="AH100" s="804"/>
      <c r="AI100" s="802" t="s">
        <v>329</v>
      </c>
      <c r="AJ100" s="803"/>
      <c r="AK100" s="803"/>
      <c r="AL100" s="804"/>
      <c r="AM100" s="802" t="s">
        <v>426</v>
      </c>
      <c r="AN100" s="803"/>
      <c r="AO100" s="803"/>
      <c r="AP100" s="804"/>
      <c r="AQ100" s="905" t="s">
        <v>334</v>
      </c>
      <c r="AR100" s="906"/>
      <c r="AS100" s="906"/>
      <c r="AT100" s="907"/>
      <c r="AU100" s="905" t="s">
        <v>458</v>
      </c>
      <c r="AV100" s="906"/>
      <c r="AW100" s="906"/>
      <c r="AX100" s="908"/>
    </row>
    <row r="101" spans="1:60" ht="23.25" customHeight="1" x14ac:dyDescent="0.15">
      <c r="A101" s="472"/>
      <c r="B101" s="473"/>
      <c r="C101" s="473"/>
      <c r="D101" s="473"/>
      <c r="E101" s="473"/>
      <c r="F101" s="474"/>
      <c r="G101" s="176" t="s">
        <v>642</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634</v>
      </c>
      <c r="AC101" s="532"/>
      <c r="AD101" s="532"/>
      <c r="AE101" s="343" t="s">
        <v>634</v>
      </c>
      <c r="AF101" s="343"/>
      <c r="AG101" s="343"/>
      <c r="AH101" s="343"/>
      <c r="AI101" s="343">
        <v>0</v>
      </c>
      <c r="AJ101" s="343"/>
      <c r="AK101" s="343"/>
      <c r="AL101" s="343"/>
      <c r="AM101" s="343">
        <v>1</v>
      </c>
      <c r="AN101" s="343"/>
      <c r="AO101" s="343"/>
      <c r="AP101" s="343"/>
      <c r="AQ101" s="343" t="s">
        <v>662</v>
      </c>
      <c r="AR101" s="343"/>
      <c r="AS101" s="343"/>
      <c r="AT101" s="343"/>
      <c r="AU101" s="348" t="s">
        <v>662</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634</v>
      </c>
      <c r="AC102" s="532"/>
      <c r="AD102" s="532"/>
      <c r="AE102" s="343" t="s">
        <v>634</v>
      </c>
      <c r="AF102" s="343"/>
      <c r="AG102" s="343"/>
      <c r="AH102" s="343"/>
      <c r="AI102" s="343">
        <v>1</v>
      </c>
      <c r="AJ102" s="343"/>
      <c r="AK102" s="343"/>
      <c r="AL102" s="343"/>
      <c r="AM102" s="343">
        <v>1</v>
      </c>
      <c r="AN102" s="343"/>
      <c r="AO102" s="343"/>
      <c r="AP102" s="343"/>
      <c r="AQ102" s="343" t="s">
        <v>662</v>
      </c>
      <c r="AR102" s="343"/>
      <c r="AS102" s="343"/>
      <c r="AT102" s="343"/>
      <c r="AU102" s="356" t="s">
        <v>662</v>
      </c>
      <c r="AV102" s="357"/>
      <c r="AW102" s="357"/>
      <c r="AX102" s="909"/>
    </row>
    <row r="103" spans="1:60" ht="31.5" hidden="1" customHeight="1" x14ac:dyDescent="0.15">
      <c r="A103" s="469" t="s">
        <v>271</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458</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271</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458</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271</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458</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271</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458</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307</v>
      </c>
      <c r="AF115" s="320"/>
      <c r="AG115" s="320"/>
      <c r="AH115" s="320"/>
      <c r="AI115" s="320" t="s">
        <v>329</v>
      </c>
      <c r="AJ115" s="320"/>
      <c r="AK115" s="320"/>
      <c r="AL115" s="320"/>
      <c r="AM115" s="320" t="s">
        <v>426</v>
      </c>
      <c r="AN115" s="320"/>
      <c r="AO115" s="320"/>
      <c r="AP115" s="320"/>
      <c r="AQ115" s="321" t="s">
        <v>459</v>
      </c>
      <c r="AR115" s="322"/>
      <c r="AS115" s="322"/>
      <c r="AT115" s="322"/>
      <c r="AU115" s="322"/>
      <c r="AV115" s="322"/>
      <c r="AW115" s="322"/>
      <c r="AX115" s="323"/>
    </row>
    <row r="116" spans="1:51" ht="23.25" customHeight="1" x14ac:dyDescent="0.15">
      <c r="A116" s="277"/>
      <c r="B116" s="278"/>
      <c r="C116" s="278"/>
      <c r="D116" s="278"/>
      <c r="E116" s="278"/>
      <c r="F116" s="279"/>
      <c r="G116" s="336" t="s">
        <v>643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644</v>
      </c>
      <c r="AC116" s="286"/>
      <c r="AD116" s="287"/>
      <c r="AE116" s="343" t="s">
        <v>634</v>
      </c>
      <c r="AF116" s="343"/>
      <c r="AG116" s="343"/>
      <c r="AH116" s="343"/>
      <c r="AI116" s="343">
        <v>632</v>
      </c>
      <c r="AJ116" s="343"/>
      <c r="AK116" s="343"/>
      <c r="AL116" s="343"/>
      <c r="AM116" s="343">
        <v>362</v>
      </c>
      <c r="AN116" s="343"/>
      <c r="AO116" s="343"/>
      <c r="AP116" s="343"/>
      <c r="AQ116" s="348" t="s">
        <v>662</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277</v>
      </c>
      <c r="AC117" s="328"/>
      <c r="AD117" s="329"/>
      <c r="AE117" s="291" t="s">
        <v>634</v>
      </c>
      <c r="AF117" s="291"/>
      <c r="AG117" s="291"/>
      <c r="AH117" s="291"/>
      <c r="AI117" s="291" t="s">
        <v>683</v>
      </c>
      <c r="AJ117" s="291"/>
      <c r="AK117" s="291"/>
      <c r="AL117" s="291"/>
      <c r="AM117" s="291" t="s">
        <v>668</v>
      </c>
      <c r="AN117" s="291"/>
      <c r="AO117" s="291"/>
      <c r="AP117" s="291"/>
      <c r="AQ117" s="291" t="s">
        <v>662</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307</v>
      </c>
      <c r="AF118" s="320"/>
      <c r="AG118" s="320"/>
      <c r="AH118" s="320"/>
      <c r="AI118" s="320" t="s">
        <v>329</v>
      </c>
      <c r="AJ118" s="320"/>
      <c r="AK118" s="320"/>
      <c r="AL118" s="320"/>
      <c r="AM118" s="320" t="s">
        <v>426</v>
      </c>
      <c r="AN118" s="320"/>
      <c r="AO118" s="320"/>
      <c r="AP118" s="320"/>
      <c r="AQ118" s="321" t="s">
        <v>459</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277</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307</v>
      </c>
      <c r="AF121" s="320"/>
      <c r="AG121" s="320"/>
      <c r="AH121" s="320"/>
      <c r="AI121" s="320" t="s">
        <v>329</v>
      </c>
      <c r="AJ121" s="320"/>
      <c r="AK121" s="320"/>
      <c r="AL121" s="320"/>
      <c r="AM121" s="320" t="s">
        <v>426</v>
      </c>
      <c r="AN121" s="320"/>
      <c r="AO121" s="320"/>
      <c r="AP121" s="320"/>
      <c r="AQ121" s="321" t="s">
        <v>459</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277</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307</v>
      </c>
      <c r="AF124" s="320"/>
      <c r="AG124" s="320"/>
      <c r="AH124" s="320"/>
      <c r="AI124" s="320" t="s">
        <v>329</v>
      </c>
      <c r="AJ124" s="320"/>
      <c r="AK124" s="320"/>
      <c r="AL124" s="320"/>
      <c r="AM124" s="320" t="s">
        <v>426</v>
      </c>
      <c r="AN124" s="320"/>
      <c r="AO124" s="320"/>
      <c r="AP124" s="320"/>
      <c r="AQ124" s="321" t="s">
        <v>459</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277</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459</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277</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322</v>
      </c>
      <c r="B130" s="970"/>
      <c r="C130" s="969" t="s">
        <v>188</v>
      </c>
      <c r="D130" s="970"/>
      <c r="E130" s="293" t="s">
        <v>217</v>
      </c>
      <c r="F130" s="294"/>
      <c r="G130" s="295" t="s">
        <v>645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v>2</v>
      </c>
      <c r="AV133" s="163"/>
      <c r="AW133" s="164" t="s">
        <v>175</v>
      </c>
      <c r="AX133" s="165"/>
      <c r="AY133">
        <f>$AY$132</f>
        <v>1</v>
      </c>
    </row>
    <row r="134" spans="1:51" ht="39.75" customHeight="1" x14ac:dyDescent="0.15">
      <c r="A134" s="973"/>
      <c r="B134" s="238"/>
      <c r="C134" s="237"/>
      <c r="D134" s="238"/>
      <c r="E134" s="237"/>
      <c r="F134" s="299"/>
      <c r="G134" s="217" t="s">
        <v>647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648</v>
      </c>
      <c r="AC134" s="209"/>
      <c r="AD134" s="209"/>
      <c r="AE134" s="251" t="s">
        <v>634</v>
      </c>
      <c r="AF134" s="152"/>
      <c r="AG134" s="152"/>
      <c r="AH134" s="152"/>
      <c r="AI134" s="251">
        <v>96.2</v>
      </c>
      <c r="AJ134" s="152"/>
      <c r="AK134" s="152"/>
      <c r="AL134" s="152"/>
      <c r="AM134" s="251">
        <v>100</v>
      </c>
      <c r="AN134" s="152"/>
      <c r="AO134" s="152"/>
      <c r="AP134" s="152"/>
      <c r="AQ134" s="251" t="s">
        <v>634</v>
      </c>
      <c r="AR134" s="152"/>
      <c r="AS134" s="152"/>
      <c r="AT134" s="152"/>
      <c r="AU134" s="251">
        <v>100</v>
      </c>
      <c r="AV134" s="152"/>
      <c r="AW134" s="152"/>
      <c r="AX134" s="196"/>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648</v>
      </c>
      <c r="AC135" s="160"/>
      <c r="AD135" s="160"/>
      <c r="AE135" s="251" t="s">
        <v>634</v>
      </c>
      <c r="AF135" s="152"/>
      <c r="AG135" s="152"/>
      <c r="AH135" s="152"/>
      <c r="AI135" s="251">
        <v>90</v>
      </c>
      <c r="AJ135" s="152"/>
      <c r="AK135" s="152"/>
      <c r="AL135" s="152"/>
      <c r="AM135" s="251">
        <v>90</v>
      </c>
      <c r="AN135" s="152"/>
      <c r="AO135" s="152"/>
      <c r="AP135" s="152"/>
      <c r="AQ135" s="251" t="s">
        <v>634</v>
      </c>
      <c r="AR135" s="152"/>
      <c r="AS135" s="152"/>
      <c r="AT135" s="152"/>
      <c r="AU135" s="251">
        <v>90</v>
      </c>
      <c r="AV135" s="152"/>
      <c r="AW135" s="152"/>
      <c r="AX135" s="196"/>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616</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26.25" hidden="1" customHeight="1" x14ac:dyDescent="0.15">
      <c r="A430" s="973"/>
      <c r="B430" s="238"/>
      <c r="C430" s="235" t="s">
        <v>588</v>
      </c>
      <c r="D430" s="236"/>
      <c r="E430" s="224" t="s">
        <v>316</v>
      </c>
      <c r="F430" s="429"/>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hidden="1" customHeight="1" x14ac:dyDescent="0.15">
      <c r="A433" s="973"/>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t="s">
        <v>662</v>
      </c>
      <c r="AN433" s="152"/>
      <c r="AO433" s="152"/>
      <c r="AP433" s="153"/>
      <c r="AQ433" s="151" t="s">
        <v>634</v>
      </c>
      <c r="AR433" s="152"/>
      <c r="AS433" s="152"/>
      <c r="AT433" s="153"/>
      <c r="AU433" s="152" t="s">
        <v>634</v>
      </c>
      <c r="AV433" s="152"/>
      <c r="AW433" s="152"/>
      <c r="AX433" s="196"/>
      <c r="AY433">
        <f t="shared" ref="AY433:AY435" si="63">$AY$431</f>
        <v>1</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634</v>
      </c>
      <c r="AC434" s="209"/>
      <c r="AD434" s="209"/>
      <c r="AE434" s="151" t="s">
        <v>634</v>
      </c>
      <c r="AF434" s="152"/>
      <c r="AG434" s="152"/>
      <c r="AH434" s="153"/>
      <c r="AI434" s="151" t="s">
        <v>634</v>
      </c>
      <c r="AJ434" s="152"/>
      <c r="AK434" s="152"/>
      <c r="AL434" s="152"/>
      <c r="AM434" s="151" t="s">
        <v>662</v>
      </c>
      <c r="AN434" s="152"/>
      <c r="AO434" s="152"/>
      <c r="AP434" s="153"/>
      <c r="AQ434" s="151" t="s">
        <v>634</v>
      </c>
      <c r="AR434" s="152"/>
      <c r="AS434" s="152"/>
      <c r="AT434" s="153"/>
      <c r="AU434" s="152" t="s">
        <v>634</v>
      </c>
      <c r="AV434" s="152"/>
      <c r="AW434" s="152"/>
      <c r="AX434" s="196"/>
      <c r="AY434">
        <f t="shared" si="63"/>
        <v>1</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634</v>
      </c>
      <c r="AF435" s="152"/>
      <c r="AG435" s="152"/>
      <c r="AH435" s="153"/>
      <c r="AI435" s="151" t="s">
        <v>634</v>
      </c>
      <c r="AJ435" s="152"/>
      <c r="AK435" s="152"/>
      <c r="AL435" s="152"/>
      <c r="AM435" s="151" t="s">
        <v>662</v>
      </c>
      <c r="AN435" s="152"/>
      <c r="AO435" s="152"/>
      <c r="AP435" s="153"/>
      <c r="AQ435" s="151" t="s">
        <v>634</v>
      </c>
      <c r="AR435" s="152"/>
      <c r="AS435" s="152"/>
      <c r="AT435" s="153"/>
      <c r="AU435" s="152" t="s">
        <v>634</v>
      </c>
      <c r="AV435" s="152"/>
      <c r="AW435" s="152"/>
      <c r="AX435" s="196"/>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634</v>
      </c>
      <c r="AF457" s="163"/>
      <c r="AG457" s="164" t="s">
        <v>185</v>
      </c>
      <c r="AH457" s="187"/>
      <c r="AI457" s="201"/>
      <c r="AJ457" s="201"/>
      <c r="AK457" s="201"/>
      <c r="AL457" s="202"/>
      <c r="AM457" s="201"/>
      <c r="AN457" s="201"/>
      <c r="AO457" s="201"/>
      <c r="AP457" s="202"/>
      <c r="AQ457" s="216" t="s">
        <v>634</v>
      </c>
      <c r="AR457" s="163"/>
      <c r="AS457" s="164" t="s">
        <v>185</v>
      </c>
      <c r="AT457" s="187"/>
      <c r="AU457" s="163" t="s">
        <v>634</v>
      </c>
      <c r="AV457" s="163"/>
      <c r="AW457" s="164" t="s">
        <v>175</v>
      </c>
      <c r="AX457" s="165"/>
      <c r="AY457">
        <f>$AY$456</f>
        <v>1</v>
      </c>
    </row>
    <row r="458" spans="1:51" ht="23.25" hidden="1" customHeight="1" x14ac:dyDescent="0.15">
      <c r="A458" s="973"/>
      <c r="B458" s="238"/>
      <c r="C458" s="237"/>
      <c r="D458" s="238"/>
      <c r="E458" s="181"/>
      <c r="F458" s="182"/>
      <c r="G458" s="217" t="s">
        <v>634</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634</v>
      </c>
      <c r="AC458" s="160"/>
      <c r="AD458" s="160"/>
      <c r="AE458" s="151" t="s">
        <v>634</v>
      </c>
      <c r="AF458" s="152"/>
      <c r="AG458" s="152"/>
      <c r="AH458" s="152"/>
      <c r="AI458" s="151" t="s">
        <v>634</v>
      </c>
      <c r="AJ458" s="152"/>
      <c r="AK458" s="152"/>
      <c r="AL458" s="152"/>
      <c r="AM458" s="151" t="s">
        <v>662</v>
      </c>
      <c r="AN458" s="152"/>
      <c r="AO458" s="152"/>
      <c r="AP458" s="153"/>
      <c r="AQ458" s="151" t="s">
        <v>634</v>
      </c>
      <c r="AR458" s="152"/>
      <c r="AS458" s="152"/>
      <c r="AT458" s="153"/>
      <c r="AU458" s="152" t="s">
        <v>634</v>
      </c>
      <c r="AV458" s="152"/>
      <c r="AW458" s="152"/>
      <c r="AX458" s="196"/>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634</v>
      </c>
      <c r="AC459" s="209"/>
      <c r="AD459" s="209"/>
      <c r="AE459" s="151" t="s">
        <v>634</v>
      </c>
      <c r="AF459" s="152"/>
      <c r="AG459" s="152"/>
      <c r="AH459" s="153"/>
      <c r="AI459" s="151" t="s">
        <v>634</v>
      </c>
      <c r="AJ459" s="152"/>
      <c r="AK459" s="152"/>
      <c r="AL459" s="152"/>
      <c r="AM459" s="151" t="s">
        <v>662</v>
      </c>
      <c r="AN459" s="152"/>
      <c r="AO459" s="152"/>
      <c r="AP459" s="153"/>
      <c r="AQ459" s="151" t="s">
        <v>634</v>
      </c>
      <c r="AR459" s="152"/>
      <c r="AS459" s="152"/>
      <c r="AT459" s="153"/>
      <c r="AU459" s="152" t="s">
        <v>634</v>
      </c>
      <c r="AV459" s="152"/>
      <c r="AW459" s="152"/>
      <c r="AX459" s="196"/>
      <c r="AY459">
        <f t="shared" si="68"/>
        <v>1</v>
      </c>
    </row>
    <row r="460" spans="1:51" ht="23.25" hidden="1" customHeight="1" thickBo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634</v>
      </c>
      <c r="AF460" s="152"/>
      <c r="AG460" s="152"/>
      <c r="AH460" s="153"/>
      <c r="AI460" s="151" t="s">
        <v>634</v>
      </c>
      <c r="AJ460" s="152"/>
      <c r="AK460" s="152"/>
      <c r="AL460" s="152"/>
      <c r="AM460" s="151" t="s">
        <v>662</v>
      </c>
      <c r="AN460" s="152"/>
      <c r="AO460" s="152"/>
      <c r="AP460" s="153"/>
      <c r="AQ460" s="151" t="s">
        <v>634</v>
      </c>
      <c r="AR460" s="152"/>
      <c r="AS460" s="152"/>
      <c r="AT460" s="153"/>
      <c r="AU460" s="152" t="s">
        <v>634</v>
      </c>
      <c r="AV460" s="152"/>
      <c r="AW460" s="152"/>
      <c r="AX460" s="196"/>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3"/>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3"/>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3"/>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3"/>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3"/>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101.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650</v>
      </c>
      <c r="AE702" s="875"/>
      <c r="AF702" s="875"/>
      <c r="AG702" s="864" t="s">
        <v>669</v>
      </c>
      <c r="AH702" s="865"/>
      <c r="AI702" s="865"/>
      <c r="AJ702" s="865"/>
      <c r="AK702" s="865"/>
      <c r="AL702" s="865"/>
      <c r="AM702" s="865"/>
      <c r="AN702" s="865"/>
      <c r="AO702" s="865"/>
      <c r="AP702" s="865"/>
      <c r="AQ702" s="865"/>
      <c r="AR702" s="865"/>
      <c r="AS702" s="865"/>
      <c r="AT702" s="865"/>
      <c r="AU702" s="865"/>
      <c r="AV702" s="865"/>
      <c r="AW702" s="865"/>
      <c r="AX702" s="866"/>
    </row>
    <row r="703" spans="1:51" ht="99.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650</v>
      </c>
      <c r="AE703" s="170"/>
      <c r="AF703" s="170"/>
      <c r="AG703" s="648" t="s">
        <v>670</v>
      </c>
      <c r="AH703" s="649"/>
      <c r="AI703" s="649"/>
      <c r="AJ703" s="649"/>
      <c r="AK703" s="649"/>
      <c r="AL703" s="649"/>
      <c r="AM703" s="649"/>
      <c r="AN703" s="649"/>
      <c r="AO703" s="649"/>
      <c r="AP703" s="649"/>
      <c r="AQ703" s="649"/>
      <c r="AR703" s="649"/>
      <c r="AS703" s="649"/>
      <c r="AT703" s="649"/>
      <c r="AU703" s="649"/>
      <c r="AV703" s="649"/>
      <c r="AW703" s="649"/>
      <c r="AX703" s="650"/>
    </row>
    <row r="704" spans="1:51" ht="111"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650</v>
      </c>
      <c r="AE704" s="567"/>
      <c r="AF704" s="567"/>
      <c r="AG704" s="409" t="s">
        <v>671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650</v>
      </c>
      <c r="AE705" s="717"/>
      <c r="AF705" s="717"/>
      <c r="AG705" s="175" t="s">
        <v>674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672</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673</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675</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650</v>
      </c>
      <c r="AE709" s="170"/>
      <c r="AF709" s="170"/>
      <c r="AG709" s="648" t="s">
        <v>676</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675</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650</v>
      </c>
      <c r="AE711" s="170"/>
      <c r="AF711" s="170"/>
      <c r="AG711" s="648" t="s">
        <v>677</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675</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31.5" customHeight="1" x14ac:dyDescent="0.15">
      <c r="A713" s="639"/>
      <c r="B713" s="640"/>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675</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245</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675</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54" customHeight="1" x14ac:dyDescent="0.15">
      <c r="A715" s="602" t="s">
        <v>39</v>
      </c>
      <c r="B715" s="638"/>
      <c r="C715" s="643" t="s">
        <v>246</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675</v>
      </c>
      <c r="AE715" s="652"/>
      <c r="AF715" s="758"/>
      <c r="AG715" s="507" t="s">
        <v>680</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675</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49.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650</v>
      </c>
      <c r="AE717" s="170"/>
      <c r="AF717" s="170"/>
      <c r="AG717" s="648" t="s">
        <v>678</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675</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675</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259</v>
      </c>
      <c r="D720" s="911"/>
      <c r="E720" s="911"/>
      <c r="F720" s="914"/>
      <c r="G720" s="910" t="s">
        <v>260</v>
      </c>
      <c r="H720" s="911"/>
      <c r="I720" s="911"/>
      <c r="J720" s="911"/>
      <c r="K720" s="911"/>
      <c r="L720" s="911"/>
      <c r="M720" s="911"/>
      <c r="N720" s="910" t="s">
        <v>263</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665</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684</v>
      </c>
      <c r="B731" s="600"/>
      <c r="C731" s="600"/>
      <c r="D731" s="600"/>
      <c r="E731" s="601"/>
      <c r="F731" s="664" t="s">
        <v>685</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299</v>
      </c>
      <c r="B733" s="600"/>
      <c r="C733" s="600"/>
      <c r="D733" s="600"/>
      <c r="E733" s="601"/>
      <c r="F733" s="747" t="s">
        <v>686</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272</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589</v>
      </c>
      <c r="B737" s="143"/>
      <c r="C737" s="143"/>
      <c r="D737" s="144"/>
      <c r="E737" s="90" t="s">
        <v>634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634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634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634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634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634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634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634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649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t="s">
        <v>663</v>
      </c>
      <c r="F746" s="98"/>
      <c r="G746" s="98"/>
      <c r="H746" s="85" t="str">
        <f>IF(E746="","","-")</f>
        <v>-</v>
      </c>
      <c r="I746" s="98"/>
      <c r="J746" s="98"/>
      <c r="K746" s="85" t="str">
        <f>IF(I746="","","-")</f>
        <v/>
      </c>
      <c r="L746" s="89">
        <v>454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663</v>
      </c>
      <c r="F747" s="98"/>
      <c r="G747" s="98"/>
      <c r="H747" s="85" t="str">
        <f>IF(E747="","","-")</f>
        <v>-</v>
      </c>
      <c r="I747" s="98"/>
      <c r="J747" s="98"/>
      <c r="K747" s="85" t="str">
        <f>IF(I747="","","-")</f>
        <v/>
      </c>
      <c r="L747" s="89">
        <v>487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303</v>
      </c>
      <c r="B787" s="742"/>
      <c r="C787" s="742"/>
      <c r="D787" s="742"/>
      <c r="E787" s="742"/>
      <c r="F787" s="743"/>
      <c r="G787" s="420" t="s">
        <v>651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655</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652</v>
      </c>
      <c r="H789" s="431"/>
      <c r="I789" s="431"/>
      <c r="J789" s="431"/>
      <c r="K789" s="432"/>
      <c r="L789" s="433" t="s">
        <v>653</v>
      </c>
      <c r="M789" s="434"/>
      <c r="N789" s="434"/>
      <c r="O789" s="434"/>
      <c r="P789" s="434"/>
      <c r="Q789" s="434"/>
      <c r="R789" s="434"/>
      <c r="S789" s="434"/>
      <c r="T789" s="434"/>
      <c r="U789" s="434"/>
      <c r="V789" s="434"/>
      <c r="W789" s="434"/>
      <c r="X789" s="435"/>
      <c r="Y789" s="436">
        <v>4.8</v>
      </c>
      <c r="Z789" s="437"/>
      <c r="AA789" s="437"/>
      <c r="AB789" s="538"/>
      <c r="AC789" s="430" t="s">
        <v>652</v>
      </c>
      <c r="AD789" s="431"/>
      <c r="AE789" s="431"/>
      <c r="AF789" s="431"/>
      <c r="AG789" s="432"/>
      <c r="AH789" s="433" t="s">
        <v>656</v>
      </c>
      <c r="AI789" s="434"/>
      <c r="AJ789" s="434"/>
      <c r="AK789" s="434"/>
      <c r="AL789" s="434"/>
      <c r="AM789" s="434"/>
      <c r="AN789" s="434"/>
      <c r="AO789" s="434"/>
      <c r="AP789" s="434"/>
      <c r="AQ789" s="434"/>
      <c r="AR789" s="434"/>
      <c r="AS789" s="434"/>
      <c r="AT789" s="435"/>
      <c r="AU789" s="436">
        <v>34.9</v>
      </c>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4.8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34.9</v>
      </c>
      <c r="AV799" s="397"/>
      <c r="AW799" s="397"/>
      <c r="AX799" s="399"/>
    </row>
    <row r="800" spans="1:51" ht="24.75" customHeight="1" x14ac:dyDescent="0.15">
      <c r="A800" s="537"/>
      <c r="B800" s="744"/>
      <c r="C800" s="744"/>
      <c r="D800" s="744"/>
      <c r="E800" s="744"/>
      <c r="F800" s="745"/>
      <c r="G800" s="420" t="s">
        <v>658</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1</v>
      </c>
    </row>
    <row r="801" spans="1:51" ht="24.75"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1</v>
      </c>
    </row>
    <row r="802" spans="1:51" ht="24.75" customHeight="1" x14ac:dyDescent="0.15">
      <c r="A802" s="537"/>
      <c r="B802" s="744"/>
      <c r="C802" s="744"/>
      <c r="D802" s="744"/>
      <c r="E802" s="744"/>
      <c r="F802" s="745"/>
      <c r="G802" s="430" t="s">
        <v>664</v>
      </c>
      <c r="H802" s="431"/>
      <c r="I802" s="431"/>
      <c r="J802" s="431"/>
      <c r="K802" s="432"/>
      <c r="L802" s="433" t="s">
        <v>659</v>
      </c>
      <c r="M802" s="434"/>
      <c r="N802" s="434"/>
      <c r="O802" s="434"/>
      <c r="P802" s="434"/>
      <c r="Q802" s="434"/>
      <c r="R802" s="434"/>
      <c r="S802" s="434"/>
      <c r="T802" s="434"/>
      <c r="U802" s="434"/>
      <c r="V802" s="434"/>
      <c r="W802" s="434"/>
      <c r="X802" s="435"/>
      <c r="Y802" s="436">
        <v>322.3</v>
      </c>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v>0</v>
      </c>
      <c r="AV802" s="437"/>
      <c r="AW802" s="437"/>
      <c r="AX802" s="438"/>
      <c r="AY802">
        <f t="shared" ref="AY802:AY812" si="115">$AY$800</f>
        <v>1</v>
      </c>
    </row>
    <row r="803" spans="1:51" ht="24.75"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1</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x14ac:dyDescent="0.1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322.3</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1</v>
      </c>
    </row>
    <row r="813" spans="1:51" ht="24.75" hidden="1" customHeight="1" x14ac:dyDescent="0.15">
      <c r="A813" s="537"/>
      <c r="B813" s="744"/>
      <c r="C813" s="744"/>
      <c r="D813" s="744"/>
      <c r="E813" s="744"/>
      <c r="F813" s="745"/>
      <c r="G813" s="420" t="s">
        <v>242</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243</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264</v>
      </c>
      <c r="AM839" s="935"/>
      <c r="AN839" s="935"/>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285</v>
      </c>
      <c r="AI844" s="332"/>
      <c r="AJ844" s="332"/>
      <c r="AK844" s="332"/>
      <c r="AL844" s="332" t="s">
        <v>21</v>
      </c>
      <c r="AM844" s="332"/>
      <c r="AN844" s="332"/>
      <c r="AO844" s="407"/>
      <c r="AP844" s="408" t="s">
        <v>222</v>
      </c>
      <c r="AQ844" s="408"/>
      <c r="AR844" s="408"/>
      <c r="AS844" s="408"/>
      <c r="AT844" s="408"/>
      <c r="AU844" s="408"/>
      <c r="AV844" s="408"/>
      <c r="AW844" s="408"/>
      <c r="AX844" s="408"/>
    </row>
    <row r="845" spans="1:51" ht="69" customHeight="1" x14ac:dyDescent="0.15">
      <c r="A845" s="386">
        <v>1</v>
      </c>
      <c r="B845" s="386">
        <v>1</v>
      </c>
      <c r="C845" s="400" t="s">
        <v>654</v>
      </c>
      <c r="D845" s="400"/>
      <c r="E845" s="400"/>
      <c r="F845" s="400"/>
      <c r="G845" s="400"/>
      <c r="H845" s="400"/>
      <c r="I845" s="400"/>
      <c r="J845" s="401">
        <v>7010001042703</v>
      </c>
      <c r="K845" s="402"/>
      <c r="L845" s="402"/>
      <c r="M845" s="402"/>
      <c r="N845" s="402"/>
      <c r="O845" s="402"/>
      <c r="P845" s="302" t="s">
        <v>653</v>
      </c>
      <c r="Q845" s="302"/>
      <c r="R845" s="302"/>
      <c r="S845" s="302"/>
      <c r="T845" s="302"/>
      <c r="U845" s="302"/>
      <c r="V845" s="302"/>
      <c r="W845" s="302"/>
      <c r="X845" s="302"/>
      <c r="Y845" s="303">
        <v>4.8</v>
      </c>
      <c r="Z845" s="304"/>
      <c r="AA845" s="304"/>
      <c r="AB845" s="305"/>
      <c r="AC845" s="307" t="s">
        <v>289</v>
      </c>
      <c r="AD845" s="308"/>
      <c r="AE845" s="308"/>
      <c r="AF845" s="308"/>
      <c r="AG845" s="308"/>
      <c r="AH845" s="403">
        <v>1</v>
      </c>
      <c r="AI845" s="404"/>
      <c r="AJ845" s="404"/>
      <c r="AK845" s="404"/>
      <c r="AL845" s="311">
        <v>97.8</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285</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56.25" customHeight="1" x14ac:dyDescent="0.15">
      <c r="A878" s="386">
        <v>1</v>
      </c>
      <c r="B878" s="386">
        <v>1</v>
      </c>
      <c r="C878" s="400" t="s">
        <v>657</v>
      </c>
      <c r="D878" s="400"/>
      <c r="E878" s="400"/>
      <c r="F878" s="400"/>
      <c r="G878" s="400"/>
      <c r="H878" s="400"/>
      <c r="I878" s="400"/>
      <c r="J878" s="401">
        <v>5010001050435</v>
      </c>
      <c r="K878" s="402"/>
      <c r="L878" s="402"/>
      <c r="M878" s="402"/>
      <c r="N878" s="402"/>
      <c r="O878" s="402"/>
      <c r="P878" s="302" t="s">
        <v>656</v>
      </c>
      <c r="Q878" s="302"/>
      <c r="R878" s="302"/>
      <c r="S878" s="302"/>
      <c r="T878" s="302"/>
      <c r="U878" s="302"/>
      <c r="V878" s="302"/>
      <c r="W878" s="302"/>
      <c r="X878" s="302"/>
      <c r="Y878" s="303">
        <v>34.9</v>
      </c>
      <c r="Z878" s="304"/>
      <c r="AA878" s="304"/>
      <c r="AB878" s="305"/>
      <c r="AC878" s="307" t="s">
        <v>681</v>
      </c>
      <c r="AD878" s="308"/>
      <c r="AE878" s="308"/>
      <c r="AF878" s="308"/>
      <c r="AG878" s="308"/>
      <c r="AH878" s="403">
        <v>1</v>
      </c>
      <c r="AI878" s="404"/>
      <c r="AJ878" s="404"/>
      <c r="AK878" s="404"/>
      <c r="AL878" s="311">
        <v>99.6</v>
      </c>
      <c r="AM878" s="312"/>
      <c r="AN878" s="312"/>
      <c r="AO878" s="313"/>
      <c r="AP878" s="306"/>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285</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67.5" customHeight="1" x14ac:dyDescent="0.15">
      <c r="A911" s="386">
        <v>1</v>
      </c>
      <c r="B911" s="386">
        <v>1</v>
      </c>
      <c r="C911" s="400" t="s">
        <v>660</v>
      </c>
      <c r="D911" s="400"/>
      <c r="E911" s="400"/>
      <c r="F911" s="400"/>
      <c r="G911" s="400"/>
      <c r="H911" s="400"/>
      <c r="I911" s="400"/>
      <c r="J911" s="401">
        <v>6010005018452</v>
      </c>
      <c r="K911" s="402"/>
      <c r="L911" s="402"/>
      <c r="M911" s="402"/>
      <c r="N911" s="402"/>
      <c r="O911" s="402"/>
      <c r="P911" s="302" t="s">
        <v>659</v>
      </c>
      <c r="Q911" s="302"/>
      <c r="R911" s="302"/>
      <c r="S911" s="302"/>
      <c r="T911" s="302"/>
      <c r="U911" s="302"/>
      <c r="V911" s="302"/>
      <c r="W911" s="302"/>
      <c r="X911" s="302"/>
      <c r="Y911" s="303">
        <v>322.3</v>
      </c>
      <c r="Z911" s="304"/>
      <c r="AA911" s="304"/>
      <c r="AB911" s="305"/>
      <c r="AC911" s="307" t="s">
        <v>682</v>
      </c>
      <c r="AD911" s="308"/>
      <c r="AE911" s="308"/>
      <c r="AF911" s="308"/>
      <c r="AG911" s="308"/>
      <c r="AH911" s="403">
        <v>1</v>
      </c>
      <c r="AI911" s="404"/>
      <c r="AJ911" s="404"/>
      <c r="AK911" s="404"/>
      <c r="AL911" s="311">
        <v>100</v>
      </c>
      <c r="AM911" s="312"/>
      <c r="AN911" s="312"/>
      <c r="AO911" s="313"/>
      <c r="AP911" s="306"/>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285</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285</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285</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285</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285</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249</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264</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250</v>
      </c>
      <c r="AQ1109" s="408"/>
      <c r="AR1109" s="408"/>
      <c r="AS1109" s="408"/>
      <c r="AT1109" s="408"/>
      <c r="AU1109" s="408"/>
      <c r="AV1109" s="408"/>
      <c r="AW1109" s="408"/>
      <c r="AX1109" s="408"/>
    </row>
    <row r="1110" spans="1:51" ht="30"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4"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F11" sqref="F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650</v>
      </c>
      <c r="H2" s="13" t="str">
        <f>IF(G2="","",F2)</f>
        <v>一般会計</v>
      </c>
      <c r="I2" s="13" t="str">
        <f>IF(H2="","",IF(I1&lt;&gt;"",CONCATENATE(I1,"、",H2),H2))</f>
        <v>一般会計</v>
      </c>
      <c r="K2" s="14" t="s">
        <v>102</v>
      </c>
      <c r="L2" s="15"/>
      <c r="M2" s="13" t="str">
        <f>IF(L2="","",K2)</f>
        <v/>
      </c>
      <c r="N2" s="13" t="str">
        <f>IF(M2="","",IF(N1&lt;&gt;"",CONCATENATE(N1,"、",M2),M2))</f>
        <v/>
      </c>
      <c r="O2" s="13"/>
      <c r="P2" s="12" t="s">
        <v>73</v>
      </c>
      <c r="Q2" s="17" t="s">
        <v>650</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650</v>
      </c>
      <c r="M3" s="13" t="str">
        <f t="shared" ref="M3:M11" si="2">IF(L3="","",K3)</f>
        <v>文教及び科学振興</v>
      </c>
      <c r="N3" s="13" t="str">
        <f>IF(M3="",N2,IF(N2&lt;&gt;"",CONCATENATE(N2,"、",M3),M3))</f>
        <v>文教及び科学振興</v>
      </c>
      <c r="O3" s="13"/>
      <c r="P3" s="12" t="s">
        <v>74</v>
      </c>
      <c r="Q3" s="17" t="s">
        <v>650</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t="s">
        <v>650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t="s">
        <v>650</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251</v>
      </c>
      <c r="L10" s="15"/>
      <c r="M10" s="13" t="str">
        <f t="shared" si="2"/>
        <v/>
      </c>
      <c r="N10" s="13" t="str">
        <f t="shared" si="6"/>
        <v>文教及び科学振興</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科学技術・イノベーション、国土強靱化施策</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2021-05-24T01:32:44Z</cp:lastPrinted>
  <dcterms:created xsi:type="dcterms:W3CDTF">2012-03-13T00:50:25Z</dcterms:created>
  <dcterms:modified xsi:type="dcterms:W3CDTF">2021-08-27T02:00:37Z</dcterms:modified>
</cp:coreProperties>
</file>