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B5C15FED-6686-44AE-AEB6-7071186232DB}"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<sst xmlns="http://schemas.openxmlformats.org/spreadsheetml/2006/main" count="2425" uniqueCount="761">
  <si>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</si>
  <si>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</si>
  <si>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</si>
  <si>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</si>
  <si>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</si>
  <si>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</si>
  <si>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</si>
  <si>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</si>
  <si>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</si>
  <si>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</si>
  <si>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</si>
  <si>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</si>
  <si>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</si>
  <si>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</si>
  <si>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</si>
  <si>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</si>
  <si>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</si>
  <si>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</si>
  <si>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</si>
  <si>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</si>
  <si>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</si>
  <si>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</si>
  <si>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</si>
  <si>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</si>
  <si>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</si>
  <si>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</si>
  <si>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</si>
  <si>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</si>
  <si>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</si>
  <si>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</si>
  <si>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</si>
  <si>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</si>
  <si>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</si>
  <si>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</si>
  <si>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</si>
  <si>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</si>
  <si>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</si>
  <si>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</si>
  <si>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</si>
  <si>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</si>
  <si>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</si>
  <si>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</si>
  <si>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</si>
  <si>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</si>
  <si>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</si>
  <si>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</si>
  <si>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</si>
  <si>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</si>
  <si>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</si>
  <si>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</si>
  <si>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</si>
  <si>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</si>
  <si>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</si>
  <si>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</si>
  <si>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</si>
  <si>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</si>
  <si>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</si>
  <si>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</si>
  <si>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</si>
  <si>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</si>
  <si>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</si>
  <si>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</si>
  <si>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</si>
  <si>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</si>
  <si>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</si>
  <si>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</si>
  <si>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</si>
  <si>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</si>
  <si>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</si>
  <si>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</si>
  <si>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</si>
  <si>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</si>
  <si>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</si>
  <si>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</si>
  <si>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</si>
  <si>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</si>
  <si>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</si>
  <si>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</si>
  <si>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</si>
  <si>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</si>
  <si>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</si>
  <si>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</si>
  <si>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</si>
  <si>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</si>
  <si>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</si>
  <si>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</si>
  <si>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</si>
  <si>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</si>
  <si>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</si>
  <si>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</si>
  <si>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</si>
  <si>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</si>
  <si>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</si>
  <si>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</si>
  <si>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</si>
  <si>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</si>
  <si>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</si>
  <si>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</si>
  <si>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</si>
  <si>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</si>
  <si>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</si>
  <si>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</si>
  <si>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</si>
  <si>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</si>
  <si>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</si>
  <si>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</si>
  <si>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</si>
  <si>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</si>
  <si>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</si>
  <si>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</si>
  <si>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</si>
  <si>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</si>
  <si>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</si>
  <si>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</si>
  <si>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</si>
  <si>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</si>
  <si>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</si>
  <si>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</si>
  <si>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</si>
  <si>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</si>
  <si>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</si>
  <si>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</si>
  <si>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</si>
  <si>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</si>
  <si>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</si>
  <si>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</si>
  <si>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</si>
  <si>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</si>
  <si>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</si>
  <si>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</si>
  <si>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</si>
  <si>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</si>
  <si>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</si>
  <si>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</si>
  <si>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</si>
  <si>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</si>
  <si>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</si>
  <si>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</si>
  <si>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</si>
  <si>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</si>
  <si>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</si>
  <si>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</si>
  <si>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</si>
  <si>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</si>
  <si>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</si>
  <si>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</si>
  <si>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</si>
  <si>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</si>
  <si>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</si>
  <si>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</si>
  <si>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</si>
  <si>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</si>
  <si>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</si>
  <si>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</si>
  <si>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</si>
  <si>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</si>
  <si>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</si>
  <si>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</si>
  <si>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</si>
  <si>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</si>
  <si>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</si>
  <si>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</si>
  <si>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</si>
  <si>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</si>
  <si>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</si>
  <si>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</si>
  <si>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</si>
  <si>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</si>
  <si>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</si>
  <si>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</si>
  <si>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</si>
  <si>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</si>
  <si>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</si>
  <si>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</si>
  <si>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</si>
  <si>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</si>
  <si>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</si>
  <si>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</si>
  <si>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</si>
  <si>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</si>
  <si>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</si>
  <si>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</si>
  <si>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</si>
  <si>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</si>
  <si>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</si>
  <si>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</si>
  <si>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</si>
  <si>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</si>
  <si>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</si>
  <si>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</si>
  <si>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</si>
  <si>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</si>
  <si>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</si>
  <si>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</si>
  <si>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</si>
  <si>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</si>
  <si>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</si>
  <si>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</si>
  <si>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</si>
  <si>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</si>
  <si>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</si>
  <si>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</si>
  <si>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</si>
  <si>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</si>
  <si>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</si>
  <si>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</si>
  <si>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</si>
  <si>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</si>
  <si>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</si>
  <si>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</si>
  <si>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</si>
  <si>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</si>
  <si>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</si>
  <si>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</si>
  <si>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</si>
  <si>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</si>
  <si>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</si>
  <si>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</si>
  <si>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</si>
  <si>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</si>
  <si>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</si>
  <si>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</si>
  <si>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</si>
  <si>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</si>
  <si>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</si>
  <si>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</si>
  <si>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</si>
  <si>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</si>
  <si>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</si>
  <si>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</si>
  <si>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</si>
  <si>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</si>
  <si>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</si>
  <si>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</si>
  <si>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</si>
  <si>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</si>
  <si>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</si>
  <si>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</si>
  <si>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</si>
  <si>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</si>
  <si>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</si>
  <si>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</si>
  <si>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</si>
  <si>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</si>
  <si>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</si>
  <si>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</si>
  <si>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</si>
  <si>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</si>
  <si>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</si>
  <si>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</si>
  <si>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</si>
  <si>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</si>
  <si>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</si>
  <si>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</si>
  <si>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</si>
  <si>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</si>
  <si>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</si>
  <si>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</si>
  <si>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</si>
  <si>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</si>
  <si>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</si>
  <si>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</si>
  <si>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</si>
  <si>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</si>
  <si>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</si>
  <si>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</si>
  <si>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</si>
  <si>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</si>
  <si>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</si>
  <si>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</si>
  <si>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</si>
  <si>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</si>
  <si>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</si>
  <si>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</si>
  <si>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</si>
  <si>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</si>
  <si>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</si>
  <si>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</si>
  <si>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</si>
  <si>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</si>
  <si>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</si>
  <si>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</si>
  <si>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</si>
  <si>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</si>
  <si>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</si>
  <si>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</si>
  <si>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</si>
  <si>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</si>
  <si>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</si>
  <si>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</si>
  <si>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</si>
  <si>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</si>
  <si>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</si>
  <si>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</si>
  <si>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</si>
  <si>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</si>
  <si>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</si>
  <si>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</si>
  <si>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</si>
  <si>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</si>
  <si>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</si>
  <si>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</si>
  <si>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</si>
  <si>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</si>
  <si>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</si>
  <si>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</si>
  <si>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</si>
  <si>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</si>
  <si>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</si>
  <si>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</si>
  <si>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</si>
  <si>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</si>
  <si>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</si>
  <si>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</si>
  <si>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</si>
  <si>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</si>
  <si>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</si>
  <si>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</si>
  <si>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</si>
  <si>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</si>
  <si>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</si>
  <si>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</si>
  <si>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</si>
  <si>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</si>
  <si>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</si>
  <si>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</si>
  <si>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</si>
  <si>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</si>
  <si>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</si>
  <si>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</si>
  <si>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</si>
  <si>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</si>
  <si>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</si>
  <si>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</si>
  <si>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</si>
  <si>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</si>
  <si>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</si>
  <si>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</si>
  <si>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</si>
  <si>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</si>
  <si>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</si>
  <si>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</si>
  <si>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</si>
  <si>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</si>
  <si>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</si>
  <si>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</si>
  <si>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</si>
  <si>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</si>
  <si>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</si>
  <si>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</si>
  <si>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</si>
  <si>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</si>
  <si>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</si>
  <si>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</si>
  <si>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</si>
  <si>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</si>
  <si>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</si>
  <si>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</si>
  <si>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</si>
  <si>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</si>
  <si>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</si>
  <si>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</si>
  <si>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</si>
  <si>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</si>
  <si>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</si>
  <si>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</si>
  <si>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</si>
  <si>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</si>
  <si>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</si>
  <si>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</si>
  <si>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</si>
  <si>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</si>
  <si>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</si>
  <si>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</si>
  <si>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</si>
  <si>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</si>
  <si>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</si>
  <si>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</si>
  <si>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</si>
  <si>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</si>
  <si>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</si>
  <si>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</si>
  <si>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</si>
  <si>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</si>
  <si>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</si>
  <si>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</si>
  <si>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</si>
  <si>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</si>
  <si>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</si>
  <si>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</si>
  <si>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</si>
  <si>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</si>
  <si>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</si>
  <si>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</si>
  <si>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</si>
  <si>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</si>
  <si>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</si>
  <si>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</si>
  <si>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</si>
  <si>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</si>
  <si>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</si>
  <si>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</si>
  <si>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</si>
  <si>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</si>
  <si>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</si>
  <si>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</si>
  <si>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</si>
  <si>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</si>
  <si>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</si>
  <si>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</si>
  <si>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</si>
  <si>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</si>
  <si>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</si>
  <si>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</si>
  <si>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</si>
  <si>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</si>
  <si>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</si>
  <si>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</si>
  <si>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</si>
  <si>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</si>
  <si>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</si>
  <si>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</si>
  <si>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</si>
  <si>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</si>
  <si>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</si>
  <si>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</si>
  <si>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</si>
  <si>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</si>
  <si>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</si>
  <si>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</si>
  <si>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</si>
  <si>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</si>
  <si>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</si>
  <si>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</si>
  <si>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</si>
  <si>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</si>
  <si>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</si>
  <si>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</si>
  <si>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</si>
  <si>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</si>
  <si>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</si>
  <si>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</si>
  <si>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</si>
  <si>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</si>
  <si>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</si>
  <si>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</si>
  <si>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</si>
  <si>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</si>
  <si>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</si>
  <si>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</si>
  <si>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</si>
  <si>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</si>
  <si>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</si>
  <si>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</si>
  <si>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</si>
  <si>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</si>
  <si>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</si>
  <si>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</si>
  <si>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</si>
  <si>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</si>
  <si>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</si>
  <si>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</si>
  <si>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</si>
  <si>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</si>
  <si>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</si>
  <si>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</si>
  <si>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</si>
  <si>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</si>
  <si>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</si>
  <si>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</si>
  <si>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</si>
  <si>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</si>
  <si>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</si>
  <si>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</si>
  <si>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</si>
  <si>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</si>
  <si>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</si>
  <si>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</si>
  <si>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</si>
  <si>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</si>
  <si>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</si>
  <si>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</si>
  <si>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</si>
  <si>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</si>
  <si>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</si>
  <si>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</si>
  <si>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</si>
  <si>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</si>
  <si>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</si>
  <si>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</si>
  <si>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</si>
  <si>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</si>
  <si>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</si>
  <si>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</si>
  <si>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</si>
  <si>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</si>
  <si>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</si>
  <si>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</si>
  <si>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</si>
  <si>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</si>
  <si>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</si>
  <si>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</si>
  <si>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</si>
  <si>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</si>
  <si>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</si>
  <si>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</si>
  <si>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</si>
  <si>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</si>
  <si>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</si>
  <si>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</si>
  <si>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</si>
  <si>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</si>
  <si>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</si>
  <si>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</si>
  <si>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</si>
  <si>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</si>
  <si>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</si>
  <si>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</si>
  <si>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</si>
  <si>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</si>
  <si>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</si>
  <si>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</si>
  <si>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</si>
  <si>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</si>
  <si>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</si>
  <si>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</si>
  <si>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</si>
  <si>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</si>
  <si>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</si>
  <si>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</si>
  <si>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</si>
  <si>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</si>
  <si>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</si>
  <si>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</si>
  <si>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</si>
  <si>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</si>
  <si>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</si>
  <si>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</si>
  <si>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</si>
  <si>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</si>
  <si>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</si>
  <si>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</si>
  <si>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</si>
  <si>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</si>
  <si>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</si>
  <si>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</si>
  <si>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</si>
  <si>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</si>
  <si>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</si>
  <si>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</si>
  <si>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</si>
  <si>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</si>
  <si>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</si>
  <si>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</si>
  <si>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</si>
  <si>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</si>
  <si>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</si>
  <si>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</si>
  <si>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</si>
  <si>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</si>
  <si>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</si>
  <si>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</si>
  <si>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</si>
  <si>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</si>
  <si>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</si>
  <si>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</si>
  <si>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</si>
  <si>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</si>
  <si>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</si>
  <si>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</si>
  <si>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</si>
  <si>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</si>
  <si>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</si>
  <si>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</si>
  <si>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</si>
  <si>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</si>
  <si>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</si>
  <si>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</si>
  <si>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</si>
  <si>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</si>
  <si>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</si>
  <si>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</si>
  <si>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</si>
  <si>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</si>
  <si>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</si>
  <si>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</si>
  <si>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</si>
  <si>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</si>
  <si>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</si>
  <si>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</si>
  <si>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</si>
  <si>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</si>
  <si>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</si>
  <si>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</si>
  <si>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</si>
  <si>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</si>
  <si>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</si>
  <si>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</si>
  <si>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</si>
  <si>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</si>
  <si>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</si>
  <si>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</si>
  <si>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</si>
  <si>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</si>
  <si>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</si>
  <si>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</si>
  <si>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</si>
  <si>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</si>
  <si>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</si>
  <si>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</si>
  <si>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</si>
  <si>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</si>
  <si>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</si>
  <si>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</si>
  <si>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</si>
  <si>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</si>
  <si>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</si>
  <si>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</si>
  <si>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</si>
  <si>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</si>
  <si>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</si>
  <si>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</si>
  <si>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</si>
  <si>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</si>
  <si>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</si>
  <si>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</si>
  <si>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土木関連施設整備費、建築関連施設整備費</t>
  </si>
  <si>
    <t>国土技術政策総合研究所</t>
  </si>
  <si>
    <t>課長　田島　政幸</t>
  </si>
  <si>
    <t>平成１３年度</t>
  </si>
  <si>
    <t>終了予定なし</t>
  </si>
  <si>
    <t>企画部施設課</t>
  </si>
  <si>
    <t>-</t>
  </si>
  <si>
    <t>国土交通省が所管する国土技術政策の企画立案と密接に関係のある総合的な調査、研究開発に必要となる研究施設の適正な維持管理（執務環境を含む）のための改修を図る。</t>
  </si>
  <si>
    <t>施設整備費</t>
  </si>
  <si>
    <t>施設施工庁費</t>
  </si>
  <si>
    <t>施設施工旅費</t>
  </si>
  <si>
    <t>研究開発に必要となる研究施設の適正な維持管理（執務環境を含む）のための改修を年２件以上実施する。</t>
  </si>
  <si>
    <t>国土技術政策総合研究所が施工する施設整備の完了数
※「目標値」は整備完了年度である。</t>
  </si>
  <si>
    <t>国土技術政策総合研究所調べ</t>
  </si>
  <si>
    <t>実験施設等の整備・改修等件数</t>
  </si>
  <si>
    <t>執行額（百万円）／実験施設等の整備・改修等件数　</t>
    <phoneticPr fontId="5"/>
  </si>
  <si>
    <t>百万円/件</t>
  </si>
  <si>
    <t>462百万円/3件</t>
  </si>
  <si>
    <t>11 ICTの利活用及び技術研究開発の推進</t>
  </si>
  <si>
    <t>41 技術研究開発を推進する</t>
  </si>
  <si>
    <t>目標を達成した技術研究開発の割合</t>
  </si>
  <si>
    <t>%</t>
  </si>
  <si>
    <t>431</t>
  </si>
  <si>
    <t>398</t>
  </si>
  <si>
    <t>425</t>
  </si>
  <si>
    <t>441</t>
  </si>
  <si>
    <t>420</t>
  </si>
  <si>
    <t>435</t>
  </si>
  <si>
    <t>442</t>
  </si>
  <si>
    <t>437</t>
  </si>
  <si>
    <t>○</t>
  </si>
  <si>
    <t>-</t>
    <phoneticPr fontId="5"/>
  </si>
  <si>
    <t>国土交通省が実施している技術研究開発課題を効果的・効率的に推進することに資する。</t>
  </si>
  <si>
    <t>国土交通省が所管する国土技術政策の企画立案と密接に関係のある総合的な調査、研究開発に必要となる研究施設の適正な維持管理（執務環境を含む）のための改修を図る。 令和２年度は、実験廃水処理施設に関する受変電設備の改修工事等を実施した。</t>
    <rPh sb="86" eb="88">
      <t>ジッケン</t>
    </rPh>
    <rPh sb="88" eb="90">
      <t>ハイスイ</t>
    </rPh>
    <rPh sb="90" eb="92">
      <t>ショリ</t>
    </rPh>
    <rPh sb="98" eb="101">
      <t>ジュヘンデン</t>
    </rPh>
    <rPh sb="101" eb="103">
      <t>セツビ</t>
    </rPh>
    <phoneticPr fontId="5"/>
  </si>
  <si>
    <t>研究施設、庁舎等で老朽化が著しく、機能不備となっている機器の修繕、施設の新設は、執務執行に必要不可欠な措置である。</t>
    <phoneticPr fontId="5"/>
  </si>
  <si>
    <t>‐</t>
  </si>
  <si>
    <t>経年劣化により著しく機能低下している設備等の修繕、施設の新設は、研究施設の適正な稼働に必要不可欠な措置である。</t>
    <phoneticPr fontId="5"/>
  </si>
  <si>
    <t>支出先は一般競争等により競争性を確保し請負者を決定している。</t>
    <phoneticPr fontId="5"/>
  </si>
  <si>
    <t>有</t>
  </si>
  <si>
    <t>無</t>
  </si>
  <si>
    <t>一般競争により競争性を確保しており、妥当である。</t>
    <rPh sb="0" eb="2">
      <t>イッパン</t>
    </rPh>
    <rPh sb="2" eb="4">
      <t>キョウソウ</t>
    </rPh>
    <rPh sb="7" eb="10">
      <t>キョウソウセイ</t>
    </rPh>
    <rPh sb="11" eb="13">
      <t>カクホ</t>
    </rPh>
    <rPh sb="18" eb="20">
      <t>ダトウ</t>
    </rPh>
    <phoneticPr fontId="5"/>
  </si>
  <si>
    <t>事業に必要な経費にのみ支出している。</t>
    <phoneticPr fontId="5"/>
  </si>
  <si>
    <t>当該年度当初の目標に見合った実績となっている。</t>
    <rPh sb="0" eb="2">
      <t>トウガイ</t>
    </rPh>
    <rPh sb="2" eb="4">
      <t>ネンド</t>
    </rPh>
    <rPh sb="4" eb="6">
      <t>トウショ</t>
    </rPh>
    <rPh sb="7" eb="9">
      <t>モクヒョウ</t>
    </rPh>
    <rPh sb="10" eb="12">
      <t>ミア</t>
    </rPh>
    <rPh sb="14" eb="16">
      <t>ジッセキ</t>
    </rPh>
    <phoneticPr fontId="5"/>
  </si>
  <si>
    <t>当初予定した施設の改修見込みに概ね見合った実績となっている。</t>
    <rPh sb="0" eb="2">
      <t>トウショ</t>
    </rPh>
    <rPh sb="2" eb="4">
      <t>ヨテイ</t>
    </rPh>
    <rPh sb="6" eb="8">
      <t>シセツ</t>
    </rPh>
    <rPh sb="9" eb="11">
      <t>カイシュウ</t>
    </rPh>
    <rPh sb="11" eb="13">
      <t>ミコ</t>
    </rPh>
    <rPh sb="15" eb="16">
      <t>オオム</t>
    </rPh>
    <rPh sb="17" eb="19">
      <t>ミア</t>
    </rPh>
    <rPh sb="21" eb="23">
      <t>ジッセキ</t>
    </rPh>
    <phoneticPr fontId="5"/>
  </si>
  <si>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</si>
  <si>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t>
    <phoneticPr fontId="5"/>
  </si>
  <si>
    <t>株式会社三井Ｅ＆Ｓマシナリー</t>
  </si>
  <si>
    <t>株式会社ノビテック</t>
  </si>
  <si>
    <t>株式会社ケネック</t>
  </si>
  <si>
    <t>長谷川産業株式会社</t>
  </si>
  <si>
    <t>株式会社ダイゼン</t>
  </si>
  <si>
    <t>株式会社富士通マーケティング</t>
  </si>
  <si>
    <t>株式会社鈴商</t>
  </si>
  <si>
    <t>実験廃水処理施設監視制御装置購入・更新業務</t>
  </si>
  <si>
    <t>高速度カメラ・解析システム購入</t>
  </si>
  <si>
    <t>水理模型実験用計測機器購入</t>
  </si>
  <si>
    <t>水系リスクマネジメント実験施設整備業務</t>
  </si>
  <si>
    <t>下水道管路模型等の撤去業務</t>
  </si>
  <si>
    <t>Ｒ１　ＩＰ伝送装置一式製造</t>
  </si>
  <si>
    <t>波浪実験水路樹木伐採・運搬処分業務</t>
  </si>
  <si>
    <t>株式会社ＮＩＰＰＯ</t>
  </si>
  <si>
    <t>株式会社羽原工務店</t>
  </si>
  <si>
    <t>株式会社折本工業</t>
  </si>
  <si>
    <t>株式会社明電舎</t>
  </si>
  <si>
    <t>パシフィックコンサルタンツ株式会社</t>
  </si>
  <si>
    <t>一般財団法人土木研究センター</t>
  </si>
  <si>
    <t>栗駒電気工事株式会社</t>
  </si>
  <si>
    <t>株式会社システムプランニングコーポレーション</t>
  </si>
  <si>
    <t>9010001034987</t>
  </si>
  <si>
    <t>国総研試験走路附属設備撤去等工事</t>
  </si>
  <si>
    <t>コンクリート水路新設外工事</t>
  </si>
  <si>
    <t>国総研実験施設内道路舗装工事</t>
  </si>
  <si>
    <t>下水処理実験施設設置工事</t>
  </si>
  <si>
    <t>実大トンネル実験施設点検他業務</t>
  </si>
  <si>
    <t>Ｒ２実験施設等工事監督補助業務</t>
  </si>
  <si>
    <t>国総研（旭）研究廃水処理施設（２０）電気設備改修その他工事</t>
  </si>
  <si>
    <t>国総研試験走路（北ループ）舗装他工事</t>
    <phoneticPr fontId="5"/>
  </si>
  <si>
    <t>東洋プラント工業株式会社</t>
  </si>
  <si>
    <t>株式会社イトーヨーギョー</t>
  </si>
  <si>
    <t>水都工業株式会社</t>
  </si>
  <si>
    <t>株式会社ピー・エス設計</t>
  </si>
  <si>
    <t>株式会社ＣＴＩ新土木</t>
  </si>
  <si>
    <t>株式会社クリタス</t>
  </si>
  <si>
    <t>湖北実験施設配管の部分撤去業務</t>
  </si>
  <si>
    <t>湖北実験施設地下ピット内ポンプ撤去業務</t>
  </si>
  <si>
    <t>波浪実験水路実験環境整備業務</t>
  </si>
  <si>
    <t>水路実験装置等解体搬出業務</t>
  </si>
  <si>
    <t>不規則波実験用水槽防風設備更新業務</t>
  </si>
  <si>
    <t>波浪実験水路支障物撤去業務</t>
  </si>
  <si>
    <t>高速度カメラ用照明設備購入</t>
  </si>
  <si>
    <t>波浪実験水路遮光設備設置業務</t>
  </si>
  <si>
    <t>漏水箇所の配管交換業務</t>
  </si>
  <si>
    <t>A.株式会社三井Ｅ＆Ｓマシナリー</t>
    <phoneticPr fontId="5"/>
  </si>
  <si>
    <t>造波機製造</t>
    <phoneticPr fontId="5"/>
  </si>
  <si>
    <t>役務費</t>
    <rPh sb="0" eb="3">
      <t>エキムヒ</t>
    </rPh>
    <phoneticPr fontId="5"/>
  </si>
  <si>
    <t>B.株式会社ＮＩＰＰＯ</t>
    <phoneticPr fontId="5"/>
  </si>
  <si>
    <t>国総研試験走路附属設備撤去等工事</t>
    <phoneticPr fontId="5"/>
  </si>
  <si>
    <t>国総研（旭）水質水文（2０）機械設備改修その他工事</t>
    <phoneticPr fontId="5"/>
  </si>
  <si>
    <t>C.東洋プラント工業株式会社</t>
    <phoneticPr fontId="5"/>
  </si>
  <si>
    <t>D.無電柱化事業の施行の効率化に関する調査業務日本みち研究所・セントラルコンサルタント設計共同体</t>
    <phoneticPr fontId="5"/>
  </si>
  <si>
    <t>無電柱化事業の施工の効率化に関する調査業務</t>
    <phoneticPr fontId="5"/>
  </si>
  <si>
    <t>-</t>
    <phoneticPr fontId="5"/>
  </si>
  <si>
    <t>小型ボックス蓋購入
外１件</t>
    <rPh sb="10" eb="11">
      <t>ホカ</t>
    </rPh>
    <rPh sb="12" eb="13">
      <t>ケン</t>
    </rPh>
    <phoneticPr fontId="5"/>
  </si>
  <si>
    <t>長谷川産業株式会社</t>
    <phoneticPr fontId="5"/>
  </si>
  <si>
    <t>湖北総合実験施設処理水取水ポンプ設置業務　外１件</t>
    <rPh sb="21" eb="22">
      <t>ホカ</t>
    </rPh>
    <rPh sb="23" eb="24">
      <t>ケン</t>
    </rPh>
    <phoneticPr fontId="5"/>
  </si>
  <si>
    <t>湖北実験施設配管の部分撤去業務　外5件</t>
    <phoneticPr fontId="5"/>
  </si>
  <si>
    <t>無電柱化事業の施行の効率化に関する調査業務日本みち研究所・セントラルコンサルタント設計共同体</t>
    <phoneticPr fontId="5"/>
  </si>
  <si>
    <t>E.長谷川産業株式会社</t>
    <phoneticPr fontId="5"/>
  </si>
  <si>
    <t>造波機製造</t>
    <phoneticPr fontId="5"/>
  </si>
  <si>
    <t>-</t>
    <phoneticPr fontId="5"/>
  </si>
  <si>
    <t>957百万円/4件</t>
    <phoneticPr fontId="5"/>
  </si>
  <si>
    <t>各実験施設等の老朽化の度合いや施設の利用状況及び将来の使用計画等を勘案し、特に重要性・緊急性の高い施設に重点化し整備を行っ
ている。発注にあたっては総合評価落札方式により、競争性・透明性の確保に努めている。</t>
    <phoneticPr fontId="5"/>
  </si>
  <si>
    <t>引き続き発注にあたっては総合評価落札方式・一般競争入札により、競争性・透明性を確保するとともに、参加要件を工夫しより多くの参加者
が見込めるよう努める。</t>
    <phoneticPr fontId="5"/>
  </si>
  <si>
    <t>国総研（旭）水質水文（2０）機械設備改修その他工事</t>
    <phoneticPr fontId="5"/>
  </si>
  <si>
    <t>水質変動下水処理実験施設設計業務</t>
    <phoneticPr fontId="5"/>
  </si>
  <si>
    <t>無電柱化事業の施工の効率化に関する調査</t>
    <rPh sb="17" eb="19">
      <t>チョウサ</t>
    </rPh>
    <phoneticPr fontId="5"/>
  </si>
  <si>
    <t>新型コロナウイルス感染症による現地調査遅延により業務の着手に必要な情報収集が遅なるなど、計画に関する諸条件の変更があった。適正な工期を得るための繰り越しであり、妥当である。</t>
    <rPh sb="44" eb="46">
      <t>ケイカク</t>
    </rPh>
    <rPh sb="47" eb="48">
      <t>カン</t>
    </rPh>
    <rPh sb="50" eb="53">
      <t>ショジョウケン</t>
    </rPh>
    <rPh sb="54" eb="56">
      <t>ヘンコウ</t>
    </rPh>
    <rPh sb="61" eb="63">
      <t>テキセイ</t>
    </rPh>
    <rPh sb="64" eb="66">
      <t>コウキ</t>
    </rPh>
    <rPh sb="67" eb="68">
      <t>エ</t>
    </rPh>
    <rPh sb="72" eb="73">
      <t>ク</t>
    </rPh>
    <rPh sb="74" eb="75">
      <t>コ</t>
    </rPh>
    <rPh sb="80" eb="82">
      <t>ダトウ</t>
    </rPh>
    <phoneticPr fontId="5"/>
  </si>
  <si>
    <t>国総研（旭）車庫棟等改修設計</t>
    <phoneticPr fontId="5"/>
  </si>
  <si>
    <t>国総研（立原）研究本館空調改修設計</t>
    <phoneticPr fontId="5"/>
  </si>
  <si>
    <t>国交</t>
    <rPh sb="0" eb="2">
      <t>コッコウ</t>
    </rPh>
    <phoneticPr fontId="5"/>
  </si>
  <si>
    <t>1,378百万円/6件</t>
    <phoneticPr fontId="5"/>
  </si>
  <si>
    <t>-</t>
    <phoneticPr fontId="5"/>
  </si>
  <si>
    <t>国土交通省</t>
    <rPh sb="0" eb="2">
      <t>コクド</t>
    </rPh>
    <rPh sb="2" eb="5">
      <t>コウツウショウ</t>
    </rPh>
    <phoneticPr fontId="5"/>
  </si>
  <si>
    <t>-</t>
    <phoneticPr fontId="5"/>
  </si>
  <si>
    <t>株式会社ＮＩＰＰＯ</t>
    <phoneticPr fontId="5"/>
  </si>
  <si>
    <t>ドリコ株式会社</t>
    <phoneticPr fontId="5"/>
  </si>
  <si>
    <t>一般競争契約
（最低価格）</t>
    <phoneticPr fontId="5"/>
  </si>
  <si>
    <t>一般競争契約
（総合評価）</t>
    <phoneticPr fontId="5"/>
  </si>
  <si>
    <t>指名競争契約
（最低価格）</t>
    <phoneticPr fontId="5"/>
  </si>
  <si>
    <t>契約の多くが一者応札となっていることから、原因の分析を行い、改善に向けて取り組まれたい。</t>
    <rPh sb="0" eb="2">
      <t>ケイヤク</t>
    </rPh>
    <rPh sb="3" eb="4">
      <t>オオ</t>
    </rPh>
    <rPh sb="6" eb="8">
      <t>イチシャ</t>
    </rPh>
    <rPh sb="8" eb="10">
      <t>オウサツ</t>
    </rPh>
    <phoneticPr fontId="5"/>
  </si>
  <si>
    <t>執行等改善</t>
  </si>
  <si>
    <t>一者応札となっている契約については、引き続き原因分析を行い、改善に向けて努める。</t>
    <rPh sb="0" eb="1">
      <t>イッ</t>
    </rPh>
    <rPh sb="1" eb="2">
      <t>シャ</t>
    </rPh>
    <rPh sb="2" eb="4">
      <t>オウサツ</t>
    </rPh>
    <rPh sb="10" eb="12">
      <t>ケイヤク</t>
    </rPh>
    <rPh sb="18" eb="19">
      <t>ヒ</t>
    </rPh>
    <rPh sb="20" eb="21">
      <t>ツヅ</t>
    </rPh>
    <rPh sb="22" eb="24">
      <t>ゲンイン</t>
    </rPh>
    <rPh sb="24" eb="26">
      <t>ブンセキ</t>
    </rPh>
    <rPh sb="27" eb="28">
      <t>オコナ</t>
    </rPh>
    <rPh sb="30" eb="32">
      <t>カイゼン</t>
    </rPh>
    <rPh sb="33" eb="34">
      <t>ム</t>
    </rPh>
    <rPh sb="36" eb="37">
      <t>ツト</t>
    </rPh>
    <phoneticPr fontId="5"/>
  </si>
  <si>
    <t>-</t>
    <phoneticPr fontId="5"/>
  </si>
  <si>
    <t>新たな成長推進枠：38百万円</t>
    <rPh sb="11" eb="12">
      <t>ヒャク</t>
    </rPh>
    <rPh sb="12" eb="14">
      <t>マンエン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</si>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</sst>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154215</xdr:colOff>
      <xdr:row>767</xdr:row>
      <xdr:rowOff>204107</xdr:rowOff>
    </xdr:from>
    <xdr:to>
      <xdr:col>35</xdr:col>
      <xdr:colOff>44791</xdr:colOff>
      <xdr:row>774</xdr:row>
      <xdr:rowOff>112830</xdr:rowOff>
    </xdr:to>
    <xdr:grpSp>
      <xdr:nvGrpSpPr>
        <xdr:cNvPr id="2" name="契約方式４線">
          <a:extLst>
            <a:ext uri="{FF2B5EF4-FFF2-40B4-BE49-F238E27FC236}">
              <a16:creationId xmlns:a16="http://schemas.microsoft.com/office/drawing/2014/main" id="{9C2CAABA-BEBC-4432-A96D-9A5A1D6C8151}"/>
            </a:ext>
          </a:extLst>
        </xdr:cNvPr>
        <xdr:cNvGrpSpPr/>
      </xdr:nvGrpSpPr>
      <xdr:grpSpPr>
        <a:xfrm>
          <a:off x="3533519" y="45327759"/>
          <a:ext cx="3468663" cy="2285832"/>
          <a:chOff x="3354265" y="240789069"/>
          <a:chExt cx="3413465" cy="2298591"/>
        </a:xfrm>
      </xdr:grpSpPr>
      <xdr:cxnSp macro="">
        <xdr:nvCxnSpPr>
          <xdr:cNvPr id="3" name="直線コネクタ 2">
            <a:extLst>
              <a:ext uri="{FF2B5EF4-FFF2-40B4-BE49-F238E27FC236}">
                <a16:creationId xmlns:a16="http://schemas.microsoft.com/office/drawing/2014/main" id="{AF361987-8F2D-4D19-A5DD-C3D819F076E2}"/>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a:extLst>
              <a:ext uri="{FF2B5EF4-FFF2-40B4-BE49-F238E27FC236}">
                <a16:creationId xmlns:a16="http://schemas.microsoft.com/office/drawing/2014/main" id="{414AF19E-9991-43E9-8793-F94509A9BBDA}"/>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115423</xdr:colOff>
      <xdr:row>775</xdr:row>
      <xdr:rowOff>137640</xdr:rowOff>
    </xdr:from>
    <xdr:ext cx="3013362" cy="937324"/>
    <xdr:sp macro="" textlink="">
      <xdr:nvSpPr>
        <xdr:cNvPr id="5" name="契約方式４大かっこ">
          <a:extLst>
            <a:ext uri="{FF2B5EF4-FFF2-40B4-BE49-F238E27FC236}">
              <a16:creationId xmlns:a16="http://schemas.microsoft.com/office/drawing/2014/main" id="{9F71CE39-9373-40FA-86D0-E1E3F22001AD}"/>
            </a:ext>
          </a:extLst>
        </xdr:cNvPr>
        <xdr:cNvSpPr/>
      </xdr:nvSpPr>
      <xdr:spPr>
        <a:xfrm>
          <a:off x="7055066" y="51831176"/>
          <a:ext cx="3013362" cy="9373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eaLnBrk="1" fontAlgn="auto" latinLnBrk="0" hangingPunct="1"/>
          <a:r>
            <a:rPr kumimoji="1" lang="ja-JP" altLang="en-US" sz="1100" b="0" i="0" baseline="0">
              <a:solidFill>
                <a:schemeClr val="tx1"/>
              </a:solidFill>
              <a:effectLst/>
              <a:latin typeface="+mn-lt"/>
              <a:ea typeface="+mn-ea"/>
              <a:cs typeface="+mn-cs"/>
            </a:rPr>
            <a:t>・無電柱化事業の施工の効率化に関する調査</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60428</xdr:colOff>
      <xdr:row>772</xdr:row>
      <xdr:rowOff>74543</xdr:rowOff>
    </xdr:from>
    <xdr:to>
      <xdr:col>48</xdr:col>
      <xdr:colOff>134501</xdr:colOff>
      <xdr:row>775</xdr:row>
      <xdr:rowOff>145912</xdr:rowOff>
    </xdr:to>
    <xdr:sp macro="" textlink="">
      <xdr:nvSpPr>
        <xdr:cNvPr id="6" name="契約方式４上位">
          <a:extLst>
            <a:ext uri="{FF2B5EF4-FFF2-40B4-BE49-F238E27FC236}">
              <a16:creationId xmlns:a16="http://schemas.microsoft.com/office/drawing/2014/main" id="{742B4845-D9CE-46EC-9B99-BDACF316292E}"/>
            </a:ext>
          </a:extLst>
        </xdr:cNvPr>
        <xdr:cNvSpPr txBox="1"/>
      </xdr:nvSpPr>
      <xdr:spPr>
        <a:xfrm>
          <a:off x="7017819" y="49695652"/>
          <a:ext cx="2658247" cy="1015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無電柱化事業の施行の効率化に関する調査業務日本みち研究所・セントラルコンサルタント設計共同体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３百万円</a:t>
          </a:r>
          <a:endParaRPr kumimoji="1" lang="en-US" altLang="ja-JP" sz="1100">
            <a:solidFill>
              <a:schemeClr val="dk1"/>
            </a:solidFill>
            <a:effectLst/>
            <a:latin typeface="+mn-lt"/>
            <a:ea typeface="+mn-ea"/>
            <a:cs typeface="+mn-cs"/>
          </a:endParaRPr>
        </a:p>
        <a:p>
          <a:endParaRPr lang="en-US" altLang="en-US"/>
        </a:p>
      </xdr:txBody>
    </xdr:sp>
    <xdr:clientData/>
  </xdr:twoCellAnchor>
  <xdr:oneCellAnchor>
    <xdr:from>
      <xdr:col>34</xdr:col>
      <xdr:colOff>141720</xdr:colOff>
      <xdr:row>770</xdr:row>
      <xdr:rowOff>367432</xdr:rowOff>
    </xdr:from>
    <xdr:ext cx="2313214" cy="275717"/>
    <xdr:sp macro="" textlink="">
      <xdr:nvSpPr>
        <xdr:cNvPr id="7" name="契約方式４">
          <a:extLst>
            <a:ext uri="{FF2B5EF4-FFF2-40B4-BE49-F238E27FC236}">
              <a16:creationId xmlns:a16="http://schemas.microsoft.com/office/drawing/2014/main" id="{E881FFA4-47BE-4AB7-8872-A4C6AB9EF1A0}"/>
            </a:ext>
          </a:extLst>
        </xdr:cNvPr>
        <xdr:cNvSpPr txBox="1"/>
      </xdr:nvSpPr>
      <xdr:spPr>
        <a:xfrm>
          <a:off x="6900329" y="49292802"/>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17</xdr:col>
      <xdr:colOff>144049</xdr:colOff>
      <xdr:row>763</xdr:row>
      <xdr:rowOff>149905</xdr:rowOff>
    </xdr:from>
    <xdr:to>
      <xdr:col>35</xdr:col>
      <xdr:colOff>37800</xdr:colOff>
      <xdr:row>767</xdr:row>
      <xdr:rowOff>223344</xdr:rowOff>
    </xdr:to>
    <xdr:grpSp>
      <xdr:nvGrpSpPr>
        <xdr:cNvPr id="8" name="契約方式３線">
          <a:extLst>
            <a:ext uri="{FF2B5EF4-FFF2-40B4-BE49-F238E27FC236}">
              <a16:creationId xmlns:a16="http://schemas.microsoft.com/office/drawing/2014/main" id="{B15C1A22-C98A-47AC-8F52-6936D5AF7794}"/>
            </a:ext>
          </a:extLst>
        </xdr:cNvPr>
        <xdr:cNvGrpSpPr/>
      </xdr:nvGrpSpPr>
      <xdr:grpSpPr>
        <a:xfrm>
          <a:off x="3523353" y="42904731"/>
          <a:ext cx="3471838" cy="2442265"/>
          <a:chOff x="3354265" y="238342610"/>
          <a:chExt cx="3413465" cy="2439268"/>
        </a:xfrm>
      </xdr:grpSpPr>
      <xdr:cxnSp macro="">
        <xdr:nvCxnSpPr>
          <xdr:cNvPr id="9" name="直線コネクタ 8">
            <a:extLst>
              <a:ext uri="{FF2B5EF4-FFF2-40B4-BE49-F238E27FC236}">
                <a16:creationId xmlns:a16="http://schemas.microsoft.com/office/drawing/2014/main" id="{5D96D3B5-D4B9-4111-A9B5-AEBEF6F80B05}"/>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3D11B6E6-2EAD-411C-922E-CF4E41944469}"/>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118865</xdr:colOff>
      <xdr:row>769</xdr:row>
      <xdr:rowOff>19551</xdr:rowOff>
    </xdr:from>
    <xdr:ext cx="3013362" cy="305048"/>
    <xdr:sp macro="" textlink="">
      <xdr:nvSpPr>
        <xdr:cNvPr id="11" name="契約方式３大かっこ">
          <a:extLst>
            <a:ext uri="{FF2B5EF4-FFF2-40B4-BE49-F238E27FC236}">
              <a16:creationId xmlns:a16="http://schemas.microsoft.com/office/drawing/2014/main" id="{D2962965-CFC2-47EE-B008-967A606501C2}"/>
            </a:ext>
          </a:extLst>
        </xdr:cNvPr>
        <xdr:cNvSpPr/>
      </xdr:nvSpPr>
      <xdr:spPr>
        <a:xfrm>
          <a:off x="6877474" y="47951008"/>
          <a:ext cx="3013362"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・水質水文機械設備改修</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63933</xdr:colOff>
      <xdr:row>766</xdr:row>
      <xdr:rowOff>559710</xdr:rowOff>
    </xdr:from>
    <xdr:to>
      <xdr:col>48</xdr:col>
      <xdr:colOff>118119</xdr:colOff>
      <xdr:row>769</xdr:row>
      <xdr:rowOff>6781</xdr:rowOff>
    </xdr:to>
    <xdr:sp macro="" textlink="">
      <xdr:nvSpPr>
        <xdr:cNvPr id="12" name="契約方式３上位">
          <a:extLst>
            <a:ext uri="{FF2B5EF4-FFF2-40B4-BE49-F238E27FC236}">
              <a16:creationId xmlns:a16="http://schemas.microsoft.com/office/drawing/2014/main" id="{927CE0F1-E858-40D6-988A-BAE5EC3CED46}"/>
            </a:ext>
          </a:extLst>
        </xdr:cNvPr>
        <xdr:cNvSpPr txBox="1"/>
      </xdr:nvSpPr>
      <xdr:spPr>
        <a:xfrm>
          <a:off x="7207683" y="48905889"/>
          <a:ext cx="2707579" cy="71253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東洋プラント工業株式会社
　　　７百万円</a:t>
          </a:r>
          <a:endParaRPr kumimoji="1" lang="en-US" altLang="en-US" sz="1100"/>
        </a:p>
      </xdr:txBody>
    </xdr:sp>
    <xdr:clientData/>
  </xdr:twoCellAnchor>
  <xdr:oneCellAnchor>
    <xdr:from>
      <xdr:col>35</xdr:col>
      <xdr:colOff>27697</xdr:colOff>
      <xdr:row>766</xdr:row>
      <xdr:rowOff>217470</xdr:rowOff>
    </xdr:from>
    <xdr:ext cx="2313214" cy="275717"/>
    <xdr:sp macro="" textlink="">
      <xdr:nvSpPr>
        <xdr:cNvPr id="13" name="契約方式３">
          <a:extLst>
            <a:ext uri="{FF2B5EF4-FFF2-40B4-BE49-F238E27FC236}">
              <a16:creationId xmlns:a16="http://schemas.microsoft.com/office/drawing/2014/main" id="{B1F4E3A0-5A17-40F5-87E6-EC1B46A377A3}"/>
            </a:ext>
          </a:extLst>
        </xdr:cNvPr>
        <xdr:cNvSpPr txBox="1"/>
      </xdr:nvSpPr>
      <xdr:spPr>
        <a:xfrm>
          <a:off x="7171447" y="48563649"/>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指名競争（最低価格）</a:t>
          </a:r>
          <a:r>
            <a:rPr kumimoji="1" lang="en-US" altLang="ja-JP" sz="1100"/>
            <a:t>】</a:t>
          </a:r>
          <a:endParaRPr kumimoji="1" lang="ja-JP" altLang="en-US" sz="1100"/>
        </a:p>
      </xdr:txBody>
    </xdr:sp>
    <xdr:clientData/>
  </xdr:oneCellAnchor>
  <xdr:twoCellAnchor>
    <xdr:from>
      <xdr:col>17</xdr:col>
      <xdr:colOff>144049</xdr:colOff>
      <xdr:row>756</xdr:row>
      <xdr:rowOff>280627</xdr:rowOff>
    </xdr:from>
    <xdr:to>
      <xdr:col>35</xdr:col>
      <xdr:colOff>37800</xdr:colOff>
      <xdr:row>763</xdr:row>
      <xdr:rowOff>186453</xdr:rowOff>
    </xdr:to>
    <xdr:grpSp>
      <xdr:nvGrpSpPr>
        <xdr:cNvPr id="14" name="契約方式２線">
          <a:extLst>
            <a:ext uri="{FF2B5EF4-FFF2-40B4-BE49-F238E27FC236}">
              <a16:creationId xmlns:a16="http://schemas.microsoft.com/office/drawing/2014/main" id="{7D5317E7-AD7E-401F-B5E4-50FA05BD1265}"/>
            </a:ext>
          </a:extLst>
        </xdr:cNvPr>
        <xdr:cNvGrpSpPr/>
      </xdr:nvGrpSpPr>
      <xdr:grpSpPr>
        <a:xfrm>
          <a:off x="3523353" y="40542388"/>
          <a:ext cx="3471838" cy="2398891"/>
          <a:chOff x="3354265" y="236000925"/>
          <a:chExt cx="3413465" cy="2378455"/>
        </a:xfrm>
      </xdr:grpSpPr>
      <xdr:cxnSp macro="">
        <xdr:nvCxnSpPr>
          <xdr:cNvPr id="15" name="直線コネクタ 14">
            <a:extLst>
              <a:ext uri="{FF2B5EF4-FFF2-40B4-BE49-F238E27FC236}">
                <a16:creationId xmlns:a16="http://schemas.microsoft.com/office/drawing/2014/main" id="{963D5E23-A30C-447F-9827-BA0CD4F6E3CC}"/>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C1C6FCC1-221B-4566-9ED1-CC4D1F6DEBE0}"/>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118865</xdr:colOff>
      <xdr:row>764</xdr:row>
      <xdr:rowOff>201960</xdr:rowOff>
    </xdr:from>
    <xdr:ext cx="3013362" cy="710833"/>
    <xdr:sp macro="" textlink="">
      <xdr:nvSpPr>
        <xdr:cNvPr id="17" name="契約方式２大かっこ">
          <a:extLst>
            <a:ext uri="{FF2B5EF4-FFF2-40B4-BE49-F238E27FC236}">
              <a16:creationId xmlns:a16="http://schemas.microsoft.com/office/drawing/2014/main" id="{ED70F082-81DC-4389-A6B5-96D8077C2838}"/>
            </a:ext>
          </a:extLst>
        </xdr:cNvPr>
        <xdr:cNvSpPr/>
      </xdr:nvSpPr>
      <xdr:spPr>
        <a:xfrm>
          <a:off x="6877474" y="45516112"/>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・国総研試験走路改修	</a:t>
          </a:r>
        </a:p>
        <a:p>
          <a:pPr eaLnBrk="1" fontAlgn="auto" latinLnBrk="0" hangingPunct="1"/>
          <a:r>
            <a:rPr kumimoji="1" lang="ja-JP" altLang="en-US" sz="1100" b="0" i="0" baseline="0">
              <a:solidFill>
                <a:schemeClr val="tx1"/>
              </a:solidFill>
              <a:effectLst/>
              <a:latin typeface="+mn-lt"/>
              <a:ea typeface="+mn-ea"/>
              <a:cs typeface="+mn-cs"/>
            </a:rPr>
            <a:t>・コンクリート水路新設</a:t>
          </a:r>
        </a:p>
        <a:p>
          <a:pPr eaLnBrk="1" fontAlgn="auto" latinLnBrk="0" hangingPunct="1"/>
          <a:r>
            <a:rPr kumimoji="1" lang="ja-JP" altLang="en-US" sz="1100" b="0" i="0" baseline="0">
              <a:solidFill>
                <a:schemeClr val="tx1"/>
              </a:solidFill>
              <a:effectLst/>
              <a:latin typeface="+mn-lt"/>
              <a:ea typeface="+mn-ea"/>
              <a:cs typeface="+mn-cs"/>
            </a:rPr>
            <a:t>・下水処理実験施設設置　等	</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34625</xdr:colOff>
      <xdr:row>762</xdr:row>
      <xdr:rowOff>165716</xdr:rowOff>
    </xdr:from>
    <xdr:to>
      <xdr:col>48</xdr:col>
      <xdr:colOff>88811</xdr:colOff>
      <xdr:row>764</xdr:row>
      <xdr:rowOff>189190</xdr:rowOff>
    </xdr:to>
    <xdr:sp macro="" textlink="">
      <xdr:nvSpPr>
        <xdr:cNvPr id="18" name="契約方式２上位">
          <a:extLst>
            <a:ext uri="{FF2B5EF4-FFF2-40B4-BE49-F238E27FC236}">
              <a16:creationId xmlns:a16="http://schemas.microsoft.com/office/drawing/2014/main" id="{6DB16A0D-A131-449F-8A54-3ED39643D013}"/>
            </a:ext>
          </a:extLst>
        </xdr:cNvPr>
        <xdr:cNvSpPr txBox="1"/>
      </xdr:nvSpPr>
      <xdr:spPr>
        <a:xfrm>
          <a:off x="7178375" y="46470823"/>
          <a:ext cx="2707579"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民間企業（８社）</a:t>
          </a:r>
          <a:endParaRPr kumimoji="1" lang="en-US" altLang="ja-JP" sz="1100"/>
        </a:p>
        <a:p>
          <a:r>
            <a:rPr kumimoji="1" lang="ja-JP" altLang="en-US" sz="1100"/>
            <a:t>　　７７２百万円</a:t>
          </a:r>
          <a:endParaRPr kumimoji="1" lang="en-US" altLang="en-US" sz="1100"/>
        </a:p>
      </xdr:txBody>
    </xdr:sp>
    <xdr:clientData/>
  </xdr:twoCellAnchor>
  <xdr:oneCellAnchor>
    <xdr:from>
      <xdr:col>35</xdr:col>
      <xdr:colOff>27697</xdr:colOff>
      <xdr:row>761</xdr:row>
      <xdr:rowOff>168434</xdr:rowOff>
    </xdr:from>
    <xdr:ext cx="2313214" cy="275717"/>
    <xdr:sp macro="" textlink="">
      <xdr:nvSpPr>
        <xdr:cNvPr id="19" name="契約方式２">
          <a:extLst>
            <a:ext uri="{FF2B5EF4-FFF2-40B4-BE49-F238E27FC236}">
              <a16:creationId xmlns:a16="http://schemas.microsoft.com/office/drawing/2014/main" id="{5121CD79-AE63-4503-93F4-F138F9ED1B16}"/>
            </a:ext>
          </a:extLst>
        </xdr:cNvPr>
        <xdr:cNvSpPr txBox="1"/>
      </xdr:nvSpPr>
      <xdr:spPr>
        <a:xfrm>
          <a:off x="7171447" y="46119755"/>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oneCellAnchor>
  <xdr:oneCellAnchor>
    <xdr:from>
      <xdr:col>34</xdr:col>
      <xdr:colOff>118865</xdr:colOff>
      <xdr:row>758</xdr:row>
      <xdr:rowOff>2267</xdr:rowOff>
    </xdr:from>
    <xdr:ext cx="3013362" cy="913725"/>
    <xdr:sp macro="" textlink="">
      <xdr:nvSpPr>
        <xdr:cNvPr id="20" name="契約方式大かっこ">
          <a:extLst>
            <a:ext uri="{FF2B5EF4-FFF2-40B4-BE49-F238E27FC236}">
              <a16:creationId xmlns:a16="http://schemas.microsoft.com/office/drawing/2014/main" id="{13EF079C-6D4F-4F78-9547-A40911C98E10}"/>
            </a:ext>
          </a:extLst>
        </xdr:cNvPr>
        <xdr:cNvSpPr/>
      </xdr:nvSpPr>
      <xdr:spPr>
        <a:xfrm>
          <a:off x="6877474" y="43179506"/>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・造波機製造	</a:t>
          </a:r>
        </a:p>
        <a:p>
          <a:pPr eaLnBrk="1" fontAlgn="auto" latinLnBrk="0" hangingPunct="1"/>
          <a:r>
            <a:rPr kumimoji="1" lang="ja-JP" altLang="en-US" sz="1100" b="0" i="0" baseline="0">
              <a:solidFill>
                <a:schemeClr val="tx1"/>
              </a:solidFill>
              <a:effectLst/>
              <a:latin typeface="+mn-lt"/>
              <a:ea typeface="+mn-ea"/>
              <a:cs typeface="+mn-cs"/>
            </a:rPr>
            <a:t>・実験廃水処理施設監視制御装置・更新</a:t>
          </a:r>
        </a:p>
        <a:p>
          <a:pPr eaLnBrk="1" fontAlgn="auto" latinLnBrk="0" hangingPunct="1"/>
          <a:r>
            <a:rPr kumimoji="1" lang="ja-JP" altLang="en-US" sz="1100" b="0" i="0" baseline="0">
              <a:solidFill>
                <a:schemeClr val="tx1"/>
              </a:solidFill>
              <a:effectLst/>
              <a:latin typeface="+mn-lt"/>
              <a:ea typeface="+mn-ea"/>
              <a:cs typeface="+mn-cs"/>
            </a:rPr>
            <a:t>・水理模型実験用計測機器購入</a:t>
          </a:r>
        </a:p>
        <a:p>
          <a:pPr eaLnBrk="1" fontAlgn="auto" latinLnBrk="0" hangingPunct="1"/>
          <a:r>
            <a:rPr kumimoji="1" lang="ja-JP" altLang="en-US" sz="1100" b="0" i="0" baseline="0">
              <a:solidFill>
                <a:schemeClr val="tx1"/>
              </a:solidFill>
              <a:effectLst/>
              <a:latin typeface="+mn-lt"/>
              <a:ea typeface="+mn-ea"/>
              <a:cs typeface="+mn-cs"/>
            </a:rPr>
            <a:t>・水系リスクマネジメント実験施設更新　等</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34625</xdr:colOff>
      <xdr:row>755</xdr:row>
      <xdr:rowOff>247839</xdr:rowOff>
    </xdr:from>
    <xdr:to>
      <xdr:col>48</xdr:col>
      <xdr:colOff>82823</xdr:colOff>
      <xdr:row>757</xdr:row>
      <xdr:rowOff>318104</xdr:rowOff>
    </xdr:to>
    <xdr:sp macro="" textlink="">
      <xdr:nvSpPr>
        <xdr:cNvPr id="21" name="契約方式上位">
          <a:extLst>
            <a:ext uri="{FF2B5EF4-FFF2-40B4-BE49-F238E27FC236}">
              <a16:creationId xmlns:a16="http://schemas.microsoft.com/office/drawing/2014/main" id="{D43217E2-A309-4EB8-8B73-A10C1B0C5E1F}"/>
            </a:ext>
          </a:extLst>
        </xdr:cNvPr>
        <xdr:cNvSpPr txBox="1"/>
      </xdr:nvSpPr>
      <xdr:spPr>
        <a:xfrm>
          <a:off x="7178375" y="44076446"/>
          <a:ext cx="2701591" cy="777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民間企業（８社）
　　１６５百万円</a:t>
          </a:r>
          <a:endParaRPr lang="en-US" altLang="en-US">
            <a:effectLst/>
          </a:endParaRPr>
        </a:p>
      </xdr:txBody>
    </xdr:sp>
    <xdr:clientData/>
  </xdr:twoCellAnchor>
  <xdr:oneCellAnchor>
    <xdr:from>
      <xdr:col>35</xdr:col>
      <xdr:colOff>34047</xdr:colOff>
      <xdr:row>754</xdr:row>
      <xdr:rowOff>245896</xdr:rowOff>
    </xdr:from>
    <xdr:ext cx="2313214" cy="275717"/>
    <xdr:sp macro="" textlink="">
      <xdr:nvSpPr>
        <xdr:cNvPr id="22" name="契約方式">
          <a:extLst>
            <a:ext uri="{FF2B5EF4-FFF2-40B4-BE49-F238E27FC236}">
              <a16:creationId xmlns:a16="http://schemas.microsoft.com/office/drawing/2014/main" id="{750C9DF0-3E4F-46FC-84A6-C751A82185E4}"/>
            </a:ext>
          </a:extLst>
        </xdr:cNvPr>
        <xdr:cNvSpPr txBox="1"/>
      </xdr:nvSpPr>
      <xdr:spPr>
        <a:xfrm>
          <a:off x="7177797" y="4372071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oneCellAnchor>
  <xdr:twoCellAnchor>
    <xdr:from>
      <xdr:col>10</xdr:col>
      <xdr:colOff>0</xdr:colOff>
      <xdr:row>748</xdr:row>
      <xdr:rowOff>0</xdr:rowOff>
    </xdr:from>
    <xdr:to>
      <xdr:col>26</xdr:col>
      <xdr:colOff>159783</xdr:colOff>
      <xdr:row>750</xdr:row>
      <xdr:rowOff>32984</xdr:rowOff>
    </xdr:to>
    <xdr:sp macro="" textlink="">
      <xdr:nvSpPr>
        <xdr:cNvPr id="23" name="機関名">
          <a:extLst>
            <a:ext uri="{FF2B5EF4-FFF2-40B4-BE49-F238E27FC236}">
              <a16:creationId xmlns:a16="http://schemas.microsoft.com/office/drawing/2014/main" id="{B4342034-36C8-403D-9282-BE04698BC271}"/>
            </a:ext>
          </a:extLst>
        </xdr:cNvPr>
        <xdr:cNvSpPr txBox="1"/>
      </xdr:nvSpPr>
      <xdr:spPr>
        <a:xfrm>
          <a:off x="1995714" y="41492714"/>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９５７百万円</a:t>
          </a:r>
        </a:p>
      </xdr:txBody>
    </xdr:sp>
    <xdr:clientData/>
  </xdr:twoCellAnchor>
  <xdr:twoCellAnchor>
    <xdr:from>
      <xdr:col>17</xdr:col>
      <xdr:colOff>144049</xdr:colOff>
      <xdr:row>756</xdr:row>
      <xdr:rowOff>284018</xdr:rowOff>
    </xdr:from>
    <xdr:to>
      <xdr:col>35</xdr:col>
      <xdr:colOff>34625</xdr:colOff>
      <xdr:row>756</xdr:row>
      <xdr:rowOff>284018</xdr:rowOff>
    </xdr:to>
    <xdr:cxnSp macro="">
      <xdr:nvCxnSpPr>
        <xdr:cNvPr id="24" name="直線矢印コネクタ 23">
          <a:extLst>
            <a:ext uri="{FF2B5EF4-FFF2-40B4-BE49-F238E27FC236}">
              <a16:creationId xmlns:a16="http://schemas.microsoft.com/office/drawing/2014/main" id="{1D962691-6576-4CCF-B367-3D08AF59E49E}"/>
            </a:ext>
          </a:extLst>
        </xdr:cNvPr>
        <xdr:cNvCxnSpPr>
          <a:endCxn id="21" idx="1"/>
        </xdr:cNvCxnSpPr>
      </xdr:nvCxnSpPr>
      <xdr:spPr>
        <a:xfrm>
          <a:off x="3613870" y="44466411"/>
          <a:ext cx="356450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144049</xdr:colOff>
      <xdr:row>752</xdr:row>
      <xdr:rowOff>82826</xdr:rowOff>
    </xdr:from>
    <xdr:to>
      <xdr:col>17</xdr:col>
      <xdr:colOff>144049</xdr:colOff>
      <xdr:row>756</xdr:row>
      <xdr:rowOff>283882</xdr:rowOff>
    </xdr:to>
    <xdr:cxnSp macro="">
      <xdr:nvCxnSpPr>
        <xdr:cNvPr id="25" name="直線コネクタ 24">
          <a:extLst>
            <a:ext uri="{FF2B5EF4-FFF2-40B4-BE49-F238E27FC236}">
              <a16:creationId xmlns:a16="http://schemas.microsoft.com/office/drawing/2014/main" id="{A34205CD-9032-4D69-BF8E-73765C0AAC13}"/>
            </a:ext>
          </a:extLst>
        </xdr:cNvPr>
        <xdr:cNvCxnSpPr/>
      </xdr:nvCxnSpPr>
      <xdr:spPr>
        <a:xfrm>
          <a:off x="3523353" y="41669804"/>
          <a:ext cx="0" cy="162566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81445</xdr:colOff>
      <xdr:row>750</xdr:row>
      <xdr:rowOff>240391</xdr:rowOff>
    </xdr:from>
    <xdr:ext cx="3013362" cy="507940"/>
    <xdr:sp macro="" textlink="">
      <xdr:nvSpPr>
        <xdr:cNvPr id="26" name="契約方式大かっこ">
          <a:extLst>
            <a:ext uri="{FF2B5EF4-FFF2-40B4-BE49-F238E27FC236}">
              <a16:creationId xmlns:a16="http://schemas.microsoft.com/office/drawing/2014/main" id="{30D91CFA-6AEE-4D59-9673-F963C6670B78}"/>
            </a:ext>
          </a:extLst>
        </xdr:cNvPr>
        <xdr:cNvSpPr/>
      </xdr:nvSpPr>
      <xdr:spPr>
        <a:xfrm>
          <a:off x="2069271" y="41115065"/>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a:t>土木等に関する調査、試験、研究を行うための施設整備及び改修を実施</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17</xdr:col>
      <xdr:colOff>154215</xdr:colOff>
      <xdr:row>773</xdr:row>
      <xdr:rowOff>190501</xdr:rowOff>
    </xdr:from>
    <xdr:to>
      <xdr:col>35</xdr:col>
      <xdr:colOff>44791</xdr:colOff>
      <xdr:row>780</xdr:row>
      <xdr:rowOff>276116</xdr:rowOff>
    </xdr:to>
    <xdr:grpSp>
      <xdr:nvGrpSpPr>
        <xdr:cNvPr id="31" name="契約方式４線">
          <a:extLst>
            <a:ext uri="{FF2B5EF4-FFF2-40B4-BE49-F238E27FC236}">
              <a16:creationId xmlns:a16="http://schemas.microsoft.com/office/drawing/2014/main" id="{C4D4A986-EDE0-4235-A5B6-7059C9993DA5}"/>
            </a:ext>
          </a:extLst>
        </xdr:cNvPr>
        <xdr:cNvGrpSpPr/>
      </xdr:nvGrpSpPr>
      <xdr:grpSpPr>
        <a:xfrm>
          <a:off x="3533519" y="47376523"/>
          <a:ext cx="3468663" cy="2288789"/>
          <a:chOff x="3354265" y="240789069"/>
          <a:chExt cx="3413465" cy="2298591"/>
        </a:xfrm>
      </xdr:grpSpPr>
      <xdr:cxnSp macro="">
        <xdr:nvCxnSpPr>
          <xdr:cNvPr id="32" name="直線コネクタ 31">
            <a:extLst>
              <a:ext uri="{FF2B5EF4-FFF2-40B4-BE49-F238E27FC236}">
                <a16:creationId xmlns:a16="http://schemas.microsoft.com/office/drawing/2014/main" id="{65958FF5-94EC-4EF7-81BB-CC68CB573808}"/>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3" name="直線矢印コネクタ 32">
            <a:extLst>
              <a:ext uri="{FF2B5EF4-FFF2-40B4-BE49-F238E27FC236}">
                <a16:creationId xmlns:a16="http://schemas.microsoft.com/office/drawing/2014/main" id="{DA2F78FB-BF81-41AF-9D9B-39FCEDCDADBC}"/>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115423</xdr:colOff>
      <xdr:row>781</xdr:row>
      <xdr:rowOff>300927</xdr:rowOff>
    </xdr:from>
    <xdr:ext cx="3013362" cy="305048"/>
    <xdr:sp macro="" textlink="">
      <xdr:nvSpPr>
        <xdr:cNvPr id="34" name="契約方式４大かっこ">
          <a:extLst>
            <a:ext uri="{FF2B5EF4-FFF2-40B4-BE49-F238E27FC236}">
              <a16:creationId xmlns:a16="http://schemas.microsoft.com/office/drawing/2014/main" id="{55F46487-2DD0-4857-AD1A-8DF88B53CB98}"/>
            </a:ext>
          </a:extLst>
        </xdr:cNvPr>
        <xdr:cNvSpPr/>
      </xdr:nvSpPr>
      <xdr:spPr>
        <a:xfrm>
          <a:off x="6874032" y="52208036"/>
          <a:ext cx="3013362"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湖北実験施設配管の部分撤去業務　等</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35</xdr:col>
      <xdr:colOff>60428</xdr:colOff>
      <xdr:row>779</xdr:row>
      <xdr:rowOff>198402</xdr:rowOff>
    </xdr:from>
    <xdr:to>
      <xdr:col>48</xdr:col>
      <xdr:colOff>134501</xdr:colOff>
      <xdr:row>781</xdr:row>
      <xdr:rowOff>309199</xdr:rowOff>
    </xdr:to>
    <xdr:sp macro="" textlink="">
      <xdr:nvSpPr>
        <xdr:cNvPr id="35" name="契約方式４上位">
          <a:extLst>
            <a:ext uri="{FF2B5EF4-FFF2-40B4-BE49-F238E27FC236}">
              <a16:creationId xmlns:a16="http://schemas.microsoft.com/office/drawing/2014/main" id="{A853BC38-2926-456E-9769-FB4C458ED7D6}"/>
            </a:ext>
          </a:extLst>
        </xdr:cNvPr>
        <xdr:cNvSpPr txBox="1"/>
      </xdr:nvSpPr>
      <xdr:spPr>
        <a:xfrm>
          <a:off x="7204178" y="53143795"/>
          <a:ext cx="2727466" cy="736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Ｅ</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民間企業（７社）</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１０百万円</a:t>
          </a:r>
          <a:endParaRPr kumimoji="1" lang="en-US" altLang="ja-JP" sz="1100">
            <a:solidFill>
              <a:schemeClr val="dk1"/>
            </a:solidFill>
            <a:effectLst/>
            <a:latin typeface="+mn-lt"/>
            <a:ea typeface="+mn-ea"/>
            <a:cs typeface="+mn-cs"/>
          </a:endParaRPr>
        </a:p>
        <a:p>
          <a:endParaRPr lang="en-US" altLang="en-US"/>
        </a:p>
      </xdr:txBody>
    </xdr:sp>
    <xdr:clientData/>
  </xdr:twoCellAnchor>
  <xdr:oneCellAnchor>
    <xdr:from>
      <xdr:col>35</xdr:col>
      <xdr:colOff>34047</xdr:colOff>
      <xdr:row>778</xdr:row>
      <xdr:rowOff>151493</xdr:rowOff>
    </xdr:from>
    <xdr:ext cx="2313214" cy="275717"/>
    <xdr:sp macro="" textlink="">
      <xdr:nvSpPr>
        <xdr:cNvPr id="36" name="契約方式４">
          <a:extLst>
            <a:ext uri="{FF2B5EF4-FFF2-40B4-BE49-F238E27FC236}">
              <a16:creationId xmlns:a16="http://schemas.microsoft.com/office/drawing/2014/main" id="{A4A40481-636C-48BF-8BD7-DA8CCAEBB672}"/>
            </a:ext>
          </a:extLst>
        </xdr:cNvPr>
        <xdr:cNvSpPr txBox="1"/>
      </xdr:nvSpPr>
      <xdr:spPr>
        <a:xfrm>
          <a:off x="6991438" y="51114384"/>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随意契約（少額随意）</a:t>
          </a:r>
          <a:r>
            <a:rPr kumimoji="1" lang="en-US" altLang="ja-JP" sz="1100">
              <a:solidFill>
                <a:schemeClr val="dk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C25" zoomScale="115" zoomScaleNormal="75" zoomScaleSheetLayoutView="115" zoomScalePageLayoutView="85" workbookViewId="0">
      <selection activeCell="BF79" sqref="BF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321</v>
      </c>
      <c r="AJ2" s="190" t="s">
        <v>745</v>
      </c>
      <c r="AK2" s="190"/>
      <c r="AL2" s="190"/>
      <c r="AM2" s="190"/>
      <c r="AN2" s="83" t="s">
        <v>321</v>
      </c>
      <c r="AO2" s="190">
        <v>20</v>
      </c>
      <c r="AP2" s="190"/>
      <c r="AQ2" s="190"/>
      <c r="AR2" s="84" t="s">
        <v>624</v>
      </c>
      <c r="AS2" s="191">
        <v>518</v>
      </c>
      <c r="AT2" s="191"/>
      <c r="AU2" s="191"/>
      <c r="AV2" s="83" t="str">
        <f>IF(AW2="","","-")</f>
        <v/>
      </c>
      <c r="AW2" s="378"/>
      <c r="AX2" s="378"/>
    </row>
    <row r="3" spans="1:50" ht="21" customHeight="1" thickBot="1" x14ac:dyDescent="0.2">
      <c r="A3" s="505" t="s">
        <v>617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625</v>
      </c>
      <c r="AK3" s="507"/>
      <c r="AL3" s="507"/>
      <c r="AM3" s="507"/>
      <c r="AN3" s="507"/>
      <c r="AO3" s="507"/>
      <c r="AP3" s="507"/>
      <c r="AQ3" s="507"/>
      <c r="AR3" s="507"/>
      <c r="AS3" s="507"/>
      <c r="AT3" s="507"/>
      <c r="AU3" s="507"/>
      <c r="AV3" s="507"/>
      <c r="AW3" s="507"/>
      <c r="AX3" s="24" t="s">
        <v>64</v>
      </c>
    </row>
    <row r="4" spans="1:50" ht="24.75" customHeight="1" x14ac:dyDescent="0.15">
      <c r="A4" s="709" t="s">
        <v>25</v>
      </c>
      <c r="B4" s="710"/>
      <c r="C4" s="710"/>
      <c r="D4" s="710"/>
      <c r="E4" s="710"/>
      <c r="F4" s="710"/>
      <c r="G4" s="685" t="s">
        <v>626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0" t="s">
        <v>629</v>
      </c>
      <c r="H5" s="541"/>
      <c r="I5" s="541"/>
      <c r="J5" s="541"/>
      <c r="K5" s="541"/>
      <c r="L5" s="541"/>
      <c r="M5" s="542" t="s">
        <v>65</v>
      </c>
      <c r="N5" s="543"/>
      <c r="O5" s="543"/>
      <c r="P5" s="543"/>
      <c r="Q5" s="543"/>
      <c r="R5" s="544"/>
      <c r="S5" s="545" t="s">
        <v>630</v>
      </c>
      <c r="T5" s="541"/>
      <c r="U5" s="541"/>
      <c r="V5" s="541"/>
      <c r="W5" s="541"/>
      <c r="X5" s="546"/>
      <c r="Y5" s="701" t="s">
        <v>3</v>
      </c>
      <c r="Z5" s="702"/>
      <c r="AA5" s="702"/>
      <c r="AB5" s="702"/>
      <c r="AC5" s="702"/>
      <c r="AD5" s="703"/>
      <c r="AE5" s="704" t="s">
        <v>631</v>
      </c>
      <c r="AF5" s="704"/>
      <c r="AG5" s="704"/>
      <c r="AH5" s="704"/>
      <c r="AI5" s="704"/>
      <c r="AJ5" s="704"/>
      <c r="AK5" s="704"/>
      <c r="AL5" s="704"/>
      <c r="AM5" s="704"/>
      <c r="AN5" s="704"/>
      <c r="AO5" s="704"/>
      <c r="AP5" s="705"/>
      <c r="AQ5" s="706" t="s">
        <v>628</v>
      </c>
      <c r="AR5" s="707"/>
      <c r="AS5" s="707"/>
      <c r="AT5" s="707"/>
      <c r="AU5" s="707"/>
      <c r="AV5" s="707"/>
      <c r="AW5" s="707"/>
      <c r="AX5" s="708"/>
    </row>
    <row r="6" spans="1:50" ht="39" customHeight="1" x14ac:dyDescent="0.15">
      <c r="A6" s="711" t="s">
        <v>4</v>
      </c>
      <c r="B6" s="712"/>
      <c r="C6" s="712"/>
      <c r="D6" s="712"/>
      <c r="E6" s="712"/>
      <c r="F6" s="712"/>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632</v>
      </c>
      <c r="H7" s="813"/>
      <c r="I7" s="813"/>
      <c r="J7" s="813"/>
      <c r="K7" s="813"/>
      <c r="L7" s="813"/>
      <c r="M7" s="813"/>
      <c r="N7" s="813"/>
      <c r="O7" s="813"/>
      <c r="P7" s="813"/>
      <c r="Q7" s="813"/>
      <c r="R7" s="813"/>
      <c r="S7" s="813"/>
      <c r="T7" s="813"/>
      <c r="U7" s="813"/>
      <c r="V7" s="813"/>
      <c r="W7" s="813"/>
      <c r="X7" s="814"/>
      <c r="Y7" s="376" t="s">
        <v>304</v>
      </c>
      <c r="Z7" s="280"/>
      <c r="AA7" s="280"/>
      <c r="AB7" s="280"/>
      <c r="AC7" s="280"/>
      <c r="AD7" s="377"/>
      <c r="AE7" s="363" t="s">
        <v>632</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9" t="s">
        <v>208</v>
      </c>
      <c r="B8" s="810"/>
      <c r="C8" s="810"/>
      <c r="D8" s="810"/>
      <c r="E8" s="810"/>
      <c r="F8" s="811"/>
      <c r="G8" s="202" t="str">
        <f>入力規則等!A27</f>
        <v>科学技術・イノベーション</v>
      </c>
      <c r="H8" s="203"/>
      <c r="I8" s="203"/>
      <c r="J8" s="203"/>
      <c r="K8" s="203"/>
      <c r="L8" s="203"/>
      <c r="M8" s="203"/>
      <c r="N8" s="203"/>
      <c r="O8" s="203"/>
      <c r="P8" s="203"/>
      <c r="Q8" s="203"/>
      <c r="R8" s="203"/>
      <c r="S8" s="203"/>
      <c r="T8" s="203"/>
      <c r="U8" s="203"/>
      <c r="V8" s="203"/>
      <c r="W8" s="203"/>
      <c r="X8" s="204"/>
      <c r="Y8" s="551" t="s">
        <v>209</v>
      </c>
      <c r="Z8" s="552"/>
      <c r="AA8" s="552"/>
      <c r="AB8" s="552"/>
      <c r="AC8" s="552"/>
      <c r="AD8" s="553"/>
      <c r="AE8" s="724" t="str">
        <f>入力規則等!K13</f>
        <v>文教及び科学振興</v>
      </c>
      <c r="AF8" s="203"/>
      <c r="AG8" s="203"/>
      <c r="AH8" s="203"/>
      <c r="AI8" s="203"/>
      <c r="AJ8" s="203"/>
      <c r="AK8" s="203"/>
      <c r="AL8" s="203"/>
      <c r="AM8" s="203"/>
      <c r="AN8" s="203"/>
      <c r="AO8" s="203"/>
      <c r="AP8" s="203"/>
      <c r="AQ8" s="203"/>
      <c r="AR8" s="203"/>
      <c r="AS8" s="203"/>
      <c r="AT8" s="203"/>
      <c r="AU8" s="203"/>
      <c r="AV8" s="203"/>
      <c r="AW8" s="203"/>
      <c r="AX8" s="725"/>
    </row>
    <row r="9" spans="1:50" ht="58.5" customHeight="1" x14ac:dyDescent="0.15">
      <c r="A9" s="108" t="s">
        <v>23</v>
      </c>
      <c r="B9" s="109"/>
      <c r="C9" s="109"/>
      <c r="D9" s="109"/>
      <c r="E9" s="109"/>
      <c r="F9" s="109"/>
      <c r="G9" s="554" t="s">
        <v>633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6" t="s">
        <v>29</v>
      </c>
      <c r="B10" s="727"/>
      <c r="C10" s="727"/>
      <c r="D10" s="727"/>
      <c r="E10" s="727"/>
      <c r="F10" s="727"/>
      <c r="G10" s="659" t="s">
        <v>659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7" t="s">
        <v>305</v>
      </c>
      <c r="Q12" s="282"/>
      <c r="R12" s="282"/>
      <c r="S12" s="282"/>
      <c r="T12" s="282"/>
      <c r="U12" s="282"/>
      <c r="V12" s="283"/>
      <c r="W12" s="287" t="s">
        <v>327</v>
      </c>
      <c r="X12" s="282"/>
      <c r="Y12" s="282"/>
      <c r="Z12" s="282"/>
      <c r="AA12" s="282"/>
      <c r="AB12" s="282"/>
      <c r="AC12" s="283"/>
      <c r="AD12" s="287" t="s">
        <v>614</v>
      </c>
      <c r="AE12" s="282"/>
      <c r="AF12" s="282"/>
      <c r="AG12" s="282"/>
      <c r="AH12" s="282"/>
      <c r="AI12" s="282"/>
      <c r="AJ12" s="283"/>
      <c r="AK12" s="287" t="s">
        <v>618</v>
      </c>
      <c r="AL12" s="282"/>
      <c r="AM12" s="282"/>
      <c r="AN12" s="282"/>
      <c r="AO12" s="282"/>
      <c r="AP12" s="282"/>
      <c r="AQ12" s="283"/>
      <c r="AR12" s="287" t="s">
        <v>619</v>
      </c>
      <c r="AS12" s="282"/>
      <c r="AT12" s="282"/>
      <c r="AU12" s="282"/>
      <c r="AV12" s="282"/>
      <c r="AW12" s="282"/>
      <c r="AX12" s="728"/>
    </row>
    <row r="13" spans="1:50" ht="21" customHeight="1" x14ac:dyDescent="0.15">
      <c r="A13" s="105"/>
      <c r="B13" s="106"/>
      <c r="C13" s="106"/>
      <c r="D13" s="106"/>
      <c r="E13" s="106"/>
      <c r="F13" s="107"/>
      <c r="G13" s="729" t="s">
        <v>6</v>
      </c>
      <c r="H13" s="730"/>
      <c r="I13" s="620" t="s">
        <v>7</v>
      </c>
      <c r="J13" s="621"/>
      <c r="K13" s="621"/>
      <c r="L13" s="621"/>
      <c r="M13" s="621"/>
      <c r="N13" s="621"/>
      <c r="O13" s="622"/>
      <c r="P13" s="148">
        <v>91</v>
      </c>
      <c r="Q13" s="149"/>
      <c r="R13" s="149"/>
      <c r="S13" s="149"/>
      <c r="T13" s="149"/>
      <c r="U13" s="149"/>
      <c r="V13" s="150"/>
      <c r="W13" s="148">
        <v>607</v>
      </c>
      <c r="X13" s="149"/>
      <c r="Y13" s="149"/>
      <c r="Z13" s="149"/>
      <c r="AA13" s="149"/>
      <c r="AB13" s="149"/>
      <c r="AC13" s="150"/>
      <c r="AD13" s="148">
        <v>362</v>
      </c>
      <c r="AE13" s="149"/>
      <c r="AF13" s="149"/>
      <c r="AG13" s="149"/>
      <c r="AH13" s="149"/>
      <c r="AI13" s="149"/>
      <c r="AJ13" s="150"/>
      <c r="AK13" s="148">
        <v>89</v>
      </c>
      <c r="AL13" s="149"/>
      <c r="AM13" s="149"/>
      <c r="AN13" s="149"/>
      <c r="AO13" s="149"/>
      <c r="AP13" s="149"/>
      <c r="AQ13" s="150"/>
      <c r="AR13" s="145">
        <v>126</v>
      </c>
      <c r="AS13" s="146"/>
      <c r="AT13" s="146"/>
      <c r="AU13" s="146"/>
      <c r="AV13" s="146"/>
      <c r="AW13" s="146"/>
      <c r="AX13" s="375"/>
    </row>
    <row r="14" spans="1:50" ht="21" customHeight="1" x14ac:dyDescent="0.15">
      <c r="A14" s="105"/>
      <c r="B14" s="106"/>
      <c r="C14" s="106"/>
      <c r="D14" s="106"/>
      <c r="E14" s="106"/>
      <c r="F14" s="107"/>
      <c r="G14" s="731"/>
      <c r="H14" s="732"/>
      <c r="I14" s="557" t="s">
        <v>8</v>
      </c>
      <c r="J14" s="611"/>
      <c r="K14" s="611"/>
      <c r="L14" s="611"/>
      <c r="M14" s="611"/>
      <c r="N14" s="611"/>
      <c r="O14" s="612"/>
      <c r="P14" s="148">
        <v>1057</v>
      </c>
      <c r="Q14" s="149"/>
      <c r="R14" s="149"/>
      <c r="S14" s="149"/>
      <c r="T14" s="149"/>
      <c r="U14" s="149"/>
      <c r="V14" s="150"/>
      <c r="W14" s="148">
        <v>650</v>
      </c>
      <c r="X14" s="149"/>
      <c r="Y14" s="149"/>
      <c r="Z14" s="149"/>
      <c r="AA14" s="149"/>
      <c r="AB14" s="149"/>
      <c r="AC14" s="150"/>
      <c r="AD14" s="148">
        <v>594</v>
      </c>
      <c r="AE14" s="149"/>
      <c r="AF14" s="149"/>
      <c r="AG14" s="149"/>
      <c r="AH14" s="149"/>
      <c r="AI14" s="149"/>
      <c r="AJ14" s="150"/>
      <c r="AK14" s="148" t="s">
        <v>657</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31"/>
      <c r="H15" s="732"/>
      <c r="I15" s="557" t="s">
        <v>50</v>
      </c>
      <c r="J15" s="558"/>
      <c r="K15" s="558"/>
      <c r="L15" s="558"/>
      <c r="M15" s="558"/>
      <c r="N15" s="558"/>
      <c r="O15" s="559"/>
      <c r="P15" s="148">
        <v>469</v>
      </c>
      <c r="Q15" s="149"/>
      <c r="R15" s="149"/>
      <c r="S15" s="149"/>
      <c r="T15" s="149"/>
      <c r="U15" s="149"/>
      <c r="V15" s="150"/>
      <c r="W15" s="148">
        <v>1057</v>
      </c>
      <c r="X15" s="149"/>
      <c r="Y15" s="149"/>
      <c r="Z15" s="149"/>
      <c r="AA15" s="149"/>
      <c r="AB15" s="149"/>
      <c r="AC15" s="150"/>
      <c r="AD15" s="148">
        <v>846</v>
      </c>
      <c r="AE15" s="149"/>
      <c r="AF15" s="149"/>
      <c r="AG15" s="149"/>
      <c r="AH15" s="149"/>
      <c r="AI15" s="149"/>
      <c r="AJ15" s="150"/>
      <c r="AK15" s="148">
        <v>829</v>
      </c>
      <c r="AL15" s="149"/>
      <c r="AM15" s="149"/>
      <c r="AN15" s="149"/>
      <c r="AO15" s="149"/>
      <c r="AP15" s="149"/>
      <c r="AQ15" s="150"/>
      <c r="AR15" s="148" t="s">
        <v>758</v>
      </c>
      <c r="AS15" s="149"/>
      <c r="AT15" s="149"/>
      <c r="AU15" s="149"/>
      <c r="AV15" s="149"/>
      <c r="AW15" s="149"/>
      <c r="AX15" s="610"/>
    </row>
    <row r="16" spans="1:50" ht="21" customHeight="1" x14ac:dyDescent="0.15">
      <c r="A16" s="105"/>
      <c r="B16" s="106"/>
      <c r="C16" s="106"/>
      <c r="D16" s="106"/>
      <c r="E16" s="106"/>
      <c r="F16" s="107"/>
      <c r="G16" s="731"/>
      <c r="H16" s="732"/>
      <c r="I16" s="557" t="s">
        <v>51</v>
      </c>
      <c r="J16" s="558"/>
      <c r="K16" s="558"/>
      <c r="L16" s="558"/>
      <c r="M16" s="558"/>
      <c r="N16" s="558"/>
      <c r="O16" s="559"/>
      <c r="P16" s="148">
        <v>-1057</v>
      </c>
      <c r="Q16" s="149"/>
      <c r="R16" s="149"/>
      <c r="S16" s="149"/>
      <c r="T16" s="149"/>
      <c r="U16" s="149"/>
      <c r="V16" s="150"/>
      <c r="W16" s="148">
        <v>-846</v>
      </c>
      <c r="X16" s="149"/>
      <c r="Y16" s="149"/>
      <c r="Z16" s="149"/>
      <c r="AA16" s="149"/>
      <c r="AB16" s="149"/>
      <c r="AC16" s="150"/>
      <c r="AD16" s="148">
        <v>-829</v>
      </c>
      <c r="AE16" s="149"/>
      <c r="AF16" s="149"/>
      <c r="AG16" s="149"/>
      <c r="AH16" s="149"/>
      <c r="AI16" s="149"/>
      <c r="AJ16" s="150"/>
      <c r="AK16" s="148" t="s">
        <v>758</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7" t="s">
        <v>49</v>
      </c>
      <c r="J17" s="611"/>
      <c r="K17" s="611"/>
      <c r="L17" s="611"/>
      <c r="M17" s="611"/>
      <c r="N17" s="611"/>
      <c r="O17" s="612"/>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t="s">
        <v>758</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33"/>
      <c r="H18" s="734"/>
      <c r="I18" s="721" t="s">
        <v>20</v>
      </c>
      <c r="J18" s="722"/>
      <c r="K18" s="722"/>
      <c r="L18" s="722"/>
      <c r="M18" s="722"/>
      <c r="N18" s="722"/>
      <c r="O18" s="723"/>
      <c r="P18" s="154">
        <f>SUM(P13:V17)</f>
        <v>560</v>
      </c>
      <c r="Q18" s="155"/>
      <c r="R18" s="155"/>
      <c r="S18" s="155"/>
      <c r="T18" s="155"/>
      <c r="U18" s="155"/>
      <c r="V18" s="156"/>
      <c r="W18" s="154">
        <f>SUM(W13:AC17)</f>
        <v>1468</v>
      </c>
      <c r="X18" s="155"/>
      <c r="Y18" s="155"/>
      <c r="Z18" s="155"/>
      <c r="AA18" s="155"/>
      <c r="AB18" s="155"/>
      <c r="AC18" s="156"/>
      <c r="AD18" s="154">
        <f>SUM(AD13:AJ17)</f>
        <v>973</v>
      </c>
      <c r="AE18" s="155"/>
      <c r="AF18" s="155"/>
      <c r="AG18" s="155"/>
      <c r="AH18" s="155"/>
      <c r="AI18" s="155"/>
      <c r="AJ18" s="156"/>
      <c r="AK18" s="154">
        <f>SUM(AK13:AQ17)</f>
        <v>918</v>
      </c>
      <c r="AL18" s="155"/>
      <c r="AM18" s="155"/>
      <c r="AN18" s="155"/>
      <c r="AO18" s="155"/>
      <c r="AP18" s="155"/>
      <c r="AQ18" s="156"/>
      <c r="AR18" s="154">
        <f>SUM(AR13:AX17)</f>
        <v>126</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462</v>
      </c>
      <c r="Q19" s="149"/>
      <c r="R19" s="149"/>
      <c r="S19" s="149"/>
      <c r="T19" s="149"/>
      <c r="U19" s="149"/>
      <c r="V19" s="150"/>
      <c r="W19" s="148">
        <v>1378</v>
      </c>
      <c r="X19" s="149"/>
      <c r="Y19" s="149"/>
      <c r="Z19" s="149"/>
      <c r="AA19" s="149"/>
      <c r="AB19" s="149"/>
      <c r="AC19" s="150"/>
      <c r="AD19" s="148">
        <v>957</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0.82499999999999996</v>
      </c>
      <c r="Q20" s="521"/>
      <c r="R20" s="521"/>
      <c r="S20" s="521"/>
      <c r="T20" s="521"/>
      <c r="U20" s="521"/>
      <c r="V20" s="521"/>
      <c r="W20" s="521">
        <f t="shared" ref="W20" si="0">IF(W18=0, "-", SUM(W19)/W18)</f>
        <v>0.93869209809264309</v>
      </c>
      <c r="X20" s="521"/>
      <c r="Y20" s="521"/>
      <c r="Z20" s="521"/>
      <c r="AA20" s="521"/>
      <c r="AB20" s="521"/>
      <c r="AC20" s="521"/>
      <c r="AD20" s="521">
        <f t="shared" ref="AD20" si="1">IF(AD18=0, "-", SUM(AD19)/AD18)</f>
        <v>0.98355601233299073</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7" t="s">
        <v>271</v>
      </c>
      <c r="H21" s="908"/>
      <c r="I21" s="908"/>
      <c r="J21" s="908"/>
      <c r="K21" s="908"/>
      <c r="L21" s="908"/>
      <c r="M21" s="908"/>
      <c r="N21" s="908"/>
      <c r="O21" s="908"/>
      <c r="P21" s="521">
        <f>IF(P19=0, "-", SUM(P19)/SUM(P13,P14))</f>
        <v>0.40243902439024393</v>
      </c>
      <c r="Q21" s="521"/>
      <c r="R21" s="521"/>
      <c r="S21" s="521"/>
      <c r="T21" s="521"/>
      <c r="U21" s="521"/>
      <c r="V21" s="521"/>
      <c r="W21" s="521">
        <f t="shared" ref="W21" si="2">IF(W19=0, "-", SUM(W19)/SUM(W13,W14))</f>
        <v>1.0962609387430389</v>
      </c>
      <c r="X21" s="521"/>
      <c r="Y21" s="521"/>
      <c r="Z21" s="521"/>
      <c r="AA21" s="521"/>
      <c r="AB21" s="521"/>
      <c r="AC21" s="521"/>
      <c r="AD21" s="521">
        <f t="shared" ref="AD21" si="3">IF(AD19=0, "-", SUM(AD19)/SUM(AD13,AD14))</f>
        <v>1.0010460251046025</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622</v>
      </c>
      <c r="B22" s="124"/>
      <c r="C22" s="124"/>
      <c r="D22" s="124"/>
      <c r="E22" s="124"/>
      <c r="F22" s="125"/>
      <c r="G22" s="114" t="s">
        <v>251</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51</v>
      </c>
      <c r="Q23" s="146"/>
      <c r="R23" s="146"/>
      <c r="S23" s="146"/>
      <c r="T23" s="146"/>
      <c r="U23" s="146"/>
      <c r="V23" s="147"/>
      <c r="W23" s="145">
        <v>38</v>
      </c>
      <c r="X23" s="146"/>
      <c r="Y23" s="146"/>
      <c r="Z23" s="146"/>
      <c r="AA23" s="146"/>
      <c r="AB23" s="146"/>
      <c r="AC23" s="147"/>
      <c r="AD23" s="134" t="s">
        <v>759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635</v>
      </c>
      <c r="H24" s="121"/>
      <c r="I24" s="121"/>
      <c r="J24" s="121"/>
      <c r="K24" s="121"/>
      <c r="L24" s="121"/>
      <c r="M24" s="121"/>
      <c r="N24" s="121"/>
      <c r="O24" s="122"/>
      <c r="P24" s="148">
        <v>38</v>
      </c>
      <c r="Q24" s="149"/>
      <c r="R24" s="149"/>
      <c r="S24" s="149"/>
      <c r="T24" s="149"/>
      <c r="U24" s="149"/>
      <c r="V24" s="150"/>
      <c r="W24" s="148">
        <v>88</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636</v>
      </c>
      <c r="H25" s="121"/>
      <c r="I25" s="121"/>
      <c r="J25" s="121"/>
      <c r="K25" s="121"/>
      <c r="L25" s="121"/>
      <c r="M25" s="121"/>
      <c r="N25" s="121"/>
      <c r="O25" s="122"/>
      <c r="P25" s="148">
        <v>0</v>
      </c>
      <c r="Q25" s="149"/>
      <c r="R25" s="149"/>
      <c r="S25" s="149"/>
      <c r="T25" s="149"/>
      <c r="U25" s="149"/>
      <c r="V25" s="150"/>
      <c r="W25" s="148">
        <v>0</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9" t="s">
        <v>255</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252</v>
      </c>
      <c r="H29" s="213"/>
      <c r="I29" s="213"/>
      <c r="J29" s="213"/>
      <c r="K29" s="213"/>
      <c r="L29" s="213"/>
      <c r="M29" s="213"/>
      <c r="N29" s="213"/>
      <c r="O29" s="214"/>
      <c r="P29" s="192">
        <f>AK13</f>
        <v>89</v>
      </c>
      <c r="Q29" s="193"/>
      <c r="R29" s="193"/>
      <c r="S29" s="193"/>
      <c r="T29" s="193"/>
      <c r="U29" s="193"/>
      <c r="V29" s="194"/>
      <c r="W29" s="192">
        <f>AR13</f>
        <v>126</v>
      </c>
      <c r="X29" s="193"/>
      <c r="Y29" s="193"/>
      <c r="Z29" s="193"/>
      <c r="AA29" s="193"/>
      <c r="AB29" s="193"/>
      <c r="AC29" s="194"/>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267</v>
      </c>
      <c r="B30" s="492"/>
      <c r="C30" s="492"/>
      <c r="D30" s="492"/>
      <c r="E30" s="492"/>
      <c r="F30" s="493"/>
      <c r="G30" s="632" t="s">
        <v>145</v>
      </c>
      <c r="H30" s="371"/>
      <c r="I30" s="371"/>
      <c r="J30" s="371"/>
      <c r="K30" s="371"/>
      <c r="L30" s="371"/>
      <c r="M30" s="371"/>
      <c r="N30" s="371"/>
      <c r="O30" s="561"/>
      <c r="P30" s="560" t="s">
        <v>58</v>
      </c>
      <c r="Q30" s="371"/>
      <c r="R30" s="371"/>
      <c r="S30" s="371"/>
      <c r="T30" s="371"/>
      <c r="U30" s="371"/>
      <c r="V30" s="371"/>
      <c r="W30" s="371"/>
      <c r="X30" s="561"/>
      <c r="Y30" s="447"/>
      <c r="Z30" s="448"/>
      <c r="AA30" s="449"/>
      <c r="AB30" s="366" t="s">
        <v>11</v>
      </c>
      <c r="AC30" s="367"/>
      <c r="AD30" s="368"/>
      <c r="AE30" s="366" t="s">
        <v>305</v>
      </c>
      <c r="AF30" s="367"/>
      <c r="AG30" s="367"/>
      <c r="AH30" s="368"/>
      <c r="AI30" s="369" t="s">
        <v>327</v>
      </c>
      <c r="AJ30" s="369"/>
      <c r="AK30" s="369"/>
      <c r="AL30" s="366"/>
      <c r="AM30" s="369" t="s">
        <v>424</v>
      </c>
      <c r="AN30" s="369"/>
      <c r="AO30" s="369"/>
      <c r="AP30" s="366"/>
      <c r="AQ30" s="623" t="s">
        <v>184</v>
      </c>
      <c r="AR30" s="624"/>
      <c r="AS30" s="624"/>
      <c r="AT30" s="625"/>
      <c r="AU30" s="371" t="s">
        <v>133</v>
      </c>
      <c r="AV30" s="371"/>
      <c r="AW30" s="371"/>
      <c r="AX30" s="372"/>
    </row>
    <row r="31" spans="1:50" ht="18.75" customHeight="1" x14ac:dyDescent="0.15">
      <c r="A31" s="494"/>
      <c r="B31" s="495"/>
      <c r="C31" s="495"/>
      <c r="D31" s="495"/>
      <c r="E31" s="495"/>
      <c r="F31" s="496"/>
      <c r="G31" s="549"/>
      <c r="H31" s="359"/>
      <c r="I31" s="359"/>
      <c r="J31" s="359"/>
      <c r="K31" s="359"/>
      <c r="L31" s="359"/>
      <c r="M31" s="359"/>
      <c r="N31" s="359"/>
      <c r="O31" s="550"/>
      <c r="P31" s="562"/>
      <c r="Q31" s="359"/>
      <c r="R31" s="359"/>
      <c r="S31" s="359"/>
      <c r="T31" s="359"/>
      <c r="U31" s="359"/>
      <c r="V31" s="359"/>
      <c r="W31" s="359"/>
      <c r="X31" s="550"/>
      <c r="Y31" s="450"/>
      <c r="Z31" s="451"/>
      <c r="AA31" s="452"/>
      <c r="AB31" s="316"/>
      <c r="AC31" s="317"/>
      <c r="AD31" s="318"/>
      <c r="AE31" s="316"/>
      <c r="AF31" s="317"/>
      <c r="AG31" s="317"/>
      <c r="AH31" s="318"/>
      <c r="AI31" s="370"/>
      <c r="AJ31" s="370"/>
      <c r="AK31" s="370"/>
      <c r="AL31" s="316"/>
      <c r="AM31" s="370"/>
      <c r="AN31" s="370"/>
      <c r="AO31" s="370"/>
      <c r="AP31" s="316"/>
      <c r="AQ31" s="215" t="s">
        <v>632</v>
      </c>
      <c r="AR31" s="163"/>
      <c r="AS31" s="164" t="s">
        <v>185</v>
      </c>
      <c r="AT31" s="186"/>
      <c r="AU31" s="255" t="s">
        <v>632</v>
      </c>
      <c r="AV31" s="255"/>
      <c r="AW31" s="359" t="s">
        <v>175</v>
      </c>
      <c r="AX31" s="360"/>
    </row>
    <row r="32" spans="1:50" ht="26.25" customHeight="1" x14ac:dyDescent="0.15">
      <c r="A32" s="497"/>
      <c r="B32" s="495"/>
      <c r="C32" s="495"/>
      <c r="D32" s="495"/>
      <c r="E32" s="495"/>
      <c r="F32" s="496"/>
      <c r="G32" s="522" t="s">
        <v>637</v>
      </c>
      <c r="H32" s="523"/>
      <c r="I32" s="523"/>
      <c r="J32" s="523"/>
      <c r="K32" s="523"/>
      <c r="L32" s="523"/>
      <c r="M32" s="523"/>
      <c r="N32" s="523"/>
      <c r="O32" s="524"/>
      <c r="P32" s="175" t="s">
        <v>638</v>
      </c>
      <c r="Q32" s="175"/>
      <c r="R32" s="175"/>
      <c r="S32" s="175"/>
      <c r="T32" s="175"/>
      <c r="U32" s="175"/>
      <c r="V32" s="175"/>
      <c r="W32" s="175"/>
      <c r="X32" s="217"/>
      <c r="Y32" s="323" t="s">
        <v>12</v>
      </c>
      <c r="Z32" s="531"/>
      <c r="AA32" s="532"/>
      <c r="AB32" s="533" t="s">
        <v>632</v>
      </c>
      <c r="AC32" s="533"/>
      <c r="AD32" s="533"/>
      <c r="AE32" s="347">
        <v>3</v>
      </c>
      <c r="AF32" s="348"/>
      <c r="AG32" s="348"/>
      <c r="AH32" s="348"/>
      <c r="AI32" s="347">
        <v>6</v>
      </c>
      <c r="AJ32" s="348"/>
      <c r="AK32" s="348"/>
      <c r="AL32" s="348"/>
      <c r="AM32" s="347">
        <v>4</v>
      </c>
      <c r="AN32" s="348"/>
      <c r="AO32" s="348"/>
      <c r="AP32" s="348"/>
      <c r="AQ32" s="151" t="s">
        <v>632</v>
      </c>
      <c r="AR32" s="152"/>
      <c r="AS32" s="152"/>
      <c r="AT32" s="153"/>
      <c r="AU32" s="348" t="s">
        <v>632</v>
      </c>
      <c r="AV32" s="348"/>
      <c r="AW32" s="348"/>
      <c r="AX32" s="349"/>
    </row>
    <row r="33" spans="1:51" ht="26.25" customHeight="1" x14ac:dyDescent="0.15">
      <c r="A33" s="498"/>
      <c r="B33" s="499"/>
      <c r="C33" s="499"/>
      <c r="D33" s="499"/>
      <c r="E33" s="499"/>
      <c r="F33" s="500"/>
      <c r="G33" s="525"/>
      <c r="H33" s="526"/>
      <c r="I33" s="526"/>
      <c r="J33" s="526"/>
      <c r="K33" s="526"/>
      <c r="L33" s="526"/>
      <c r="M33" s="526"/>
      <c r="N33" s="526"/>
      <c r="O33" s="527"/>
      <c r="P33" s="219"/>
      <c r="Q33" s="219"/>
      <c r="R33" s="219"/>
      <c r="S33" s="219"/>
      <c r="T33" s="219"/>
      <c r="U33" s="219"/>
      <c r="V33" s="219"/>
      <c r="W33" s="219"/>
      <c r="X33" s="220"/>
      <c r="Y33" s="287" t="s">
        <v>53</v>
      </c>
      <c r="Z33" s="282"/>
      <c r="AA33" s="283"/>
      <c r="AB33" s="504" t="s">
        <v>632</v>
      </c>
      <c r="AC33" s="504"/>
      <c r="AD33" s="504"/>
      <c r="AE33" s="347">
        <v>2</v>
      </c>
      <c r="AF33" s="348"/>
      <c r="AG33" s="348"/>
      <c r="AH33" s="348"/>
      <c r="AI33" s="347">
        <v>2</v>
      </c>
      <c r="AJ33" s="348"/>
      <c r="AK33" s="348"/>
      <c r="AL33" s="348"/>
      <c r="AM33" s="347">
        <v>2</v>
      </c>
      <c r="AN33" s="348"/>
      <c r="AO33" s="348"/>
      <c r="AP33" s="348"/>
      <c r="AQ33" s="151" t="s">
        <v>632</v>
      </c>
      <c r="AR33" s="152"/>
      <c r="AS33" s="152"/>
      <c r="AT33" s="153"/>
      <c r="AU33" s="348" t="s">
        <v>632</v>
      </c>
      <c r="AV33" s="348"/>
      <c r="AW33" s="348"/>
      <c r="AX33" s="349"/>
    </row>
    <row r="34" spans="1:51" ht="26.25" customHeight="1" x14ac:dyDescent="0.15">
      <c r="A34" s="497"/>
      <c r="B34" s="495"/>
      <c r="C34" s="495"/>
      <c r="D34" s="495"/>
      <c r="E34" s="495"/>
      <c r="F34" s="496"/>
      <c r="G34" s="528"/>
      <c r="H34" s="529"/>
      <c r="I34" s="529"/>
      <c r="J34" s="529"/>
      <c r="K34" s="529"/>
      <c r="L34" s="529"/>
      <c r="M34" s="529"/>
      <c r="N34" s="529"/>
      <c r="O34" s="530"/>
      <c r="P34" s="178"/>
      <c r="Q34" s="178"/>
      <c r="R34" s="178"/>
      <c r="S34" s="178"/>
      <c r="T34" s="178"/>
      <c r="U34" s="178"/>
      <c r="V34" s="178"/>
      <c r="W34" s="178"/>
      <c r="X34" s="222"/>
      <c r="Y34" s="287" t="s">
        <v>13</v>
      </c>
      <c r="Z34" s="282"/>
      <c r="AA34" s="283"/>
      <c r="AB34" s="479" t="s">
        <v>176</v>
      </c>
      <c r="AC34" s="479"/>
      <c r="AD34" s="479"/>
      <c r="AE34" s="347">
        <v>150</v>
      </c>
      <c r="AF34" s="348"/>
      <c r="AG34" s="348"/>
      <c r="AH34" s="348"/>
      <c r="AI34" s="347">
        <v>300</v>
      </c>
      <c r="AJ34" s="348"/>
      <c r="AK34" s="348"/>
      <c r="AL34" s="348"/>
      <c r="AM34" s="347">
        <v>150</v>
      </c>
      <c r="AN34" s="348"/>
      <c r="AO34" s="348"/>
      <c r="AP34" s="348"/>
      <c r="AQ34" s="151" t="s">
        <v>632</v>
      </c>
      <c r="AR34" s="152"/>
      <c r="AS34" s="152"/>
      <c r="AT34" s="153"/>
      <c r="AU34" s="348" t="s">
        <v>632</v>
      </c>
      <c r="AV34" s="348"/>
      <c r="AW34" s="348"/>
      <c r="AX34" s="349"/>
    </row>
    <row r="35" spans="1:51" ht="23.25" customHeight="1" x14ac:dyDescent="0.15">
      <c r="A35" s="880" t="s">
        <v>295</v>
      </c>
      <c r="B35" s="881"/>
      <c r="C35" s="881"/>
      <c r="D35" s="881"/>
      <c r="E35" s="881"/>
      <c r="F35" s="882"/>
      <c r="G35" s="886" t="s">
        <v>639</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6" t="s">
        <v>267</v>
      </c>
      <c r="B37" s="627"/>
      <c r="C37" s="627"/>
      <c r="D37" s="627"/>
      <c r="E37" s="627"/>
      <c r="F37" s="628"/>
      <c r="G37" s="547" t="s">
        <v>145</v>
      </c>
      <c r="H37" s="361"/>
      <c r="I37" s="361"/>
      <c r="J37" s="361"/>
      <c r="K37" s="361"/>
      <c r="L37" s="361"/>
      <c r="M37" s="361"/>
      <c r="N37" s="361"/>
      <c r="O37" s="548"/>
      <c r="P37" s="613" t="s">
        <v>58</v>
      </c>
      <c r="Q37" s="361"/>
      <c r="R37" s="361"/>
      <c r="S37" s="361"/>
      <c r="T37" s="361"/>
      <c r="U37" s="361"/>
      <c r="V37" s="361"/>
      <c r="W37" s="361"/>
      <c r="X37" s="548"/>
      <c r="Y37" s="614"/>
      <c r="Z37" s="615"/>
      <c r="AA37" s="616"/>
      <c r="AB37" s="617" t="s">
        <v>11</v>
      </c>
      <c r="AC37" s="618"/>
      <c r="AD37" s="619"/>
      <c r="AE37" s="319" t="s">
        <v>305</v>
      </c>
      <c r="AF37" s="319"/>
      <c r="AG37" s="319"/>
      <c r="AH37" s="319"/>
      <c r="AI37" s="319" t="s">
        <v>327</v>
      </c>
      <c r="AJ37" s="319"/>
      <c r="AK37" s="319"/>
      <c r="AL37" s="319"/>
      <c r="AM37" s="319" t="s">
        <v>424</v>
      </c>
      <c r="AN37" s="319"/>
      <c r="AO37" s="319"/>
      <c r="AP37" s="319"/>
      <c r="AQ37" s="251" t="s">
        <v>184</v>
      </c>
      <c r="AR37" s="252"/>
      <c r="AS37" s="252"/>
      <c r="AT37" s="253"/>
      <c r="AU37" s="361" t="s">
        <v>133</v>
      </c>
      <c r="AV37" s="361"/>
      <c r="AW37" s="361"/>
      <c r="AX37" s="362"/>
      <c r="AY37">
        <f>COUNTA($G$39)</f>
        <v>0</v>
      </c>
    </row>
    <row r="38" spans="1:51" ht="18.75" hidden="1" customHeight="1" x14ac:dyDescent="0.15">
      <c r="A38" s="494"/>
      <c r="B38" s="495"/>
      <c r="C38" s="495"/>
      <c r="D38" s="495"/>
      <c r="E38" s="495"/>
      <c r="F38" s="496"/>
      <c r="G38" s="549"/>
      <c r="H38" s="359"/>
      <c r="I38" s="359"/>
      <c r="J38" s="359"/>
      <c r="K38" s="359"/>
      <c r="L38" s="359"/>
      <c r="M38" s="359"/>
      <c r="N38" s="359"/>
      <c r="O38" s="550"/>
      <c r="P38" s="562"/>
      <c r="Q38" s="359"/>
      <c r="R38" s="359"/>
      <c r="S38" s="359"/>
      <c r="T38" s="359"/>
      <c r="U38" s="359"/>
      <c r="V38" s="359"/>
      <c r="W38" s="359"/>
      <c r="X38" s="550"/>
      <c r="Y38" s="450"/>
      <c r="Z38" s="451"/>
      <c r="AA38" s="452"/>
      <c r="AB38" s="316"/>
      <c r="AC38" s="317"/>
      <c r="AD38" s="318"/>
      <c r="AE38" s="319"/>
      <c r="AF38" s="319"/>
      <c r="AG38" s="319"/>
      <c r="AH38" s="319"/>
      <c r="AI38" s="319"/>
      <c r="AJ38" s="319"/>
      <c r="AK38" s="319"/>
      <c r="AL38" s="319"/>
      <c r="AM38" s="319"/>
      <c r="AN38" s="319"/>
      <c r="AO38" s="319"/>
      <c r="AP38" s="319"/>
      <c r="AQ38" s="215"/>
      <c r="AR38" s="163"/>
      <c r="AS38" s="164" t="s">
        <v>185</v>
      </c>
      <c r="AT38" s="186"/>
      <c r="AU38" s="255"/>
      <c r="AV38" s="255"/>
      <c r="AW38" s="359" t="s">
        <v>175</v>
      </c>
      <c r="AX38" s="360"/>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5"/>
      <c r="Q39" s="175"/>
      <c r="R39" s="175"/>
      <c r="S39" s="175"/>
      <c r="T39" s="175"/>
      <c r="U39" s="175"/>
      <c r="V39" s="175"/>
      <c r="W39" s="175"/>
      <c r="X39" s="217"/>
      <c r="Y39" s="323" t="s">
        <v>12</v>
      </c>
      <c r="Z39" s="531"/>
      <c r="AA39" s="532"/>
      <c r="AB39" s="533"/>
      <c r="AC39" s="533"/>
      <c r="AD39" s="533"/>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19"/>
      <c r="Q40" s="219"/>
      <c r="R40" s="219"/>
      <c r="S40" s="219"/>
      <c r="T40" s="219"/>
      <c r="U40" s="219"/>
      <c r="V40" s="219"/>
      <c r="W40" s="219"/>
      <c r="X40" s="220"/>
      <c r="Y40" s="287" t="s">
        <v>53</v>
      </c>
      <c r="Z40" s="282"/>
      <c r="AA40" s="283"/>
      <c r="AB40" s="504"/>
      <c r="AC40" s="504"/>
      <c r="AD40" s="504"/>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8"/>
      <c r="Q41" s="178"/>
      <c r="R41" s="178"/>
      <c r="S41" s="178"/>
      <c r="T41" s="178"/>
      <c r="U41" s="178"/>
      <c r="V41" s="178"/>
      <c r="W41" s="178"/>
      <c r="X41" s="222"/>
      <c r="Y41" s="287" t="s">
        <v>13</v>
      </c>
      <c r="Z41" s="282"/>
      <c r="AA41" s="283"/>
      <c r="AB41" s="479" t="s">
        <v>176</v>
      </c>
      <c r="AC41" s="479"/>
      <c r="AD41" s="479"/>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15">
      <c r="A42" s="880" t="s">
        <v>295</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6" t="s">
        <v>267</v>
      </c>
      <c r="B44" s="627"/>
      <c r="C44" s="627"/>
      <c r="D44" s="627"/>
      <c r="E44" s="627"/>
      <c r="F44" s="628"/>
      <c r="G44" s="547" t="s">
        <v>145</v>
      </c>
      <c r="H44" s="361"/>
      <c r="I44" s="361"/>
      <c r="J44" s="361"/>
      <c r="K44" s="361"/>
      <c r="L44" s="361"/>
      <c r="M44" s="361"/>
      <c r="N44" s="361"/>
      <c r="O44" s="548"/>
      <c r="P44" s="613" t="s">
        <v>58</v>
      </c>
      <c r="Q44" s="361"/>
      <c r="R44" s="361"/>
      <c r="S44" s="361"/>
      <c r="T44" s="361"/>
      <c r="U44" s="361"/>
      <c r="V44" s="361"/>
      <c r="W44" s="361"/>
      <c r="X44" s="548"/>
      <c r="Y44" s="614"/>
      <c r="Z44" s="615"/>
      <c r="AA44" s="616"/>
      <c r="AB44" s="617" t="s">
        <v>11</v>
      </c>
      <c r="AC44" s="618"/>
      <c r="AD44" s="619"/>
      <c r="AE44" s="319" t="s">
        <v>305</v>
      </c>
      <c r="AF44" s="319"/>
      <c r="AG44" s="319"/>
      <c r="AH44" s="319"/>
      <c r="AI44" s="319" t="s">
        <v>327</v>
      </c>
      <c r="AJ44" s="319"/>
      <c r="AK44" s="319"/>
      <c r="AL44" s="319"/>
      <c r="AM44" s="319" t="s">
        <v>424</v>
      </c>
      <c r="AN44" s="319"/>
      <c r="AO44" s="319"/>
      <c r="AP44" s="319"/>
      <c r="AQ44" s="251" t="s">
        <v>184</v>
      </c>
      <c r="AR44" s="252"/>
      <c r="AS44" s="252"/>
      <c r="AT44" s="253"/>
      <c r="AU44" s="361" t="s">
        <v>133</v>
      </c>
      <c r="AV44" s="361"/>
      <c r="AW44" s="361"/>
      <c r="AX44" s="362"/>
      <c r="AY44">
        <f>COUNTA($G$46)</f>
        <v>0</v>
      </c>
    </row>
    <row r="45" spans="1:51" ht="18.75" hidden="1" customHeight="1" x14ac:dyDescent="0.15">
      <c r="A45" s="494"/>
      <c r="B45" s="495"/>
      <c r="C45" s="495"/>
      <c r="D45" s="495"/>
      <c r="E45" s="495"/>
      <c r="F45" s="496"/>
      <c r="G45" s="549"/>
      <c r="H45" s="359"/>
      <c r="I45" s="359"/>
      <c r="J45" s="359"/>
      <c r="K45" s="359"/>
      <c r="L45" s="359"/>
      <c r="M45" s="359"/>
      <c r="N45" s="359"/>
      <c r="O45" s="550"/>
      <c r="P45" s="562"/>
      <c r="Q45" s="359"/>
      <c r="R45" s="359"/>
      <c r="S45" s="359"/>
      <c r="T45" s="359"/>
      <c r="U45" s="359"/>
      <c r="V45" s="359"/>
      <c r="W45" s="359"/>
      <c r="X45" s="550"/>
      <c r="Y45" s="450"/>
      <c r="Z45" s="451"/>
      <c r="AA45" s="452"/>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5"/>
      <c r="Q46" s="175"/>
      <c r="R46" s="175"/>
      <c r="S46" s="175"/>
      <c r="T46" s="175"/>
      <c r="U46" s="175"/>
      <c r="V46" s="175"/>
      <c r="W46" s="175"/>
      <c r="X46" s="217"/>
      <c r="Y46" s="323" t="s">
        <v>12</v>
      </c>
      <c r="Z46" s="531"/>
      <c r="AA46" s="532"/>
      <c r="AB46" s="533"/>
      <c r="AC46" s="533"/>
      <c r="AD46" s="533"/>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19"/>
      <c r="Q47" s="219"/>
      <c r="R47" s="219"/>
      <c r="S47" s="219"/>
      <c r="T47" s="219"/>
      <c r="U47" s="219"/>
      <c r="V47" s="219"/>
      <c r="W47" s="219"/>
      <c r="X47" s="220"/>
      <c r="Y47" s="287" t="s">
        <v>53</v>
      </c>
      <c r="Z47" s="282"/>
      <c r="AA47" s="283"/>
      <c r="AB47" s="504"/>
      <c r="AC47" s="504"/>
      <c r="AD47" s="504"/>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8"/>
      <c r="Q48" s="178"/>
      <c r="R48" s="178"/>
      <c r="S48" s="178"/>
      <c r="T48" s="178"/>
      <c r="U48" s="178"/>
      <c r="V48" s="178"/>
      <c r="W48" s="178"/>
      <c r="X48" s="222"/>
      <c r="Y48" s="287" t="s">
        <v>13</v>
      </c>
      <c r="Z48" s="282"/>
      <c r="AA48" s="283"/>
      <c r="AB48" s="479" t="s">
        <v>176</v>
      </c>
      <c r="AC48" s="479"/>
      <c r="AD48" s="479"/>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15">
      <c r="A49" s="880" t="s">
        <v>295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4" t="s">
        <v>267</v>
      </c>
      <c r="B51" s="495"/>
      <c r="C51" s="495"/>
      <c r="D51" s="495"/>
      <c r="E51" s="495"/>
      <c r="F51" s="496"/>
      <c r="G51" s="547" t="s">
        <v>145</v>
      </c>
      <c r="H51" s="361"/>
      <c r="I51" s="361"/>
      <c r="J51" s="361"/>
      <c r="K51" s="361"/>
      <c r="L51" s="361"/>
      <c r="M51" s="361"/>
      <c r="N51" s="361"/>
      <c r="O51" s="548"/>
      <c r="P51" s="613" t="s">
        <v>58</v>
      </c>
      <c r="Q51" s="361"/>
      <c r="R51" s="361"/>
      <c r="S51" s="361"/>
      <c r="T51" s="361"/>
      <c r="U51" s="361"/>
      <c r="V51" s="361"/>
      <c r="W51" s="361"/>
      <c r="X51" s="548"/>
      <c r="Y51" s="614"/>
      <c r="Z51" s="615"/>
      <c r="AA51" s="616"/>
      <c r="AB51" s="617" t="s">
        <v>11</v>
      </c>
      <c r="AC51" s="618"/>
      <c r="AD51" s="619"/>
      <c r="AE51" s="319" t="s">
        <v>305</v>
      </c>
      <c r="AF51" s="319"/>
      <c r="AG51" s="319"/>
      <c r="AH51" s="319"/>
      <c r="AI51" s="319" t="s">
        <v>327</v>
      </c>
      <c r="AJ51" s="319"/>
      <c r="AK51" s="319"/>
      <c r="AL51" s="319"/>
      <c r="AM51" s="319" t="s">
        <v>424</v>
      </c>
      <c r="AN51" s="319"/>
      <c r="AO51" s="319"/>
      <c r="AP51" s="319"/>
      <c r="AQ51" s="251" t="s">
        <v>184</v>
      </c>
      <c r="AR51" s="252"/>
      <c r="AS51" s="252"/>
      <c r="AT51" s="253"/>
      <c r="AU51" s="357" t="s">
        <v>133</v>
      </c>
      <c r="AV51" s="357"/>
      <c r="AW51" s="357"/>
      <c r="AX51" s="358"/>
      <c r="AY51">
        <f>COUNTA($G$53)</f>
        <v>0</v>
      </c>
    </row>
    <row r="52" spans="1:51" ht="18.75" hidden="1" customHeight="1" x14ac:dyDescent="0.15">
      <c r="A52" s="494"/>
      <c r="B52" s="495"/>
      <c r="C52" s="495"/>
      <c r="D52" s="495"/>
      <c r="E52" s="495"/>
      <c r="F52" s="496"/>
      <c r="G52" s="549"/>
      <c r="H52" s="359"/>
      <c r="I52" s="359"/>
      <c r="J52" s="359"/>
      <c r="K52" s="359"/>
      <c r="L52" s="359"/>
      <c r="M52" s="359"/>
      <c r="N52" s="359"/>
      <c r="O52" s="550"/>
      <c r="P52" s="562"/>
      <c r="Q52" s="359"/>
      <c r="R52" s="359"/>
      <c r="S52" s="359"/>
      <c r="T52" s="359"/>
      <c r="U52" s="359"/>
      <c r="V52" s="359"/>
      <c r="W52" s="359"/>
      <c r="X52" s="550"/>
      <c r="Y52" s="450"/>
      <c r="Z52" s="451"/>
      <c r="AA52" s="452"/>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5"/>
      <c r="Q53" s="175"/>
      <c r="R53" s="175"/>
      <c r="S53" s="175"/>
      <c r="T53" s="175"/>
      <c r="U53" s="175"/>
      <c r="V53" s="175"/>
      <c r="W53" s="175"/>
      <c r="X53" s="217"/>
      <c r="Y53" s="323" t="s">
        <v>12</v>
      </c>
      <c r="Z53" s="531"/>
      <c r="AA53" s="532"/>
      <c r="AB53" s="533"/>
      <c r="AC53" s="533"/>
      <c r="AD53" s="533"/>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19"/>
      <c r="Q54" s="219"/>
      <c r="R54" s="219"/>
      <c r="S54" s="219"/>
      <c r="T54" s="219"/>
      <c r="U54" s="219"/>
      <c r="V54" s="219"/>
      <c r="W54" s="219"/>
      <c r="X54" s="220"/>
      <c r="Y54" s="287" t="s">
        <v>53</v>
      </c>
      <c r="Z54" s="282"/>
      <c r="AA54" s="283"/>
      <c r="AB54" s="504"/>
      <c r="AC54" s="504"/>
      <c r="AD54" s="504"/>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8"/>
      <c r="Q55" s="178"/>
      <c r="R55" s="178"/>
      <c r="S55" s="178"/>
      <c r="T55" s="178"/>
      <c r="U55" s="178"/>
      <c r="V55" s="178"/>
      <c r="W55" s="178"/>
      <c r="X55" s="222"/>
      <c r="Y55" s="287" t="s">
        <v>13</v>
      </c>
      <c r="Z55" s="282"/>
      <c r="AA55" s="283"/>
      <c r="AB55" s="443" t="s">
        <v>14</v>
      </c>
      <c r="AC55" s="443"/>
      <c r="AD55" s="443"/>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15">
      <c r="A56" s="880" t="s">
        <v>295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4" t="s">
        <v>267</v>
      </c>
      <c r="B58" s="495"/>
      <c r="C58" s="495"/>
      <c r="D58" s="495"/>
      <c r="E58" s="495"/>
      <c r="F58" s="496"/>
      <c r="G58" s="547" t="s">
        <v>145</v>
      </c>
      <c r="H58" s="361"/>
      <c r="I58" s="361"/>
      <c r="J58" s="361"/>
      <c r="K58" s="361"/>
      <c r="L58" s="361"/>
      <c r="M58" s="361"/>
      <c r="N58" s="361"/>
      <c r="O58" s="548"/>
      <c r="P58" s="613" t="s">
        <v>58</v>
      </c>
      <c r="Q58" s="361"/>
      <c r="R58" s="361"/>
      <c r="S58" s="361"/>
      <c r="T58" s="361"/>
      <c r="U58" s="361"/>
      <c r="V58" s="361"/>
      <c r="W58" s="361"/>
      <c r="X58" s="548"/>
      <c r="Y58" s="614"/>
      <c r="Z58" s="615"/>
      <c r="AA58" s="616"/>
      <c r="AB58" s="617" t="s">
        <v>11</v>
      </c>
      <c r="AC58" s="618"/>
      <c r="AD58" s="619"/>
      <c r="AE58" s="319" t="s">
        <v>305</v>
      </c>
      <c r="AF58" s="319"/>
      <c r="AG58" s="319"/>
      <c r="AH58" s="319"/>
      <c r="AI58" s="319" t="s">
        <v>327</v>
      </c>
      <c r="AJ58" s="319"/>
      <c r="AK58" s="319"/>
      <c r="AL58" s="319"/>
      <c r="AM58" s="319" t="s">
        <v>424</v>
      </c>
      <c r="AN58" s="319"/>
      <c r="AO58" s="319"/>
      <c r="AP58" s="319"/>
      <c r="AQ58" s="251" t="s">
        <v>184</v>
      </c>
      <c r="AR58" s="252"/>
      <c r="AS58" s="252"/>
      <c r="AT58" s="253"/>
      <c r="AU58" s="357" t="s">
        <v>133</v>
      </c>
      <c r="AV58" s="357"/>
      <c r="AW58" s="357"/>
      <c r="AX58" s="358"/>
      <c r="AY58">
        <f>COUNTA($G$60)</f>
        <v>0</v>
      </c>
    </row>
    <row r="59" spans="1:51" ht="18.75" hidden="1" customHeight="1" x14ac:dyDescent="0.15">
      <c r="A59" s="494"/>
      <c r="B59" s="495"/>
      <c r="C59" s="495"/>
      <c r="D59" s="495"/>
      <c r="E59" s="495"/>
      <c r="F59" s="496"/>
      <c r="G59" s="549"/>
      <c r="H59" s="359"/>
      <c r="I59" s="359"/>
      <c r="J59" s="359"/>
      <c r="K59" s="359"/>
      <c r="L59" s="359"/>
      <c r="M59" s="359"/>
      <c r="N59" s="359"/>
      <c r="O59" s="550"/>
      <c r="P59" s="562"/>
      <c r="Q59" s="359"/>
      <c r="R59" s="359"/>
      <c r="S59" s="359"/>
      <c r="T59" s="359"/>
      <c r="U59" s="359"/>
      <c r="V59" s="359"/>
      <c r="W59" s="359"/>
      <c r="X59" s="550"/>
      <c r="Y59" s="450"/>
      <c r="Z59" s="451"/>
      <c r="AA59" s="452"/>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5"/>
      <c r="Q60" s="175"/>
      <c r="R60" s="175"/>
      <c r="S60" s="175"/>
      <c r="T60" s="175"/>
      <c r="U60" s="175"/>
      <c r="V60" s="175"/>
      <c r="W60" s="175"/>
      <c r="X60" s="217"/>
      <c r="Y60" s="323" t="s">
        <v>12</v>
      </c>
      <c r="Z60" s="531"/>
      <c r="AA60" s="532"/>
      <c r="AB60" s="533"/>
      <c r="AC60" s="533"/>
      <c r="AD60" s="533"/>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19"/>
      <c r="Q61" s="219"/>
      <c r="R61" s="219"/>
      <c r="S61" s="219"/>
      <c r="T61" s="219"/>
      <c r="U61" s="219"/>
      <c r="V61" s="219"/>
      <c r="W61" s="219"/>
      <c r="X61" s="220"/>
      <c r="Y61" s="287" t="s">
        <v>53</v>
      </c>
      <c r="Z61" s="282"/>
      <c r="AA61" s="283"/>
      <c r="AB61" s="504"/>
      <c r="AC61" s="504"/>
      <c r="AD61" s="504"/>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8"/>
      <c r="Q62" s="178"/>
      <c r="R62" s="178"/>
      <c r="S62" s="178"/>
      <c r="T62" s="178"/>
      <c r="U62" s="178"/>
      <c r="V62" s="178"/>
      <c r="W62" s="178"/>
      <c r="X62" s="222"/>
      <c r="Y62" s="287" t="s">
        <v>13</v>
      </c>
      <c r="Z62" s="282"/>
      <c r="AA62" s="283"/>
      <c r="AB62" s="479" t="s">
        <v>14</v>
      </c>
      <c r="AC62" s="479"/>
      <c r="AD62" s="479"/>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15">
      <c r="A63" s="880" t="s">
        <v>295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268</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263</v>
      </c>
      <c r="X65" s="853"/>
      <c r="Y65" s="856"/>
      <c r="Z65" s="856"/>
      <c r="AA65" s="857"/>
      <c r="AB65" s="850" t="s">
        <v>11</v>
      </c>
      <c r="AC65" s="846"/>
      <c r="AD65" s="847"/>
      <c r="AE65" s="319" t="s">
        <v>305</v>
      </c>
      <c r="AF65" s="319"/>
      <c r="AG65" s="319"/>
      <c r="AH65" s="319"/>
      <c r="AI65" s="319" t="s">
        <v>327</v>
      </c>
      <c r="AJ65" s="319"/>
      <c r="AK65" s="319"/>
      <c r="AL65" s="319"/>
      <c r="AM65" s="319" t="s">
        <v>424</v>
      </c>
      <c r="AN65" s="319"/>
      <c r="AO65" s="319"/>
      <c r="AP65" s="319"/>
      <c r="AQ65" s="199" t="s">
        <v>184</v>
      </c>
      <c r="AR65" s="183"/>
      <c r="AS65" s="183"/>
      <c r="AT65" s="184"/>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9"/>
      <c r="AF66" s="319"/>
      <c r="AG66" s="319"/>
      <c r="AH66" s="319"/>
      <c r="AI66" s="319"/>
      <c r="AJ66" s="319"/>
      <c r="AK66" s="319"/>
      <c r="AL66" s="319"/>
      <c r="AM66" s="319"/>
      <c r="AN66" s="319"/>
      <c r="AO66" s="319"/>
      <c r="AP66" s="319"/>
      <c r="AQ66" s="215"/>
      <c r="AR66" s="163"/>
      <c r="AS66" s="164" t="s">
        <v>185</v>
      </c>
      <c r="AT66" s="186"/>
      <c r="AU66" s="255"/>
      <c r="AV66" s="255"/>
      <c r="AW66" s="848" t="s">
        <v>266</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285</v>
      </c>
      <c r="AC67" s="934"/>
      <c r="AD67" s="934"/>
      <c r="AE67" s="347"/>
      <c r="AF67" s="348"/>
      <c r="AG67" s="348"/>
      <c r="AH67" s="348"/>
      <c r="AI67" s="347"/>
      <c r="AJ67" s="348"/>
      <c r="AK67" s="348"/>
      <c r="AL67" s="348"/>
      <c r="AM67" s="347"/>
      <c r="AN67" s="348"/>
      <c r="AO67" s="348"/>
      <c r="AP67" s="348"/>
      <c r="AQ67" s="347"/>
      <c r="AR67" s="348"/>
      <c r="AS67" s="348"/>
      <c r="AT67" s="799"/>
      <c r="AU67" s="348"/>
      <c r="AV67" s="348"/>
      <c r="AW67" s="348"/>
      <c r="AX67" s="349"/>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285</v>
      </c>
      <c r="AC68" s="957"/>
      <c r="AD68" s="957"/>
      <c r="AE68" s="347"/>
      <c r="AF68" s="348"/>
      <c r="AG68" s="348"/>
      <c r="AH68" s="348"/>
      <c r="AI68" s="347"/>
      <c r="AJ68" s="348"/>
      <c r="AK68" s="348"/>
      <c r="AL68" s="348"/>
      <c r="AM68" s="347"/>
      <c r="AN68" s="348"/>
      <c r="AO68" s="348"/>
      <c r="AP68" s="348"/>
      <c r="AQ68" s="347"/>
      <c r="AR68" s="348"/>
      <c r="AS68" s="348"/>
      <c r="AT68" s="799"/>
      <c r="AU68" s="348"/>
      <c r="AV68" s="348"/>
      <c r="AW68" s="348"/>
      <c r="AX68" s="349"/>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286</v>
      </c>
      <c r="AC69" s="958"/>
      <c r="AD69" s="958"/>
      <c r="AE69" s="355"/>
      <c r="AF69" s="356"/>
      <c r="AG69" s="356"/>
      <c r="AH69" s="356"/>
      <c r="AI69" s="355"/>
      <c r="AJ69" s="356"/>
      <c r="AK69" s="356"/>
      <c r="AL69" s="356"/>
      <c r="AM69" s="355"/>
      <c r="AN69" s="356"/>
      <c r="AO69" s="356"/>
      <c r="AP69" s="356"/>
      <c r="AQ69" s="347"/>
      <c r="AR69" s="348"/>
      <c r="AS69" s="348"/>
      <c r="AT69" s="799"/>
      <c r="AU69" s="348"/>
      <c r="AV69" s="348"/>
      <c r="AW69" s="348"/>
      <c r="AX69" s="349"/>
      <c r="AY69">
        <f t="shared" si="8"/>
        <v>0</v>
      </c>
    </row>
    <row r="70" spans="1:51" ht="23.25" hidden="1" customHeight="1" x14ac:dyDescent="0.15">
      <c r="A70" s="834" t="s">
        <v>272</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284</v>
      </c>
      <c r="X70" s="927"/>
      <c r="Y70" s="932" t="s">
        <v>12</v>
      </c>
      <c r="Z70" s="932"/>
      <c r="AA70" s="933"/>
      <c r="AB70" s="934" t="s">
        <v>285</v>
      </c>
      <c r="AC70" s="934"/>
      <c r="AD70" s="934"/>
      <c r="AE70" s="347"/>
      <c r="AF70" s="348"/>
      <c r="AG70" s="348"/>
      <c r="AH70" s="348"/>
      <c r="AI70" s="347"/>
      <c r="AJ70" s="348"/>
      <c r="AK70" s="348"/>
      <c r="AL70" s="348"/>
      <c r="AM70" s="347"/>
      <c r="AN70" s="348"/>
      <c r="AO70" s="348"/>
      <c r="AP70" s="348"/>
      <c r="AQ70" s="347"/>
      <c r="AR70" s="348"/>
      <c r="AS70" s="348"/>
      <c r="AT70" s="799"/>
      <c r="AU70" s="348"/>
      <c r="AV70" s="348"/>
      <c r="AW70" s="348"/>
      <c r="AX70" s="349"/>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285</v>
      </c>
      <c r="AC71" s="957"/>
      <c r="AD71" s="957"/>
      <c r="AE71" s="347"/>
      <c r="AF71" s="348"/>
      <c r="AG71" s="348"/>
      <c r="AH71" s="348"/>
      <c r="AI71" s="347"/>
      <c r="AJ71" s="348"/>
      <c r="AK71" s="348"/>
      <c r="AL71" s="348"/>
      <c r="AM71" s="347"/>
      <c r="AN71" s="348"/>
      <c r="AO71" s="348"/>
      <c r="AP71" s="348"/>
      <c r="AQ71" s="347"/>
      <c r="AR71" s="348"/>
      <c r="AS71" s="348"/>
      <c r="AT71" s="799"/>
      <c r="AU71" s="348"/>
      <c r="AV71" s="348"/>
      <c r="AW71" s="348"/>
      <c r="AX71" s="349"/>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286</v>
      </c>
      <c r="AC72" s="958"/>
      <c r="AD72" s="958"/>
      <c r="AE72" s="355"/>
      <c r="AF72" s="356"/>
      <c r="AG72" s="356"/>
      <c r="AH72" s="356"/>
      <c r="AI72" s="355"/>
      <c r="AJ72" s="356"/>
      <c r="AK72" s="356"/>
      <c r="AL72" s="356"/>
      <c r="AM72" s="355"/>
      <c r="AN72" s="356"/>
      <c r="AO72" s="356"/>
      <c r="AP72" s="921"/>
      <c r="AQ72" s="347"/>
      <c r="AR72" s="348"/>
      <c r="AS72" s="348"/>
      <c r="AT72" s="799"/>
      <c r="AU72" s="348"/>
      <c r="AV72" s="348"/>
      <c r="AW72" s="348"/>
      <c r="AX72" s="349"/>
      <c r="AY72">
        <f t="shared" si="8"/>
        <v>0</v>
      </c>
    </row>
    <row r="73" spans="1:51" ht="18.75" hidden="1" customHeight="1" x14ac:dyDescent="0.15">
      <c r="A73" s="820" t="s">
        <v>268</v>
      </c>
      <c r="B73" s="821"/>
      <c r="C73" s="821"/>
      <c r="D73" s="821"/>
      <c r="E73" s="821"/>
      <c r="F73" s="822"/>
      <c r="G73" s="791"/>
      <c r="H73" s="183" t="s">
        <v>145</v>
      </c>
      <c r="I73" s="183"/>
      <c r="J73" s="183"/>
      <c r="K73" s="183"/>
      <c r="L73" s="183"/>
      <c r="M73" s="183"/>
      <c r="N73" s="183"/>
      <c r="O73" s="184"/>
      <c r="P73" s="199" t="s">
        <v>58</v>
      </c>
      <c r="Q73" s="183"/>
      <c r="R73" s="183"/>
      <c r="S73" s="183"/>
      <c r="T73" s="183"/>
      <c r="U73" s="183"/>
      <c r="V73" s="183"/>
      <c r="W73" s="183"/>
      <c r="X73" s="184"/>
      <c r="Y73" s="793"/>
      <c r="Z73" s="794"/>
      <c r="AA73" s="795"/>
      <c r="AB73" s="199" t="s">
        <v>11</v>
      </c>
      <c r="AC73" s="183"/>
      <c r="AD73" s="184"/>
      <c r="AE73" s="319" t="s">
        <v>305</v>
      </c>
      <c r="AF73" s="319"/>
      <c r="AG73" s="319"/>
      <c r="AH73" s="319"/>
      <c r="AI73" s="319" t="s">
        <v>327</v>
      </c>
      <c r="AJ73" s="319"/>
      <c r="AK73" s="319"/>
      <c r="AL73" s="319"/>
      <c r="AM73" s="319" t="s">
        <v>424</v>
      </c>
      <c r="AN73" s="319"/>
      <c r="AO73" s="319"/>
      <c r="AP73" s="319"/>
      <c r="AQ73" s="199" t="s">
        <v>184</v>
      </c>
      <c r="AR73" s="183"/>
      <c r="AS73" s="183"/>
      <c r="AT73" s="184"/>
      <c r="AU73" s="257"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x14ac:dyDescent="0.15">
      <c r="A75" s="823"/>
      <c r="B75" s="824"/>
      <c r="C75" s="824"/>
      <c r="D75" s="824"/>
      <c r="E75" s="824"/>
      <c r="F75" s="825"/>
      <c r="G75" s="766"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15">
      <c r="A76" s="823"/>
      <c r="B76" s="824"/>
      <c r="C76" s="824"/>
      <c r="D76" s="824"/>
      <c r="E76" s="824"/>
      <c r="F76" s="825"/>
      <c r="G76" s="767"/>
      <c r="H76" s="219"/>
      <c r="I76" s="219"/>
      <c r="J76" s="219"/>
      <c r="K76" s="219"/>
      <c r="L76" s="219"/>
      <c r="M76" s="219"/>
      <c r="N76" s="219"/>
      <c r="O76" s="220"/>
      <c r="P76" s="219"/>
      <c r="Q76" s="219"/>
      <c r="R76" s="219"/>
      <c r="S76" s="219"/>
      <c r="T76" s="219"/>
      <c r="U76" s="219"/>
      <c r="V76" s="219"/>
      <c r="W76" s="219"/>
      <c r="X76" s="220"/>
      <c r="Y76" s="196"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15">
      <c r="A77" s="823"/>
      <c r="B77" s="824"/>
      <c r="C77" s="824"/>
      <c r="D77" s="824"/>
      <c r="E77" s="824"/>
      <c r="F77" s="825"/>
      <c r="G77" s="768"/>
      <c r="H77" s="178"/>
      <c r="I77" s="178"/>
      <c r="J77" s="178"/>
      <c r="K77" s="178"/>
      <c r="L77" s="178"/>
      <c r="M77" s="178"/>
      <c r="N77" s="178"/>
      <c r="O77" s="222"/>
      <c r="P77" s="219"/>
      <c r="Q77" s="219"/>
      <c r="R77" s="219"/>
      <c r="S77" s="219"/>
      <c r="T77" s="219"/>
      <c r="U77" s="219"/>
      <c r="V77" s="219"/>
      <c r="W77" s="219"/>
      <c r="X77" s="220"/>
      <c r="Y77" s="199" t="s">
        <v>13</v>
      </c>
      <c r="Z77" s="183"/>
      <c r="AA77" s="184"/>
      <c r="AB77" s="197" t="s">
        <v>14</v>
      </c>
      <c r="AC77" s="197"/>
      <c r="AD77" s="197"/>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15">
      <c r="A78" s="895" t="s">
        <v>298</v>
      </c>
      <c r="B78" s="896"/>
      <c r="C78" s="896"/>
      <c r="D78" s="896"/>
      <c r="E78" s="893" t="s">
        <v>246</v>
      </c>
      <c r="F78" s="894"/>
      <c r="G78" s="45" t="s">
        <v>187</v>
      </c>
      <c r="H78" s="777"/>
      <c r="I78" s="229"/>
      <c r="J78" s="229"/>
      <c r="K78" s="229"/>
      <c r="L78" s="229"/>
      <c r="M78" s="229"/>
      <c r="N78" s="229"/>
      <c r="O78" s="778"/>
      <c r="P78" s="246"/>
      <c r="Q78" s="246"/>
      <c r="R78" s="246"/>
      <c r="S78" s="246"/>
      <c r="T78" s="246"/>
      <c r="U78" s="246"/>
      <c r="V78" s="246"/>
      <c r="W78" s="246"/>
      <c r="X78" s="246"/>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customHeight="1" thickBot="1" x14ac:dyDescent="0.2">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262</v>
      </c>
      <c r="AP79" s="112"/>
      <c r="AQ79" s="112"/>
      <c r="AR79" s="62" t="s">
        <v>260</v>
      </c>
      <c r="AS79" s="111"/>
      <c r="AT79" s="112"/>
      <c r="AU79" s="112"/>
      <c r="AV79" s="112"/>
      <c r="AW79" s="112"/>
      <c r="AX79" s="113"/>
      <c r="AY79">
        <f>COUNTIF($AR$79,"☑")</f>
        <v>0</v>
      </c>
    </row>
    <row r="80" spans="1:51" ht="18.75" hidden="1" customHeight="1" x14ac:dyDescent="0.15">
      <c r="A80" s="501" t="s">
        <v>146</v>
      </c>
      <c r="B80" s="829" t="s">
        <v>259</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615</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2"/>
      <c r="B81" s="832"/>
      <c r="C81" s="534"/>
      <c r="D81" s="534"/>
      <c r="E81" s="534"/>
      <c r="F81" s="535"/>
      <c r="G81" s="359"/>
      <c r="H81" s="359"/>
      <c r="I81" s="359"/>
      <c r="J81" s="359"/>
      <c r="K81" s="359"/>
      <c r="L81" s="359"/>
      <c r="M81" s="359"/>
      <c r="N81" s="359"/>
      <c r="O81" s="359"/>
      <c r="P81" s="359"/>
      <c r="Q81" s="359"/>
      <c r="R81" s="359"/>
      <c r="S81" s="359"/>
      <c r="T81" s="359"/>
      <c r="U81" s="359"/>
      <c r="V81" s="359"/>
      <c r="W81" s="359"/>
      <c r="X81" s="359"/>
      <c r="Y81" s="359"/>
      <c r="Z81" s="359"/>
      <c r="AA81" s="550"/>
      <c r="AB81" s="562"/>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02"/>
      <c r="B82" s="832"/>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7"/>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32"/>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8"/>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3"/>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9"/>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9" t="s">
        <v>60</v>
      </c>
      <c r="H85" s="764"/>
      <c r="I85" s="764"/>
      <c r="J85" s="764"/>
      <c r="K85" s="764"/>
      <c r="L85" s="764"/>
      <c r="M85" s="764"/>
      <c r="N85" s="764"/>
      <c r="O85" s="765"/>
      <c r="P85" s="763" t="s">
        <v>62</v>
      </c>
      <c r="Q85" s="764"/>
      <c r="R85" s="764"/>
      <c r="S85" s="764"/>
      <c r="T85" s="764"/>
      <c r="U85" s="764"/>
      <c r="V85" s="764"/>
      <c r="W85" s="764"/>
      <c r="X85" s="765"/>
      <c r="Y85" s="187"/>
      <c r="Z85" s="188"/>
      <c r="AA85" s="189"/>
      <c r="AB85" s="440" t="s">
        <v>11</v>
      </c>
      <c r="AC85" s="441"/>
      <c r="AD85" s="442"/>
      <c r="AE85" s="319" t="s">
        <v>305</v>
      </c>
      <c r="AF85" s="319"/>
      <c r="AG85" s="319"/>
      <c r="AH85" s="319"/>
      <c r="AI85" s="319" t="s">
        <v>327</v>
      </c>
      <c r="AJ85" s="319"/>
      <c r="AK85" s="319"/>
      <c r="AL85" s="319"/>
      <c r="AM85" s="319" t="s">
        <v>424</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x14ac:dyDescent="0.15">
      <c r="A86" s="502"/>
      <c r="B86" s="534"/>
      <c r="C86" s="534"/>
      <c r="D86" s="534"/>
      <c r="E86" s="534"/>
      <c r="F86" s="535"/>
      <c r="G86" s="549"/>
      <c r="H86" s="359"/>
      <c r="I86" s="359"/>
      <c r="J86" s="359"/>
      <c r="K86" s="359"/>
      <c r="L86" s="359"/>
      <c r="M86" s="359"/>
      <c r="N86" s="359"/>
      <c r="O86" s="550"/>
      <c r="P86" s="562"/>
      <c r="Q86" s="359"/>
      <c r="R86" s="359"/>
      <c r="S86" s="359"/>
      <c r="T86" s="359"/>
      <c r="U86" s="359"/>
      <c r="V86" s="359"/>
      <c r="W86" s="359"/>
      <c r="X86" s="550"/>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6"/>
      <c r="H87" s="175"/>
      <c r="I87" s="175"/>
      <c r="J87" s="175"/>
      <c r="K87" s="175"/>
      <c r="L87" s="175"/>
      <c r="M87" s="175"/>
      <c r="N87" s="175"/>
      <c r="O87" s="217"/>
      <c r="P87" s="175"/>
      <c r="Q87" s="784"/>
      <c r="R87" s="784"/>
      <c r="S87" s="784"/>
      <c r="T87" s="784"/>
      <c r="U87" s="784"/>
      <c r="V87" s="784"/>
      <c r="W87" s="784"/>
      <c r="X87" s="785"/>
      <c r="Y87" s="740" t="s">
        <v>61</v>
      </c>
      <c r="Z87" s="741"/>
      <c r="AA87" s="742"/>
      <c r="AB87" s="533"/>
      <c r="AC87" s="533"/>
      <c r="AD87" s="533"/>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15">
      <c r="A88" s="502"/>
      <c r="B88" s="534"/>
      <c r="C88" s="534"/>
      <c r="D88" s="534"/>
      <c r="E88" s="534"/>
      <c r="F88" s="535"/>
      <c r="G88" s="218"/>
      <c r="H88" s="219"/>
      <c r="I88" s="219"/>
      <c r="J88" s="219"/>
      <c r="K88" s="219"/>
      <c r="L88" s="219"/>
      <c r="M88" s="219"/>
      <c r="N88" s="219"/>
      <c r="O88" s="220"/>
      <c r="P88" s="786"/>
      <c r="Q88" s="786"/>
      <c r="R88" s="786"/>
      <c r="S88" s="786"/>
      <c r="T88" s="786"/>
      <c r="U88" s="786"/>
      <c r="V88" s="786"/>
      <c r="W88" s="786"/>
      <c r="X88" s="787"/>
      <c r="Y88" s="716" t="s">
        <v>53</v>
      </c>
      <c r="Z88" s="717"/>
      <c r="AA88" s="718"/>
      <c r="AB88" s="504"/>
      <c r="AC88" s="504"/>
      <c r="AD88" s="504"/>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15">
      <c r="A89" s="502"/>
      <c r="B89" s="536"/>
      <c r="C89" s="536"/>
      <c r="D89" s="536"/>
      <c r="E89" s="536"/>
      <c r="F89" s="537"/>
      <c r="G89" s="221"/>
      <c r="H89" s="178"/>
      <c r="I89" s="178"/>
      <c r="J89" s="178"/>
      <c r="K89" s="178"/>
      <c r="L89" s="178"/>
      <c r="M89" s="178"/>
      <c r="N89" s="178"/>
      <c r="O89" s="222"/>
      <c r="P89" s="288"/>
      <c r="Q89" s="288"/>
      <c r="R89" s="288"/>
      <c r="S89" s="288"/>
      <c r="T89" s="288"/>
      <c r="U89" s="288"/>
      <c r="V89" s="288"/>
      <c r="W89" s="288"/>
      <c r="X89" s="788"/>
      <c r="Y89" s="716" t="s">
        <v>13</v>
      </c>
      <c r="Z89" s="717"/>
      <c r="AA89" s="718"/>
      <c r="AB89" s="443" t="s">
        <v>14</v>
      </c>
      <c r="AC89" s="443"/>
      <c r="AD89" s="443"/>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9" t="s">
        <v>60</v>
      </c>
      <c r="H90" s="764"/>
      <c r="I90" s="764"/>
      <c r="J90" s="764"/>
      <c r="K90" s="764"/>
      <c r="L90" s="764"/>
      <c r="M90" s="764"/>
      <c r="N90" s="764"/>
      <c r="O90" s="765"/>
      <c r="P90" s="763" t="s">
        <v>62</v>
      </c>
      <c r="Q90" s="764"/>
      <c r="R90" s="764"/>
      <c r="S90" s="764"/>
      <c r="T90" s="764"/>
      <c r="U90" s="764"/>
      <c r="V90" s="764"/>
      <c r="W90" s="764"/>
      <c r="X90" s="765"/>
      <c r="Y90" s="187"/>
      <c r="Z90" s="188"/>
      <c r="AA90" s="189"/>
      <c r="AB90" s="440" t="s">
        <v>11</v>
      </c>
      <c r="AC90" s="441"/>
      <c r="AD90" s="442"/>
      <c r="AE90" s="319" t="s">
        <v>305</v>
      </c>
      <c r="AF90" s="319"/>
      <c r="AG90" s="319"/>
      <c r="AH90" s="319"/>
      <c r="AI90" s="319" t="s">
        <v>327</v>
      </c>
      <c r="AJ90" s="319"/>
      <c r="AK90" s="319"/>
      <c r="AL90" s="319"/>
      <c r="AM90" s="319" t="s">
        <v>424</v>
      </c>
      <c r="AN90" s="319"/>
      <c r="AO90" s="319"/>
      <c r="AP90" s="319"/>
      <c r="AQ90" s="199" t="s">
        <v>184</v>
      </c>
      <c r="AR90" s="183"/>
      <c r="AS90" s="183"/>
      <c r="AT90" s="184"/>
      <c r="AU90" s="353" t="s">
        <v>133</v>
      </c>
      <c r="AV90" s="353"/>
      <c r="AW90" s="353"/>
      <c r="AX90" s="354"/>
      <c r="AY90">
        <f>COUNTA($G$92)</f>
        <v>0</v>
      </c>
    </row>
    <row r="91" spans="1:60" ht="18.75" hidden="1" customHeight="1" x14ac:dyDescent="0.15">
      <c r="A91" s="502"/>
      <c r="B91" s="534"/>
      <c r="C91" s="534"/>
      <c r="D91" s="534"/>
      <c r="E91" s="534"/>
      <c r="F91" s="535"/>
      <c r="G91" s="549"/>
      <c r="H91" s="359"/>
      <c r="I91" s="359"/>
      <c r="J91" s="359"/>
      <c r="K91" s="359"/>
      <c r="L91" s="359"/>
      <c r="M91" s="359"/>
      <c r="N91" s="359"/>
      <c r="O91" s="550"/>
      <c r="P91" s="562"/>
      <c r="Q91" s="359"/>
      <c r="R91" s="359"/>
      <c r="S91" s="359"/>
      <c r="T91" s="359"/>
      <c r="U91" s="359"/>
      <c r="V91" s="359"/>
      <c r="W91" s="359"/>
      <c r="X91" s="550"/>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x14ac:dyDescent="0.15">
      <c r="A92" s="502"/>
      <c r="B92" s="534"/>
      <c r="C92" s="534"/>
      <c r="D92" s="534"/>
      <c r="E92" s="534"/>
      <c r="F92" s="535"/>
      <c r="G92" s="216"/>
      <c r="H92" s="175"/>
      <c r="I92" s="175"/>
      <c r="J92" s="175"/>
      <c r="K92" s="175"/>
      <c r="L92" s="175"/>
      <c r="M92" s="175"/>
      <c r="N92" s="175"/>
      <c r="O92" s="217"/>
      <c r="P92" s="175"/>
      <c r="Q92" s="784"/>
      <c r="R92" s="784"/>
      <c r="S92" s="784"/>
      <c r="T92" s="784"/>
      <c r="U92" s="784"/>
      <c r="V92" s="784"/>
      <c r="W92" s="784"/>
      <c r="X92" s="785"/>
      <c r="Y92" s="740" t="s">
        <v>61</v>
      </c>
      <c r="Z92" s="741"/>
      <c r="AA92" s="742"/>
      <c r="AB92" s="533"/>
      <c r="AC92" s="533"/>
      <c r="AD92" s="533"/>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8"/>
      <c r="H93" s="219"/>
      <c r="I93" s="219"/>
      <c r="J93" s="219"/>
      <c r="K93" s="219"/>
      <c r="L93" s="219"/>
      <c r="M93" s="219"/>
      <c r="N93" s="219"/>
      <c r="O93" s="220"/>
      <c r="P93" s="786"/>
      <c r="Q93" s="786"/>
      <c r="R93" s="786"/>
      <c r="S93" s="786"/>
      <c r="T93" s="786"/>
      <c r="U93" s="786"/>
      <c r="V93" s="786"/>
      <c r="W93" s="786"/>
      <c r="X93" s="787"/>
      <c r="Y93" s="716" t="s">
        <v>53</v>
      </c>
      <c r="Z93" s="717"/>
      <c r="AA93" s="718"/>
      <c r="AB93" s="504"/>
      <c r="AC93" s="504"/>
      <c r="AD93" s="504"/>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15">
      <c r="A94" s="502"/>
      <c r="B94" s="536"/>
      <c r="C94" s="536"/>
      <c r="D94" s="536"/>
      <c r="E94" s="536"/>
      <c r="F94" s="537"/>
      <c r="G94" s="221"/>
      <c r="H94" s="178"/>
      <c r="I94" s="178"/>
      <c r="J94" s="178"/>
      <c r="K94" s="178"/>
      <c r="L94" s="178"/>
      <c r="M94" s="178"/>
      <c r="N94" s="178"/>
      <c r="O94" s="222"/>
      <c r="P94" s="288"/>
      <c r="Q94" s="288"/>
      <c r="R94" s="288"/>
      <c r="S94" s="288"/>
      <c r="T94" s="288"/>
      <c r="U94" s="288"/>
      <c r="V94" s="288"/>
      <c r="W94" s="288"/>
      <c r="X94" s="788"/>
      <c r="Y94" s="716" t="s">
        <v>13</v>
      </c>
      <c r="Z94" s="717"/>
      <c r="AA94" s="718"/>
      <c r="AB94" s="443" t="s">
        <v>14</v>
      </c>
      <c r="AC94" s="443"/>
      <c r="AD94" s="443"/>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15">
      <c r="A95" s="502"/>
      <c r="B95" s="534" t="s">
        <v>144</v>
      </c>
      <c r="C95" s="534"/>
      <c r="D95" s="534"/>
      <c r="E95" s="534"/>
      <c r="F95" s="535"/>
      <c r="G95" s="779" t="s">
        <v>60</v>
      </c>
      <c r="H95" s="764"/>
      <c r="I95" s="764"/>
      <c r="J95" s="764"/>
      <c r="K95" s="764"/>
      <c r="L95" s="764"/>
      <c r="M95" s="764"/>
      <c r="N95" s="764"/>
      <c r="O95" s="765"/>
      <c r="P95" s="763" t="s">
        <v>62</v>
      </c>
      <c r="Q95" s="764"/>
      <c r="R95" s="764"/>
      <c r="S95" s="764"/>
      <c r="T95" s="764"/>
      <c r="U95" s="764"/>
      <c r="V95" s="764"/>
      <c r="W95" s="764"/>
      <c r="X95" s="765"/>
      <c r="Y95" s="187"/>
      <c r="Z95" s="188"/>
      <c r="AA95" s="189"/>
      <c r="AB95" s="440" t="s">
        <v>11</v>
      </c>
      <c r="AC95" s="441"/>
      <c r="AD95" s="442"/>
      <c r="AE95" s="319" t="s">
        <v>305</v>
      </c>
      <c r="AF95" s="319"/>
      <c r="AG95" s="319"/>
      <c r="AH95" s="319"/>
      <c r="AI95" s="319" t="s">
        <v>327</v>
      </c>
      <c r="AJ95" s="319"/>
      <c r="AK95" s="319"/>
      <c r="AL95" s="319"/>
      <c r="AM95" s="319" t="s">
        <v>424</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59"/>
      <c r="I96" s="359"/>
      <c r="J96" s="359"/>
      <c r="K96" s="359"/>
      <c r="L96" s="359"/>
      <c r="M96" s="359"/>
      <c r="N96" s="359"/>
      <c r="O96" s="550"/>
      <c r="P96" s="562"/>
      <c r="Q96" s="359"/>
      <c r="R96" s="359"/>
      <c r="S96" s="359"/>
      <c r="T96" s="359"/>
      <c r="U96" s="359"/>
      <c r="V96" s="359"/>
      <c r="W96" s="359"/>
      <c r="X96" s="550"/>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x14ac:dyDescent="0.15">
      <c r="A97" s="502"/>
      <c r="B97" s="534"/>
      <c r="C97" s="534"/>
      <c r="D97" s="534"/>
      <c r="E97" s="534"/>
      <c r="F97" s="535"/>
      <c r="G97" s="216"/>
      <c r="H97" s="175"/>
      <c r="I97" s="175"/>
      <c r="J97" s="175"/>
      <c r="K97" s="175"/>
      <c r="L97" s="175"/>
      <c r="M97" s="175"/>
      <c r="N97" s="175"/>
      <c r="O97" s="217"/>
      <c r="P97" s="175"/>
      <c r="Q97" s="784"/>
      <c r="R97" s="784"/>
      <c r="S97" s="784"/>
      <c r="T97" s="784"/>
      <c r="U97" s="784"/>
      <c r="V97" s="784"/>
      <c r="W97" s="784"/>
      <c r="X97" s="785"/>
      <c r="Y97" s="740" t="s">
        <v>61</v>
      </c>
      <c r="Z97" s="741"/>
      <c r="AA97" s="742"/>
      <c r="AB97" s="389"/>
      <c r="AC97" s="390"/>
      <c r="AD97" s="391"/>
      <c r="AE97" s="347"/>
      <c r="AF97" s="348"/>
      <c r="AG97" s="348"/>
      <c r="AH97" s="799"/>
      <c r="AI97" s="347"/>
      <c r="AJ97" s="348"/>
      <c r="AK97" s="348"/>
      <c r="AL97" s="799"/>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15">
      <c r="A98" s="502"/>
      <c r="B98" s="534"/>
      <c r="C98" s="534"/>
      <c r="D98" s="534"/>
      <c r="E98" s="534"/>
      <c r="F98" s="535"/>
      <c r="G98" s="218"/>
      <c r="H98" s="219"/>
      <c r="I98" s="219"/>
      <c r="J98" s="219"/>
      <c r="K98" s="219"/>
      <c r="L98" s="219"/>
      <c r="M98" s="219"/>
      <c r="N98" s="219"/>
      <c r="O98" s="220"/>
      <c r="P98" s="786"/>
      <c r="Q98" s="786"/>
      <c r="R98" s="786"/>
      <c r="S98" s="786"/>
      <c r="T98" s="786"/>
      <c r="U98" s="786"/>
      <c r="V98" s="786"/>
      <c r="W98" s="786"/>
      <c r="X98" s="787"/>
      <c r="Y98" s="716" t="s">
        <v>53</v>
      </c>
      <c r="Z98" s="717"/>
      <c r="AA98" s="718"/>
      <c r="AB98" s="284"/>
      <c r="AC98" s="285"/>
      <c r="AD98" s="286"/>
      <c r="AE98" s="347"/>
      <c r="AF98" s="348"/>
      <c r="AG98" s="348"/>
      <c r="AH98" s="799"/>
      <c r="AI98" s="347"/>
      <c r="AJ98" s="348"/>
      <c r="AK98" s="348"/>
      <c r="AL98" s="799"/>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3"/>
      <c r="B99" s="863"/>
      <c r="C99" s="863"/>
      <c r="D99" s="863"/>
      <c r="E99" s="863"/>
      <c r="F99" s="864"/>
      <c r="G99" s="789"/>
      <c r="H99" s="232"/>
      <c r="I99" s="232"/>
      <c r="J99" s="232"/>
      <c r="K99" s="232"/>
      <c r="L99" s="232"/>
      <c r="M99" s="232"/>
      <c r="N99" s="232"/>
      <c r="O99" s="790"/>
      <c r="P99" s="826"/>
      <c r="Q99" s="826"/>
      <c r="R99" s="826"/>
      <c r="S99" s="826"/>
      <c r="T99" s="826"/>
      <c r="U99" s="826"/>
      <c r="V99" s="826"/>
      <c r="W99" s="826"/>
      <c r="X99" s="827"/>
      <c r="Y99" s="462" t="s">
        <v>13</v>
      </c>
      <c r="Z99" s="463"/>
      <c r="AA99" s="464"/>
      <c r="AB99" s="444" t="s">
        <v>14</v>
      </c>
      <c r="AC99" s="445"/>
      <c r="AD99" s="446"/>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269</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7"/>
      <c r="Z100" s="448"/>
      <c r="AA100" s="449"/>
      <c r="AB100" s="840" t="s">
        <v>11</v>
      </c>
      <c r="AC100" s="840"/>
      <c r="AD100" s="840"/>
      <c r="AE100" s="806" t="s">
        <v>305</v>
      </c>
      <c r="AF100" s="807"/>
      <c r="AG100" s="807"/>
      <c r="AH100" s="808"/>
      <c r="AI100" s="806" t="s">
        <v>327</v>
      </c>
      <c r="AJ100" s="807"/>
      <c r="AK100" s="807"/>
      <c r="AL100" s="808"/>
      <c r="AM100" s="806" t="s">
        <v>424</v>
      </c>
      <c r="AN100" s="807"/>
      <c r="AO100" s="807"/>
      <c r="AP100" s="808"/>
      <c r="AQ100" s="909" t="s">
        <v>332</v>
      </c>
      <c r="AR100" s="910"/>
      <c r="AS100" s="910"/>
      <c r="AT100" s="911"/>
      <c r="AU100" s="909" t="s">
        <v>456</v>
      </c>
      <c r="AV100" s="910"/>
      <c r="AW100" s="910"/>
      <c r="AX100" s="912"/>
    </row>
    <row r="101" spans="1:60" ht="23.25" customHeight="1" x14ac:dyDescent="0.15">
      <c r="A101" s="473"/>
      <c r="B101" s="474"/>
      <c r="C101" s="474"/>
      <c r="D101" s="474"/>
      <c r="E101" s="474"/>
      <c r="F101" s="475"/>
      <c r="G101" s="175" t="s">
        <v>640</v>
      </c>
      <c r="H101" s="175"/>
      <c r="I101" s="175"/>
      <c r="J101" s="175"/>
      <c r="K101" s="175"/>
      <c r="L101" s="175"/>
      <c r="M101" s="175"/>
      <c r="N101" s="175"/>
      <c r="O101" s="175"/>
      <c r="P101" s="175"/>
      <c r="Q101" s="175"/>
      <c r="R101" s="175"/>
      <c r="S101" s="175"/>
      <c r="T101" s="175"/>
      <c r="U101" s="175"/>
      <c r="V101" s="175"/>
      <c r="W101" s="175"/>
      <c r="X101" s="217"/>
      <c r="Y101" s="798" t="s">
        <v>54</v>
      </c>
      <c r="Z101" s="702"/>
      <c r="AA101" s="703"/>
      <c r="AB101" s="533" t="s">
        <v>632</v>
      </c>
      <c r="AC101" s="533"/>
      <c r="AD101" s="533"/>
      <c r="AE101" s="342">
        <v>3</v>
      </c>
      <c r="AF101" s="342"/>
      <c r="AG101" s="342"/>
      <c r="AH101" s="342"/>
      <c r="AI101" s="342">
        <v>6</v>
      </c>
      <c r="AJ101" s="342"/>
      <c r="AK101" s="342"/>
      <c r="AL101" s="342"/>
      <c r="AM101" s="342">
        <v>4</v>
      </c>
      <c r="AN101" s="342"/>
      <c r="AO101" s="342"/>
      <c r="AP101" s="342"/>
      <c r="AQ101" s="342" t="s">
        <v>671</v>
      </c>
      <c r="AR101" s="342"/>
      <c r="AS101" s="342"/>
      <c r="AT101" s="342"/>
      <c r="AU101" s="347" t="s">
        <v>735</v>
      </c>
      <c r="AV101" s="348"/>
      <c r="AW101" s="348"/>
      <c r="AX101" s="349"/>
    </row>
    <row r="102" spans="1:60" ht="23.25" customHeight="1" x14ac:dyDescent="0.15">
      <c r="A102" s="476"/>
      <c r="B102" s="477"/>
      <c r="C102" s="477"/>
      <c r="D102" s="477"/>
      <c r="E102" s="477"/>
      <c r="F102" s="478"/>
      <c r="G102" s="178"/>
      <c r="H102" s="178"/>
      <c r="I102" s="178"/>
      <c r="J102" s="178"/>
      <c r="K102" s="178"/>
      <c r="L102" s="178"/>
      <c r="M102" s="178"/>
      <c r="N102" s="178"/>
      <c r="O102" s="178"/>
      <c r="P102" s="178"/>
      <c r="Q102" s="178"/>
      <c r="R102" s="178"/>
      <c r="S102" s="178"/>
      <c r="T102" s="178"/>
      <c r="U102" s="178"/>
      <c r="V102" s="178"/>
      <c r="W102" s="178"/>
      <c r="X102" s="222"/>
      <c r="Y102" s="456" t="s">
        <v>55</v>
      </c>
      <c r="Z102" s="324"/>
      <c r="AA102" s="325"/>
      <c r="AB102" s="533" t="s">
        <v>632</v>
      </c>
      <c r="AC102" s="533"/>
      <c r="AD102" s="533"/>
      <c r="AE102" s="342">
        <v>2</v>
      </c>
      <c r="AF102" s="342"/>
      <c r="AG102" s="342"/>
      <c r="AH102" s="342"/>
      <c r="AI102" s="342">
        <v>2</v>
      </c>
      <c r="AJ102" s="342"/>
      <c r="AK102" s="342"/>
      <c r="AL102" s="342"/>
      <c r="AM102" s="342">
        <v>2</v>
      </c>
      <c r="AN102" s="342"/>
      <c r="AO102" s="342"/>
      <c r="AP102" s="342"/>
      <c r="AQ102" s="342">
        <v>2</v>
      </c>
      <c r="AR102" s="342"/>
      <c r="AS102" s="342"/>
      <c r="AT102" s="342"/>
      <c r="AU102" s="355" t="s">
        <v>760</v>
      </c>
      <c r="AV102" s="356"/>
      <c r="AW102" s="356"/>
      <c r="AX102" s="913"/>
    </row>
    <row r="103" spans="1:60" ht="31.5" hidden="1" customHeight="1" x14ac:dyDescent="0.15">
      <c r="A103" s="470" t="s">
        <v>269</v>
      </c>
      <c r="B103" s="471"/>
      <c r="C103" s="471"/>
      <c r="D103" s="471"/>
      <c r="E103" s="471"/>
      <c r="F103" s="472"/>
      <c r="G103" s="717" t="s">
        <v>59</v>
      </c>
      <c r="H103" s="717"/>
      <c r="I103" s="717"/>
      <c r="J103" s="717"/>
      <c r="K103" s="717"/>
      <c r="L103" s="717"/>
      <c r="M103" s="717"/>
      <c r="N103" s="717"/>
      <c r="O103" s="717"/>
      <c r="P103" s="717"/>
      <c r="Q103" s="717"/>
      <c r="R103" s="717"/>
      <c r="S103" s="717"/>
      <c r="T103" s="717"/>
      <c r="U103" s="717"/>
      <c r="V103" s="717"/>
      <c r="W103" s="717"/>
      <c r="X103" s="718"/>
      <c r="Y103" s="450"/>
      <c r="Z103" s="451"/>
      <c r="AA103" s="452"/>
      <c r="AB103" s="287" t="s">
        <v>11</v>
      </c>
      <c r="AC103" s="282"/>
      <c r="AD103" s="283"/>
      <c r="AE103" s="319" t="s">
        <v>305</v>
      </c>
      <c r="AF103" s="319"/>
      <c r="AG103" s="319"/>
      <c r="AH103" s="319"/>
      <c r="AI103" s="319" t="s">
        <v>327</v>
      </c>
      <c r="AJ103" s="319"/>
      <c r="AK103" s="319"/>
      <c r="AL103" s="319"/>
      <c r="AM103" s="319" t="s">
        <v>424</v>
      </c>
      <c r="AN103" s="319"/>
      <c r="AO103" s="319"/>
      <c r="AP103" s="319"/>
      <c r="AQ103" s="344" t="s">
        <v>332</v>
      </c>
      <c r="AR103" s="345"/>
      <c r="AS103" s="345"/>
      <c r="AT103" s="345"/>
      <c r="AU103" s="344" t="s">
        <v>456</v>
      </c>
      <c r="AV103" s="345"/>
      <c r="AW103" s="345"/>
      <c r="AX103" s="346"/>
      <c r="AY103">
        <f>COUNTA($G$104)</f>
        <v>0</v>
      </c>
    </row>
    <row r="104" spans="1:60" ht="23.25" hidden="1" customHeight="1" x14ac:dyDescent="0.15">
      <c r="A104" s="473"/>
      <c r="B104" s="474"/>
      <c r="C104" s="474"/>
      <c r="D104" s="474"/>
      <c r="E104" s="474"/>
      <c r="F104" s="475"/>
      <c r="G104" s="175"/>
      <c r="H104" s="175"/>
      <c r="I104" s="175"/>
      <c r="J104" s="175"/>
      <c r="K104" s="175"/>
      <c r="L104" s="175"/>
      <c r="M104" s="175"/>
      <c r="N104" s="175"/>
      <c r="O104" s="175"/>
      <c r="P104" s="175"/>
      <c r="Q104" s="175"/>
      <c r="R104" s="175"/>
      <c r="S104" s="175"/>
      <c r="T104" s="175"/>
      <c r="U104" s="175"/>
      <c r="V104" s="175"/>
      <c r="W104" s="175"/>
      <c r="X104" s="217"/>
      <c r="Y104" s="459" t="s">
        <v>54</v>
      </c>
      <c r="Z104" s="460"/>
      <c r="AA104" s="461"/>
      <c r="AB104" s="453"/>
      <c r="AC104" s="454"/>
      <c r="AD104" s="455"/>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15">
      <c r="A105" s="476"/>
      <c r="B105" s="477"/>
      <c r="C105" s="477"/>
      <c r="D105" s="477"/>
      <c r="E105" s="477"/>
      <c r="F105" s="478"/>
      <c r="G105" s="178"/>
      <c r="H105" s="178"/>
      <c r="I105" s="178"/>
      <c r="J105" s="178"/>
      <c r="K105" s="178"/>
      <c r="L105" s="178"/>
      <c r="M105" s="178"/>
      <c r="N105" s="178"/>
      <c r="O105" s="178"/>
      <c r="P105" s="178"/>
      <c r="Q105" s="178"/>
      <c r="R105" s="178"/>
      <c r="S105" s="178"/>
      <c r="T105" s="178"/>
      <c r="U105" s="178"/>
      <c r="V105" s="178"/>
      <c r="W105" s="178"/>
      <c r="X105" s="222"/>
      <c r="Y105" s="456" t="s">
        <v>55</v>
      </c>
      <c r="Z105" s="457"/>
      <c r="AA105" s="458"/>
      <c r="AB105" s="389"/>
      <c r="AC105" s="390"/>
      <c r="AD105" s="391"/>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15">
      <c r="A106" s="470" t="s">
        <v>269</v>
      </c>
      <c r="B106" s="471"/>
      <c r="C106" s="471"/>
      <c r="D106" s="471"/>
      <c r="E106" s="471"/>
      <c r="F106" s="472"/>
      <c r="G106" s="717" t="s">
        <v>59</v>
      </c>
      <c r="H106" s="717"/>
      <c r="I106" s="717"/>
      <c r="J106" s="717"/>
      <c r="K106" s="717"/>
      <c r="L106" s="717"/>
      <c r="M106" s="717"/>
      <c r="N106" s="717"/>
      <c r="O106" s="717"/>
      <c r="P106" s="717"/>
      <c r="Q106" s="717"/>
      <c r="R106" s="717"/>
      <c r="S106" s="717"/>
      <c r="T106" s="717"/>
      <c r="U106" s="717"/>
      <c r="V106" s="717"/>
      <c r="W106" s="717"/>
      <c r="X106" s="718"/>
      <c r="Y106" s="450"/>
      <c r="Z106" s="451"/>
      <c r="AA106" s="452"/>
      <c r="AB106" s="287" t="s">
        <v>11</v>
      </c>
      <c r="AC106" s="282"/>
      <c r="AD106" s="283"/>
      <c r="AE106" s="319" t="s">
        <v>305</v>
      </c>
      <c r="AF106" s="319"/>
      <c r="AG106" s="319"/>
      <c r="AH106" s="319"/>
      <c r="AI106" s="319" t="s">
        <v>327</v>
      </c>
      <c r="AJ106" s="319"/>
      <c r="AK106" s="319"/>
      <c r="AL106" s="319"/>
      <c r="AM106" s="319" t="s">
        <v>424</v>
      </c>
      <c r="AN106" s="319"/>
      <c r="AO106" s="319"/>
      <c r="AP106" s="319"/>
      <c r="AQ106" s="344" t="s">
        <v>332</v>
      </c>
      <c r="AR106" s="345"/>
      <c r="AS106" s="345"/>
      <c r="AT106" s="345"/>
      <c r="AU106" s="344" t="s">
        <v>456</v>
      </c>
      <c r="AV106" s="345"/>
      <c r="AW106" s="345"/>
      <c r="AX106" s="346"/>
      <c r="AY106">
        <f>COUNTA($G$107)</f>
        <v>0</v>
      </c>
    </row>
    <row r="107" spans="1:60" ht="23.25" hidden="1" customHeight="1" x14ac:dyDescent="0.15">
      <c r="A107" s="473"/>
      <c r="B107" s="474"/>
      <c r="C107" s="474"/>
      <c r="D107" s="474"/>
      <c r="E107" s="474"/>
      <c r="F107" s="475"/>
      <c r="G107" s="175"/>
      <c r="H107" s="175"/>
      <c r="I107" s="175"/>
      <c r="J107" s="175"/>
      <c r="K107" s="175"/>
      <c r="L107" s="175"/>
      <c r="M107" s="175"/>
      <c r="N107" s="175"/>
      <c r="O107" s="175"/>
      <c r="P107" s="175"/>
      <c r="Q107" s="175"/>
      <c r="R107" s="175"/>
      <c r="S107" s="175"/>
      <c r="T107" s="175"/>
      <c r="U107" s="175"/>
      <c r="V107" s="175"/>
      <c r="W107" s="175"/>
      <c r="X107" s="217"/>
      <c r="Y107" s="459" t="s">
        <v>54</v>
      </c>
      <c r="Z107" s="460"/>
      <c r="AA107" s="461"/>
      <c r="AB107" s="453"/>
      <c r="AC107" s="454"/>
      <c r="AD107" s="455"/>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15">
      <c r="A108" s="476"/>
      <c r="B108" s="477"/>
      <c r="C108" s="477"/>
      <c r="D108" s="477"/>
      <c r="E108" s="477"/>
      <c r="F108" s="478"/>
      <c r="G108" s="178"/>
      <c r="H108" s="178"/>
      <c r="I108" s="178"/>
      <c r="J108" s="178"/>
      <c r="K108" s="178"/>
      <c r="L108" s="178"/>
      <c r="M108" s="178"/>
      <c r="N108" s="178"/>
      <c r="O108" s="178"/>
      <c r="P108" s="178"/>
      <c r="Q108" s="178"/>
      <c r="R108" s="178"/>
      <c r="S108" s="178"/>
      <c r="T108" s="178"/>
      <c r="U108" s="178"/>
      <c r="V108" s="178"/>
      <c r="W108" s="178"/>
      <c r="X108" s="222"/>
      <c r="Y108" s="456" t="s">
        <v>55</v>
      </c>
      <c r="Z108" s="457"/>
      <c r="AA108" s="458"/>
      <c r="AB108" s="389"/>
      <c r="AC108" s="390"/>
      <c r="AD108" s="391"/>
      <c r="AE108" s="342"/>
      <c r="AF108" s="342"/>
      <c r="AG108" s="342"/>
      <c r="AH108" s="342"/>
      <c r="AI108" s="342"/>
      <c r="AJ108" s="342"/>
      <c r="AK108" s="342"/>
      <c r="AL108" s="342"/>
      <c r="AM108" s="342"/>
      <c r="AN108" s="342"/>
      <c r="AO108" s="342"/>
      <c r="AP108" s="342"/>
      <c r="AQ108" s="342"/>
      <c r="AR108" s="342"/>
      <c r="AS108" s="342"/>
      <c r="AT108" s="342"/>
      <c r="AU108" s="342" t="s">
        <v>735</v>
      </c>
      <c r="AV108" s="342"/>
      <c r="AW108" s="342"/>
      <c r="AX108" s="343"/>
      <c r="AY108">
        <f>$AY$106</f>
        <v>0</v>
      </c>
    </row>
    <row r="109" spans="1:60" ht="31.5" hidden="1" customHeight="1" x14ac:dyDescent="0.15">
      <c r="A109" s="470" t="s">
        <v>269</v>
      </c>
      <c r="B109" s="471"/>
      <c r="C109" s="471"/>
      <c r="D109" s="471"/>
      <c r="E109" s="471"/>
      <c r="F109" s="472"/>
      <c r="G109" s="717" t="s">
        <v>59</v>
      </c>
      <c r="H109" s="717"/>
      <c r="I109" s="717"/>
      <c r="J109" s="717"/>
      <c r="K109" s="717"/>
      <c r="L109" s="717"/>
      <c r="M109" s="717"/>
      <c r="N109" s="717"/>
      <c r="O109" s="717"/>
      <c r="P109" s="717"/>
      <c r="Q109" s="717"/>
      <c r="R109" s="717"/>
      <c r="S109" s="717"/>
      <c r="T109" s="717"/>
      <c r="U109" s="717"/>
      <c r="V109" s="717"/>
      <c r="W109" s="717"/>
      <c r="X109" s="718"/>
      <c r="Y109" s="450"/>
      <c r="Z109" s="451"/>
      <c r="AA109" s="452"/>
      <c r="AB109" s="287" t="s">
        <v>11</v>
      </c>
      <c r="AC109" s="282"/>
      <c r="AD109" s="283"/>
      <c r="AE109" s="319" t="s">
        <v>305</v>
      </c>
      <c r="AF109" s="319"/>
      <c r="AG109" s="319"/>
      <c r="AH109" s="319"/>
      <c r="AI109" s="319" t="s">
        <v>327</v>
      </c>
      <c r="AJ109" s="319"/>
      <c r="AK109" s="319"/>
      <c r="AL109" s="319"/>
      <c r="AM109" s="319" t="s">
        <v>424</v>
      </c>
      <c r="AN109" s="319"/>
      <c r="AO109" s="319"/>
      <c r="AP109" s="319"/>
      <c r="AQ109" s="344" t="s">
        <v>332</v>
      </c>
      <c r="AR109" s="345"/>
      <c r="AS109" s="345"/>
      <c r="AT109" s="345"/>
      <c r="AU109" s="344" t="s">
        <v>456</v>
      </c>
      <c r="AV109" s="345"/>
      <c r="AW109" s="345"/>
      <c r="AX109" s="346"/>
      <c r="AY109">
        <f>COUNTA($G$110)</f>
        <v>0</v>
      </c>
    </row>
    <row r="110" spans="1:60" ht="23.25" hidden="1" customHeight="1" x14ac:dyDescent="0.15">
      <c r="A110" s="473"/>
      <c r="B110" s="474"/>
      <c r="C110" s="474"/>
      <c r="D110" s="474"/>
      <c r="E110" s="474"/>
      <c r="F110" s="475"/>
      <c r="G110" s="175"/>
      <c r="H110" s="175"/>
      <c r="I110" s="175"/>
      <c r="J110" s="175"/>
      <c r="K110" s="175"/>
      <c r="L110" s="175"/>
      <c r="M110" s="175"/>
      <c r="N110" s="175"/>
      <c r="O110" s="175"/>
      <c r="P110" s="175"/>
      <c r="Q110" s="175"/>
      <c r="R110" s="175"/>
      <c r="S110" s="175"/>
      <c r="T110" s="175"/>
      <c r="U110" s="175"/>
      <c r="V110" s="175"/>
      <c r="W110" s="175"/>
      <c r="X110" s="217"/>
      <c r="Y110" s="459" t="s">
        <v>54</v>
      </c>
      <c r="Z110" s="460"/>
      <c r="AA110" s="461"/>
      <c r="AB110" s="453"/>
      <c r="AC110" s="454"/>
      <c r="AD110" s="455"/>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6"/>
      <c r="B111" s="477"/>
      <c r="C111" s="477"/>
      <c r="D111" s="477"/>
      <c r="E111" s="477"/>
      <c r="F111" s="478"/>
      <c r="G111" s="178"/>
      <c r="H111" s="178"/>
      <c r="I111" s="178"/>
      <c r="J111" s="178"/>
      <c r="K111" s="178"/>
      <c r="L111" s="178"/>
      <c r="M111" s="178"/>
      <c r="N111" s="178"/>
      <c r="O111" s="178"/>
      <c r="P111" s="178"/>
      <c r="Q111" s="178"/>
      <c r="R111" s="178"/>
      <c r="S111" s="178"/>
      <c r="T111" s="178"/>
      <c r="U111" s="178"/>
      <c r="V111" s="178"/>
      <c r="W111" s="178"/>
      <c r="X111" s="222"/>
      <c r="Y111" s="456" t="s">
        <v>55</v>
      </c>
      <c r="Z111" s="457"/>
      <c r="AA111" s="458"/>
      <c r="AB111" s="389"/>
      <c r="AC111" s="390"/>
      <c r="AD111" s="391"/>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70" t="s">
        <v>269</v>
      </c>
      <c r="B112" s="471"/>
      <c r="C112" s="471"/>
      <c r="D112" s="471"/>
      <c r="E112" s="471"/>
      <c r="F112" s="472"/>
      <c r="G112" s="717" t="s">
        <v>59</v>
      </c>
      <c r="H112" s="717"/>
      <c r="I112" s="717"/>
      <c r="J112" s="717"/>
      <c r="K112" s="717"/>
      <c r="L112" s="717"/>
      <c r="M112" s="717"/>
      <c r="N112" s="717"/>
      <c r="O112" s="717"/>
      <c r="P112" s="717"/>
      <c r="Q112" s="717"/>
      <c r="R112" s="717"/>
      <c r="S112" s="717"/>
      <c r="T112" s="717"/>
      <c r="U112" s="717"/>
      <c r="V112" s="717"/>
      <c r="W112" s="717"/>
      <c r="X112" s="718"/>
      <c r="Y112" s="450"/>
      <c r="Z112" s="451"/>
      <c r="AA112" s="452"/>
      <c r="AB112" s="287" t="s">
        <v>11</v>
      </c>
      <c r="AC112" s="282"/>
      <c r="AD112" s="283"/>
      <c r="AE112" s="319" t="s">
        <v>305</v>
      </c>
      <c r="AF112" s="319"/>
      <c r="AG112" s="319"/>
      <c r="AH112" s="319"/>
      <c r="AI112" s="319" t="s">
        <v>327</v>
      </c>
      <c r="AJ112" s="319"/>
      <c r="AK112" s="319"/>
      <c r="AL112" s="319"/>
      <c r="AM112" s="319" t="s">
        <v>424</v>
      </c>
      <c r="AN112" s="319"/>
      <c r="AO112" s="319"/>
      <c r="AP112" s="319"/>
      <c r="AQ112" s="344" t="s">
        <v>332</v>
      </c>
      <c r="AR112" s="345"/>
      <c r="AS112" s="345"/>
      <c r="AT112" s="345"/>
      <c r="AU112" s="344" t="s">
        <v>456</v>
      </c>
      <c r="AV112" s="345"/>
      <c r="AW112" s="345"/>
      <c r="AX112" s="346"/>
      <c r="AY112">
        <f>COUNTA($G$113)</f>
        <v>0</v>
      </c>
    </row>
    <row r="113" spans="1:51" ht="23.25" hidden="1" customHeight="1" x14ac:dyDescent="0.15">
      <c r="A113" s="473"/>
      <c r="B113" s="474"/>
      <c r="C113" s="474"/>
      <c r="D113" s="474"/>
      <c r="E113" s="474"/>
      <c r="F113" s="475"/>
      <c r="G113" s="175"/>
      <c r="H113" s="175"/>
      <c r="I113" s="175"/>
      <c r="J113" s="175"/>
      <c r="K113" s="175"/>
      <c r="L113" s="175"/>
      <c r="M113" s="175"/>
      <c r="N113" s="175"/>
      <c r="O113" s="175"/>
      <c r="P113" s="175"/>
      <c r="Q113" s="175"/>
      <c r="R113" s="175"/>
      <c r="S113" s="175"/>
      <c r="T113" s="175"/>
      <c r="U113" s="175"/>
      <c r="V113" s="175"/>
      <c r="W113" s="175"/>
      <c r="X113" s="217"/>
      <c r="Y113" s="459" t="s">
        <v>54</v>
      </c>
      <c r="Z113" s="460"/>
      <c r="AA113" s="461"/>
      <c r="AB113" s="453"/>
      <c r="AC113" s="454"/>
      <c r="AD113" s="455"/>
      <c r="AE113" s="342"/>
      <c r="AF113" s="342"/>
      <c r="AG113" s="342"/>
      <c r="AH113" s="342"/>
      <c r="AI113" s="342"/>
      <c r="AJ113" s="342"/>
      <c r="AK113" s="342"/>
      <c r="AL113" s="342"/>
      <c r="AM113" s="342"/>
      <c r="AN113" s="342"/>
      <c r="AO113" s="342"/>
      <c r="AP113" s="342"/>
      <c r="AQ113" s="347"/>
      <c r="AR113" s="348"/>
      <c r="AS113" s="348"/>
      <c r="AT113" s="799"/>
      <c r="AU113" s="342"/>
      <c r="AV113" s="342"/>
      <c r="AW113" s="342"/>
      <c r="AX113" s="343"/>
      <c r="AY113">
        <f>$AY$112</f>
        <v>0</v>
      </c>
    </row>
    <row r="114" spans="1:51" ht="23.25" hidden="1" customHeight="1" x14ac:dyDescent="0.15">
      <c r="A114" s="476"/>
      <c r="B114" s="477"/>
      <c r="C114" s="477"/>
      <c r="D114" s="477"/>
      <c r="E114" s="477"/>
      <c r="F114" s="478"/>
      <c r="G114" s="178"/>
      <c r="H114" s="178"/>
      <c r="I114" s="178"/>
      <c r="J114" s="178"/>
      <c r="K114" s="178"/>
      <c r="L114" s="178"/>
      <c r="M114" s="178"/>
      <c r="N114" s="178"/>
      <c r="O114" s="178"/>
      <c r="P114" s="178"/>
      <c r="Q114" s="178"/>
      <c r="R114" s="178"/>
      <c r="S114" s="178"/>
      <c r="T114" s="178"/>
      <c r="U114" s="178"/>
      <c r="V114" s="178"/>
      <c r="W114" s="178"/>
      <c r="X114" s="222"/>
      <c r="Y114" s="456" t="s">
        <v>55</v>
      </c>
      <c r="Z114" s="457"/>
      <c r="AA114" s="458"/>
      <c r="AB114" s="389"/>
      <c r="AC114" s="390"/>
      <c r="AD114" s="391"/>
      <c r="AE114" s="350"/>
      <c r="AF114" s="350"/>
      <c r="AG114" s="350"/>
      <c r="AH114" s="350"/>
      <c r="AI114" s="350"/>
      <c r="AJ114" s="350"/>
      <c r="AK114" s="350"/>
      <c r="AL114" s="350"/>
      <c r="AM114" s="350"/>
      <c r="AN114" s="350"/>
      <c r="AO114" s="350"/>
      <c r="AP114" s="350"/>
      <c r="AQ114" s="347"/>
      <c r="AR114" s="348"/>
      <c r="AS114" s="348"/>
      <c r="AT114" s="799"/>
      <c r="AU114" s="347"/>
      <c r="AV114" s="348"/>
      <c r="AW114" s="348"/>
      <c r="AX114" s="349"/>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5"/>
      <c r="Z115" s="466"/>
      <c r="AA115" s="467"/>
      <c r="AB115" s="287" t="s">
        <v>11</v>
      </c>
      <c r="AC115" s="282"/>
      <c r="AD115" s="283"/>
      <c r="AE115" s="319" t="s">
        <v>305</v>
      </c>
      <c r="AF115" s="319"/>
      <c r="AG115" s="319"/>
      <c r="AH115" s="319"/>
      <c r="AI115" s="319" t="s">
        <v>327</v>
      </c>
      <c r="AJ115" s="319"/>
      <c r="AK115" s="319"/>
      <c r="AL115" s="319"/>
      <c r="AM115" s="319" t="s">
        <v>424</v>
      </c>
      <c r="AN115" s="319"/>
      <c r="AO115" s="319"/>
      <c r="AP115" s="319"/>
      <c r="AQ115" s="320" t="s">
        <v>457</v>
      </c>
      <c r="AR115" s="321"/>
      <c r="AS115" s="321"/>
      <c r="AT115" s="321"/>
      <c r="AU115" s="321"/>
      <c r="AV115" s="321"/>
      <c r="AW115" s="321"/>
      <c r="AX115" s="322"/>
    </row>
    <row r="116" spans="1:51" ht="23.25" customHeight="1" x14ac:dyDescent="0.15">
      <c r="A116" s="276"/>
      <c r="B116" s="277"/>
      <c r="C116" s="277"/>
      <c r="D116" s="277"/>
      <c r="E116" s="277"/>
      <c r="F116" s="278"/>
      <c r="G116" s="335" t="s">
        <v>641</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t="s">
        <v>642</v>
      </c>
      <c r="AC116" s="285"/>
      <c r="AD116" s="286"/>
      <c r="AE116" s="342">
        <v>154</v>
      </c>
      <c r="AF116" s="342"/>
      <c r="AG116" s="342"/>
      <c r="AH116" s="342"/>
      <c r="AI116" s="342">
        <v>230</v>
      </c>
      <c r="AJ116" s="342"/>
      <c r="AK116" s="342"/>
      <c r="AL116" s="342"/>
      <c r="AM116" s="342">
        <v>239</v>
      </c>
      <c r="AN116" s="342"/>
      <c r="AO116" s="342"/>
      <c r="AP116" s="342"/>
      <c r="AQ116" s="347" t="s">
        <v>671</v>
      </c>
      <c r="AR116" s="348"/>
      <c r="AS116" s="348"/>
      <c r="AT116" s="348"/>
      <c r="AU116" s="348"/>
      <c r="AV116" s="348"/>
      <c r="AW116" s="348"/>
      <c r="AX116" s="349"/>
    </row>
    <row r="117" spans="1:51" ht="46.5" customHeight="1" thickBot="1" x14ac:dyDescent="0.2">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275</v>
      </c>
      <c r="AC117" s="327"/>
      <c r="AD117" s="328"/>
      <c r="AE117" s="290" t="s">
        <v>643</v>
      </c>
      <c r="AF117" s="290"/>
      <c r="AG117" s="290"/>
      <c r="AH117" s="290"/>
      <c r="AI117" s="290" t="s">
        <v>746</v>
      </c>
      <c r="AJ117" s="290"/>
      <c r="AK117" s="290"/>
      <c r="AL117" s="290"/>
      <c r="AM117" s="290" t="s">
        <v>736</v>
      </c>
      <c r="AN117" s="290"/>
      <c r="AO117" s="290"/>
      <c r="AP117" s="290"/>
      <c r="AQ117" s="290" t="s">
        <v>671</v>
      </c>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5"/>
      <c r="Z118" s="466"/>
      <c r="AA118" s="467"/>
      <c r="AB118" s="287" t="s">
        <v>11</v>
      </c>
      <c r="AC118" s="282"/>
      <c r="AD118" s="283"/>
      <c r="AE118" s="319" t="s">
        <v>305</v>
      </c>
      <c r="AF118" s="319"/>
      <c r="AG118" s="319"/>
      <c r="AH118" s="319"/>
      <c r="AI118" s="319" t="s">
        <v>327</v>
      </c>
      <c r="AJ118" s="319"/>
      <c r="AK118" s="319"/>
      <c r="AL118" s="319"/>
      <c r="AM118" s="319" t="s">
        <v>424</v>
      </c>
      <c r="AN118" s="319"/>
      <c r="AO118" s="319"/>
      <c r="AP118" s="319"/>
      <c r="AQ118" s="320" t="s">
        <v>457</v>
      </c>
      <c r="AR118" s="321"/>
      <c r="AS118" s="321"/>
      <c r="AT118" s="321"/>
      <c r="AU118" s="321"/>
      <c r="AV118" s="321"/>
      <c r="AW118" s="321"/>
      <c r="AX118" s="322"/>
      <c r="AY118" s="77">
        <f>IF(SUBSTITUTE(SUBSTITUTE($G$119,"／",""),"　","")="",0,1)</f>
        <v>0</v>
      </c>
    </row>
    <row r="119" spans="1:51" ht="23.25" hidden="1" customHeight="1" x14ac:dyDescent="0.15">
      <c r="A119" s="276"/>
      <c r="B119" s="277"/>
      <c r="C119" s="277"/>
      <c r="D119" s="277"/>
      <c r="E119" s="277"/>
      <c r="F119" s="278"/>
      <c r="G119" s="335" t="s">
        <v>276</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275</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5"/>
      <c r="Z121" s="466"/>
      <c r="AA121" s="467"/>
      <c r="AB121" s="287" t="s">
        <v>11</v>
      </c>
      <c r="AC121" s="282"/>
      <c r="AD121" s="283"/>
      <c r="AE121" s="319" t="s">
        <v>305</v>
      </c>
      <c r="AF121" s="319"/>
      <c r="AG121" s="319"/>
      <c r="AH121" s="319"/>
      <c r="AI121" s="319" t="s">
        <v>327</v>
      </c>
      <c r="AJ121" s="319"/>
      <c r="AK121" s="319"/>
      <c r="AL121" s="319"/>
      <c r="AM121" s="319" t="s">
        <v>424</v>
      </c>
      <c r="AN121" s="319"/>
      <c r="AO121" s="319"/>
      <c r="AP121" s="319"/>
      <c r="AQ121" s="320" t="s">
        <v>457</v>
      </c>
      <c r="AR121" s="321"/>
      <c r="AS121" s="321"/>
      <c r="AT121" s="321"/>
      <c r="AU121" s="321"/>
      <c r="AV121" s="321"/>
      <c r="AW121" s="321"/>
      <c r="AX121" s="322"/>
      <c r="AY121" s="77">
        <f>IF(SUBSTITUTE(SUBSTITUTE($G$122,"／",""),"　","")="",0,1)</f>
        <v>0</v>
      </c>
    </row>
    <row r="122" spans="1:51" ht="23.25" hidden="1" customHeight="1" x14ac:dyDescent="0.15">
      <c r="A122" s="276"/>
      <c r="B122" s="277"/>
      <c r="C122" s="277"/>
      <c r="D122" s="277"/>
      <c r="E122" s="277"/>
      <c r="F122" s="278"/>
      <c r="G122" s="335" t="s">
        <v>277</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275</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5"/>
      <c r="Z124" s="466"/>
      <c r="AA124" s="467"/>
      <c r="AB124" s="287" t="s">
        <v>11</v>
      </c>
      <c r="AC124" s="282"/>
      <c r="AD124" s="283"/>
      <c r="AE124" s="319" t="s">
        <v>305</v>
      </c>
      <c r="AF124" s="319"/>
      <c r="AG124" s="319"/>
      <c r="AH124" s="319"/>
      <c r="AI124" s="319" t="s">
        <v>327</v>
      </c>
      <c r="AJ124" s="319"/>
      <c r="AK124" s="319"/>
      <c r="AL124" s="319"/>
      <c r="AM124" s="319" t="s">
        <v>424</v>
      </c>
      <c r="AN124" s="319"/>
      <c r="AO124" s="319"/>
      <c r="AP124" s="319"/>
      <c r="AQ124" s="320" t="s">
        <v>457</v>
      </c>
      <c r="AR124" s="321"/>
      <c r="AS124" s="321"/>
      <c r="AT124" s="321"/>
      <c r="AU124" s="321"/>
      <c r="AV124" s="321"/>
      <c r="AW124" s="321"/>
      <c r="AX124" s="322"/>
      <c r="AY124" s="77">
        <f>IF(SUBSTITUTE(SUBSTITUTE($G$125,"／",""),"　","")="",0,1)</f>
        <v>0</v>
      </c>
    </row>
    <row r="125" spans="1:51" ht="23.25" hidden="1" customHeight="1" x14ac:dyDescent="0.15">
      <c r="A125" s="276"/>
      <c r="B125" s="277"/>
      <c r="C125" s="277"/>
      <c r="D125" s="277"/>
      <c r="E125" s="277"/>
      <c r="F125" s="278"/>
      <c r="G125" s="335" t="s">
        <v>277</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275</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38"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305</v>
      </c>
      <c r="AF127" s="319"/>
      <c r="AG127" s="319"/>
      <c r="AH127" s="319"/>
      <c r="AI127" s="319" t="s">
        <v>327</v>
      </c>
      <c r="AJ127" s="319"/>
      <c r="AK127" s="319"/>
      <c r="AL127" s="319"/>
      <c r="AM127" s="319" t="s">
        <v>424</v>
      </c>
      <c r="AN127" s="319"/>
      <c r="AO127" s="319"/>
      <c r="AP127" s="319"/>
      <c r="AQ127" s="320" t="s">
        <v>457</v>
      </c>
      <c r="AR127" s="321"/>
      <c r="AS127" s="321"/>
      <c r="AT127" s="321"/>
      <c r="AU127" s="321"/>
      <c r="AV127" s="321"/>
      <c r="AW127" s="321"/>
      <c r="AX127" s="322"/>
      <c r="AY127" s="77">
        <f>IF(SUBSTITUTE(SUBSTITUTE($G$128,"／",""),"　","")="",0,1)</f>
        <v>0</v>
      </c>
    </row>
    <row r="128" spans="1:51" ht="23.25" hidden="1" customHeight="1" x14ac:dyDescent="0.15">
      <c r="A128" s="276"/>
      <c r="B128" s="277"/>
      <c r="C128" s="277"/>
      <c r="D128" s="277"/>
      <c r="E128" s="277"/>
      <c r="F128" s="278"/>
      <c r="G128" s="335" t="s">
        <v>277</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275</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76" t="s">
        <v>320</v>
      </c>
      <c r="B130" s="974"/>
      <c r="C130" s="973" t="s">
        <v>188</v>
      </c>
      <c r="D130" s="974"/>
      <c r="E130" s="292" t="s">
        <v>217</v>
      </c>
      <c r="F130" s="293"/>
      <c r="G130" s="294" t="s">
        <v>644</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77"/>
      <c r="B131" s="237"/>
      <c r="C131" s="236"/>
      <c r="D131" s="237"/>
      <c r="E131" s="223" t="s">
        <v>216</v>
      </c>
      <c r="F131" s="224"/>
      <c r="G131" s="221" t="s">
        <v>645</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977"/>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305</v>
      </c>
      <c r="AF132" s="183"/>
      <c r="AG132" s="183"/>
      <c r="AH132" s="184"/>
      <c r="AI132" s="199" t="s">
        <v>327</v>
      </c>
      <c r="AJ132" s="183"/>
      <c r="AK132" s="183"/>
      <c r="AL132" s="184"/>
      <c r="AM132" s="199" t="s">
        <v>614</v>
      </c>
      <c r="AN132" s="183"/>
      <c r="AO132" s="183"/>
      <c r="AP132" s="184"/>
      <c r="AQ132" s="251" t="s">
        <v>184</v>
      </c>
      <c r="AR132" s="252"/>
      <c r="AS132" s="252"/>
      <c r="AT132" s="253"/>
      <c r="AU132" s="263" t="s">
        <v>200</v>
      </c>
      <c r="AV132" s="263"/>
      <c r="AW132" s="263"/>
      <c r="AX132" s="264"/>
      <c r="AY132">
        <f>COUNTA($G$134)</f>
        <v>1</v>
      </c>
    </row>
    <row r="133" spans="1:51" ht="18.75" customHeight="1" x14ac:dyDescent="0.15">
      <c r="A133" s="977"/>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t="s">
        <v>632</v>
      </c>
      <c r="AR133" s="255"/>
      <c r="AS133" s="164" t="s">
        <v>185</v>
      </c>
      <c r="AT133" s="186"/>
      <c r="AU133" s="163" t="s">
        <v>632</v>
      </c>
      <c r="AV133" s="163"/>
      <c r="AW133" s="164" t="s">
        <v>175</v>
      </c>
      <c r="AX133" s="165"/>
      <c r="AY133">
        <f>$AY$132</f>
        <v>1</v>
      </c>
    </row>
    <row r="134" spans="1:51" ht="39.75" customHeight="1" x14ac:dyDescent="0.15">
      <c r="A134" s="977"/>
      <c r="B134" s="237"/>
      <c r="C134" s="236"/>
      <c r="D134" s="237"/>
      <c r="E134" s="236"/>
      <c r="F134" s="298"/>
      <c r="G134" s="216" t="s">
        <v>646</v>
      </c>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t="s">
        <v>647</v>
      </c>
      <c r="AC134" s="208"/>
      <c r="AD134" s="208"/>
      <c r="AE134" s="250">
        <v>96.3</v>
      </c>
      <c r="AF134" s="152"/>
      <c r="AG134" s="152"/>
      <c r="AH134" s="152"/>
      <c r="AI134" s="250">
        <v>96.2</v>
      </c>
      <c r="AJ134" s="152"/>
      <c r="AK134" s="152"/>
      <c r="AL134" s="152"/>
      <c r="AM134" s="250">
        <v>100</v>
      </c>
      <c r="AN134" s="152"/>
      <c r="AO134" s="152"/>
      <c r="AP134" s="152"/>
      <c r="AQ134" s="250" t="s">
        <v>632</v>
      </c>
      <c r="AR134" s="152"/>
      <c r="AS134" s="152"/>
      <c r="AT134" s="152"/>
      <c r="AU134" s="250" t="s">
        <v>632</v>
      </c>
      <c r="AV134" s="152"/>
      <c r="AW134" s="152"/>
      <c r="AX134" s="195"/>
      <c r="AY134">
        <f t="shared" ref="AY134:AY135" si="13">$AY$132</f>
        <v>1</v>
      </c>
    </row>
    <row r="135" spans="1:51" ht="39.75" customHeight="1" x14ac:dyDescent="0.15">
      <c r="A135" s="977"/>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6" t="s">
        <v>53</v>
      </c>
      <c r="Z135" s="143"/>
      <c r="AA135" s="144"/>
      <c r="AB135" s="270" t="s">
        <v>647</v>
      </c>
      <c r="AC135" s="160"/>
      <c r="AD135" s="160"/>
      <c r="AE135" s="250">
        <v>90</v>
      </c>
      <c r="AF135" s="152"/>
      <c r="AG135" s="152"/>
      <c r="AH135" s="152"/>
      <c r="AI135" s="250">
        <v>90</v>
      </c>
      <c r="AJ135" s="152"/>
      <c r="AK135" s="152"/>
      <c r="AL135" s="152"/>
      <c r="AM135" s="250">
        <v>90</v>
      </c>
      <c r="AN135" s="152"/>
      <c r="AO135" s="152"/>
      <c r="AP135" s="152"/>
      <c r="AQ135" s="250" t="s">
        <v>632</v>
      </c>
      <c r="AR135" s="152"/>
      <c r="AS135" s="152"/>
      <c r="AT135" s="152"/>
      <c r="AU135" s="250" t="s">
        <v>632</v>
      </c>
      <c r="AV135" s="152"/>
      <c r="AW135" s="152"/>
      <c r="AX135" s="195"/>
      <c r="AY135">
        <f t="shared" si="13"/>
        <v>1</v>
      </c>
    </row>
    <row r="136" spans="1:51" ht="18.75" hidden="1" customHeight="1" x14ac:dyDescent="0.15">
      <c r="A136" s="977"/>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305</v>
      </c>
      <c r="AF136" s="183"/>
      <c r="AG136" s="183"/>
      <c r="AH136" s="184"/>
      <c r="AI136" s="199" t="s">
        <v>327</v>
      </c>
      <c r="AJ136" s="183"/>
      <c r="AK136" s="183"/>
      <c r="AL136" s="184"/>
      <c r="AM136" s="199" t="s">
        <v>614</v>
      </c>
      <c r="AN136" s="183"/>
      <c r="AO136" s="183"/>
      <c r="AP136" s="184"/>
      <c r="AQ136" s="251" t="s">
        <v>184</v>
      </c>
      <c r="AR136" s="252"/>
      <c r="AS136" s="252"/>
      <c r="AT136" s="253"/>
      <c r="AU136" s="263" t="s">
        <v>200</v>
      </c>
      <c r="AV136" s="263"/>
      <c r="AW136" s="263"/>
      <c r="AX136" s="264"/>
      <c r="AY136">
        <f>COUNTA($G$138)</f>
        <v>0</v>
      </c>
    </row>
    <row r="137" spans="1:51" ht="18.75" hidden="1" customHeight="1" x14ac:dyDescent="0.15">
      <c r="A137" s="977"/>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15">
      <c r="A138" s="977"/>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5"/>
      <c r="AY138">
        <f t="shared" ref="AY138:AY139" si="14">$AY$136</f>
        <v>0</v>
      </c>
    </row>
    <row r="139" spans="1:51" ht="39.75" hidden="1" customHeight="1" x14ac:dyDescent="0.15">
      <c r="A139" s="977"/>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6"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5"/>
      <c r="AY139">
        <f t="shared" si="14"/>
        <v>0</v>
      </c>
    </row>
    <row r="140" spans="1:51" ht="18.75" hidden="1" customHeight="1" x14ac:dyDescent="0.15">
      <c r="A140" s="977"/>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305</v>
      </c>
      <c r="AF140" s="183"/>
      <c r="AG140" s="183"/>
      <c r="AH140" s="184"/>
      <c r="AI140" s="199" t="s">
        <v>327</v>
      </c>
      <c r="AJ140" s="183"/>
      <c r="AK140" s="183"/>
      <c r="AL140" s="184"/>
      <c r="AM140" s="199" t="s">
        <v>614</v>
      </c>
      <c r="AN140" s="183"/>
      <c r="AO140" s="183"/>
      <c r="AP140" s="184"/>
      <c r="AQ140" s="251" t="s">
        <v>184</v>
      </c>
      <c r="AR140" s="252"/>
      <c r="AS140" s="252"/>
      <c r="AT140" s="253"/>
      <c r="AU140" s="263" t="s">
        <v>200</v>
      </c>
      <c r="AV140" s="263"/>
      <c r="AW140" s="263"/>
      <c r="AX140" s="264"/>
      <c r="AY140">
        <f>COUNTA($G$142)</f>
        <v>0</v>
      </c>
    </row>
    <row r="141" spans="1:51" ht="18.75" hidden="1" customHeight="1" x14ac:dyDescent="0.15">
      <c r="A141" s="977"/>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15">
      <c r="A142" s="977"/>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5"/>
      <c r="AY142">
        <f t="shared" ref="AY142:AY143" si="15">$AY$140</f>
        <v>0</v>
      </c>
    </row>
    <row r="143" spans="1:51" ht="39.75" hidden="1" customHeight="1" x14ac:dyDescent="0.15">
      <c r="A143" s="977"/>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6"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5"/>
      <c r="AY143">
        <f t="shared" si="15"/>
        <v>0</v>
      </c>
    </row>
    <row r="144" spans="1:51" ht="18.75" hidden="1" customHeight="1" x14ac:dyDescent="0.15">
      <c r="A144" s="977"/>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305</v>
      </c>
      <c r="AF144" s="183"/>
      <c r="AG144" s="183"/>
      <c r="AH144" s="184"/>
      <c r="AI144" s="199" t="s">
        <v>327</v>
      </c>
      <c r="AJ144" s="183"/>
      <c r="AK144" s="183"/>
      <c r="AL144" s="184"/>
      <c r="AM144" s="199" t="s">
        <v>614</v>
      </c>
      <c r="AN144" s="183"/>
      <c r="AO144" s="183"/>
      <c r="AP144" s="184"/>
      <c r="AQ144" s="251" t="s">
        <v>184</v>
      </c>
      <c r="AR144" s="252"/>
      <c r="AS144" s="252"/>
      <c r="AT144" s="253"/>
      <c r="AU144" s="263" t="s">
        <v>200</v>
      </c>
      <c r="AV144" s="263"/>
      <c r="AW144" s="263"/>
      <c r="AX144" s="264"/>
      <c r="AY144">
        <f>COUNTA($G$146)</f>
        <v>0</v>
      </c>
    </row>
    <row r="145" spans="1:51" ht="18.75" hidden="1" customHeight="1" x14ac:dyDescent="0.15">
      <c r="A145" s="977"/>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15">
      <c r="A146" s="977"/>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5"/>
      <c r="AY146">
        <f t="shared" ref="AY146:AY147" si="16">$AY$144</f>
        <v>0</v>
      </c>
    </row>
    <row r="147" spans="1:51" ht="39.75" hidden="1" customHeight="1" x14ac:dyDescent="0.15">
      <c r="A147" s="977"/>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6"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5"/>
      <c r="AY147">
        <f t="shared" si="16"/>
        <v>0</v>
      </c>
    </row>
    <row r="148" spans="1:51" ht="18.75" hidden="1" customHeight="1" x14ac:dyDescent="0.15">
      <c r="A148" s="977"/>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305</v>
      </c>
      <c r="AF148" s="183"/>
      <c r="AG148" s="183"/>
      <c r="AH148" s="184"/>
      <c r="AI148" s="199" t="s">
        <v>327</v>
      </c>
      <c r="AJ148" s="183"/>
      <c r="AK148" s="183"/>
      <c r="AL148" s="184"/>
      <c r="AM148" s="199" t="s">
        <v>614</v>
      </c>
      <c r="AN148" s="183"/>
      <c r="AO148" s="183"/>
      <c r="AP148" s="184"/>
      <c r="AQ148" s="251" t="s">
        <v>184</v>
      </c>
      <c r="AR148" s="252"/>
      <c r="AS148" s="252"/>
      <c r="AT148" s="253"/>
      <c r="AU148" s="263" t="s">
        <v>200</v>
      </c>
      <c r="AV148" s="263"/>
      <c r="AW148" s="263"/>
      <c r="AX148" s="264"/>
      <c r="AY148">
        <f>COUNTA($G$150)</f>
        <v>0</v>
      </c>
    </row>
    <row r="149" spans="1:51" ht="18.75" hidden="1" customHeight="1" x14ac:dyDescent="0.15">
      <c r="A149" s="977"/>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15">
      <c r="A150" s="977"/>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5"/>
      <c r="AY150">
        <f t="shared" ref="AY150:AY151" si="17">$AY$148</f>
        <v>0</v>
      </c>
    </row>
    <row r="151" spans="1:51" ht="39.75" hidden="1" customHeight="1" x14ac:dyDescent="0.15">
      <c r="A151" s="977"/>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6"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5"/>
      <c r="AY151">
        <f t="shared" si="17"/>
        <v>0</v>
      </c>
    </row>
    <row r="152" spans="1:51" ht="22.5" hidden="1" customHeight="1" x14ac:dyDescent="0.15">
      <c r="A152" s="977"/>
      <c r="B152" s="237"/>
      <c r="C152" s="236"/>
      <c r="D152" s="237"/>
      <c r="E152" s="236"/>
      <c r="F152" s="298"/>
      <c r="G152" s="256" t="s">
        <v>201</v>
      </c>
      <c r="H152" s="183"/>
      <c r="I152" s="183"/>
      <c r="J152" s="183"/>
      <c r="K152" s="183"/>
      <c r="L152" s="183"/>
      <c r="M152" s="183"/>
      <c r="N152" s="183"/>
      <c r="O152" s="183"/>
      <c r="P152" s="184"/>
      <c r="Q152" s="199" t="s">
        <v>253</v>
      </c>
      <c r="R152" s="183"/>
      <c r="S152" s="183"/>
      <c r="T152" s="183"/>
      <c r="U152" s="183"/>
      <c r="V152" s="183"/>
      <c r="W152" s="183"/>
      <c r="X152" s="183"/>
      <c r="Y152" s="183"/>
      <c r="Z152" s="183"/>
      <c r="AA152" s="183"/>
      <c r="AB152" s="271" t="s">
        <v>254</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9"/>
      <c r="AY152">
        <f>COUNTA($G$154)</f>
        <v>0</v>
      </c>
    </row>
    <row r="153" spans="1:51" ht="22.5" hidden="1" customHeight="1" x14ac:dyDescent="0.15">
      <c r="A153" s="977"/>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90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77"/>
      <c r="B155" s="237"/>
      <c r="C155" s="236"/>
      <c r="D155" s="237"/>
      <c r="E155" s="236"/>
      <c r="F155" s="298"/>
      <c r="G155" s="218"/>
      <c r="H155" s="219"/>
      <c r="I155" s="219"/>
      <c r="J155" s="219"/>
      <c r="K155" s="219"/>
      <c r="L155" s="219"/>
      <c r="M155" s="219"/>
      <c r="N155" s="219"/>
      <c r="O155" s="219"/>
      <c r="P155" s="220"/>
      <c r="Q155" s="410"/>
      <c r="R155" s="219"/>
      <c r="S155" s="219"/>
      <c r="T155" s="219"/>
      <c r="U155" s="219"/>
      <c r="V155" s="219"/>
      <c r="W155" s="219"/>
      <c r="X155" s="219"/>
      <c r="Y155" s="219"/>
      <c r="Z155" s="219"/>
      <c r="AA155" s="90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77"/>
      <c r="B156" s="237"/>
      <c r="C156" s="236"/>
      <c r="D156" s="237"/>
      <c r="E156" s="236"/>
      <c r="F156" s="298"/>
      <c r="G156" s="218"/>
      <c r="H156" s="219"/>
      <c r="I156" s="219"/>
      <c r="J156" s="219"/>
      <c r="K156" s="219"/>
      <c r="L156" s="219"/>
      <c r="M156" s="219"/>
      <c r="N156" s="219"/>
      <c r="O156" s="219"/>
      <c r="P156" s="220"/>
      <c r="Q156" s="410"/>
      <c r="R156" s="219"/>
      <c r="S156" s="219"/>
      <c r="T156" s="219"/>
      <c r="U156" s="219"/>
      <c r="V156" s="219"/>
      <c r="W156" s="219"/>
      <c r="X156" s="219"/>
      <c r="Y156" s="219"/>
      <c r="Z156" s="219"/>
      <c r="AA156" s="905"/>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977"/>
      <c r="B157" s="237"/>
      <c r="C157" s="236"/>
      <c r="D157" s="237"/>
      <c r="E157" s="236"/>
      <c r="F157" s="298"/>
      <c r="G157" s="218"/>
      <c r="H157" s="219"/>
      <c r="I157" s="219"/>
      <c r="J157" s="219"/>
      <c r="K157" s="219"/>
      <c r="L157" s="219"/>
      <c r="M157" s="219"/>
      <c r="N157" s="219"/>
      <c r="O157" s="219"/>
      <c r="P157" s="220"/>
      <c r="Q157" s="410"/>
      <c r="R157" s="219"/>
      <c r="S157" s="219"/>
      <c r="T157" s="219"/>
      <c r="U157" s="219"/>
      <c r="V157" s="219"/>
      <c r="W157" s="219"/>
      <c r="X157" s="219"/>
      <c r="Y157" s="219"/>
      <c r="Z157" s="219"/>
      <c r="AA157" s="905"/>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977"/>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906"/>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977"/>
      <c r="B159" s="237"/>
      <c r="C159" s="236"/>
      <c r="D159" s="237"/>
      <c r="E159" s="236"/>
      <c r="F159" s="298"/>
      <c r="G159" s="256" t="s">
        <v>201</v>
      </c>
      <c r="H159" s="183"/>
      <c r="I159" s="183"/>
      <c r="J159" s="183"/>
      <c r="K159" s="183"/>
      <c r="L159" s="183"/>
      <c r="M159" s="183"/>
      <c r="N159" s="183"/>
      <c r="O159" s="183"/>
      <c r="P159" s="184"/>
      <c r="Q159" s="199" t="s">
        <v>253</v>
      </c>
      <c r="R159" s="183"/>
      <c r="S159" s="183"/>
      <c r="T159" s="183"/>
      <c r="U159" s="183"/>
      <c r="V159" s="183"/>
      <c r="W159" s="183"/>
      <c r="X159" s="183"/>
      <c r="Y159" s="183"/>
      <c r="Z159" s="183"/>
      <c r="AA159" s="183"/>
      <c r="AB159" s="271" t="s">
        <v>254</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77"/>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90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77"/>
      <c r="B162" s="237"/>
      <c r="C162" s="236"/>
      <c r="D162" s="237"/>
      <c r="E162" s="236"/>
      <c r="F162" s="298"/>
      <c r="G162" s="218"/>
      <c r="H162" s="219"/>
      <c r="I162" s="219"/>
      <c r="J162" s="219"/>
      <c r="K162" s="219"/>
      <c r="L162" s="219"/>
      <c r="M162" s="219"/>
      <c r="N162" s="219"/>
      <c r="O162" s="219"/>
      <c r="P162" s="220"/>
      <c r="Q162" s="410"/>
      <c r="R162" s="219"/>
      <c r="S162" s="219"/>
      <c r="T162" s="219"/>
      <c r="U162" s="219"/>
      <c r="V162" s="219"/>
      <c r="W162" s="219"/>
      <c r="X162" s="219"/>
      <c r="Y162" s="219"/>
      <c r="Z162" s="219"/>
      <c r="AA162" s="90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77"/>
      <c r="B163" s="237"/>
      <c r="C163" s="236"/>
      <c r="D163" s="237"/>
      <c r="E163" s="236"/>
      <c r="F163" s="298"/>
      <c r="G163" s="218"/>
      <c r="H163" s="219"/>
      <c r="I163" s="219"/>
      <c r="J163" s="219"/>
      <c r="K163" s="219"/>
      <c r="L163" s="219"/>
      <c r="M163" s="219"/>
      <c r="N163" s="219"/>
      <c r="O163" s="219"/>
      <c r="P163" s="220"/>
      <c r="Q163" s="410"/>
      <c r="R163" s="219"/>
      <c r="S163" s="219"/>
      <c r="T163" s="219"/>
      <c r="U163" s="219"/>
      <c r="V163" s="219"/>
      <c r="W163" s="219"/>
      <c r="X163" s="219"/>
      <c r="Y163" s="219"/>
      <c r="Z163" s="219"/>
      <c r="AA163" s="905"/>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77"/>
      <c r="B164" s="237"/>
      <c r="C164" s="236"/>
      <c r="D164" s="237"/>
      <c r="E164" s="236"/>
      <c r="F164" s="298"/>
      <c r="G164" s="218"/>
      <c r="H164" s="219"/>
      <c r="I164" s="219"/>
      <c r="J164" s="219"/>
      <c r="K164" s="219"/>
      <c r="L164" s="219"/>
      <c r="M164" s="219"/>
      <c r="N164" s="219"/>
      <c r="O164" s="219"/>
      <c r="P164" s="220"/>
      <c r="Q164" s="410"/>
      <c r="R164" s="219"/>
      <c r="S164" s="219"/>
      <c r="T164" s="219"/>
      <c r="U164" s="219"/>
      <c r="V164" s="219"/>
      <c r="W164" s="219"/>
      <c r="X164" s="219"/>
      <c r="Y164" s="219"/>
      <c r="Z164" s="219"/>
      <c r="AA164" s="905"/>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77"/>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906"/>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77"/>
      <c r="B166" s="237"/>
      <c r="C166" s="236"/>
      <c r="D166" s="237"/>
      <c r="E166" s="236"/>
      <c r="F166" s="298"/>
      <c r="G166" s="256" t="s">
        <v>201</v>
      </c>
      <c r="H166" s="183"/>
      <c r="I166" s="183"/>
      <c r="J166" s="183"/>
      <c r="K166" s="183"/>
      <c r="L166" s="183"/>
      <c r="M166" s="183"/>
      <c r="N166" s="183"/>
      <c r="O166" s="183"/>
      <c r="P166" s="184"/>
      <c r="Q166" s="199" t="s">
        <v>253</v>
      </c>
      <c r="R166" s="183"/>
      <c r="S166" s="183"/>
      <c r="T166" s="183"/>
      <c r="U166" s="183"/>
      <c r="V166" s="183"/>
      <c r="W166" s="183"/>
      <c r="X166" s="183"/>
      <c r="Y166" s="183"/>
      <c r="Z166" s="183"/>
      <c r="AA166" s="183"/>
      <c r="AB166" s="271" t="s">
        <v>254</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77"/>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90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77"/>
      <c r="B169" s="237"/>
      <c r="C169" s="236"/>
      <c r="D169" s="237"/>
      <c r="E169" s="236"/>
      <c r="F169" s="298"/>
      <c r="G169" s="218"/>
      <c r="H169" s="219"/>
      <c r="I169" s="219"/>
      <c r="J169" s="219"/>
      <c r="K169" s="219"/>
      <c r="L169" s="219"/>
      <c r="M169" s="219"/>
      <c r="N169" s="219"/>
      <c r="O169" s="219"/>
      <c r="P169" s="220"/>
      <c r="Q169" s="410"/>
      <c r="R169" s="219"/>
      <c r="S169" s="219"/>
      <c r="T169" s="219"/>
      <c r="U169" s="219"/>
      <c r="V169" s="219"/>
      <c r="W169" s="219"/>
      <c r="X169" s="219"/>
      <c r="Y169" s="219"/>
      <c r="Z169" s="219"/>
      <c r="AA169" s="90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77"/>
      <c r="B170" s="237"/>
      <c r="C170" s="236"/>
      <c r="D170" s="237"/>
      <c r="E170" s="236"/>
      <c r="F170" s="298"/>
      <c r="G170" s="218"/>
      <c r="H170" s="219"/>
      <c r="I170" s="219"/>
      <c r="J170" s="219"/>
      <c r="K170" s="219"/>
      <c r="L170" s="219"/>
      <c r="M170" s="219"/>
      <c r="N170" s="219"/>
      <c r="O170" s="219"/>
      <c r="P170" s="220"/>
      <c r="Q170" s="410"/>
      <c r="R170" s="219"/>
      <c r="S170" s="219"/>
      <c r="T170" s="219"/>
      <c r="U170" s="219"/>
      <c r="V170" s="219"/>
      <c r="W170" s="219"/>
      <c r="X170" s="219"/>
      <c r="Y170" s="219"/>
      <c r="Z170" s="219"/>
      <c r="AA170" s="905"/>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77"/>
      <c r="B171" s="237"/>
      <c r="C171" s="236"/>
      <c r="D171" s="237"/>
      <c r="E171" s="236"/>
      <c r="F171" s="298"/>
      <c r="G171" s="218"/>
      <c r="H171" s="219"/>
      <c r="I171" s="219"/>
      <c r="J171" s="219"/>
      <c r="K171" s="219"/>
      <c r="L171" s="219"/>
      <c r="M171" s="219"/>
      <c r="N171" s="219"/>
      <c r="O171" s="219"/>
      <c r="P171" s="220"/>
      <c r="Q171" s="410"/>
      <c r="R171" s="219"/>
      <c r="S171" s="219"/>
      <c r="T171" s="219"/>
      <c r="U171" s="219"/>
      <c r="V171" s="219"/>
      <c r="W171" s="219"/>
      <c r="X171" s="219"/>
      <c r="Y171" s="219"/>
      <c r="Z171" s="219"/>
      <c r="AA171" s="905"/>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77"/>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906"/>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77"/>
      <c r="B173" s="237"/>
      <c r="C173" s="236"/>
      <c r="D173" s="237"/>
      <c r="E173" s="236"/>
      <c r="F173" s="298"/>
      <c r="G173" s="256" t="s">
        <v>201</v>
      </c>
      <c r="H173" s="183"/>
      <c r="I173" s="183"/>
      <c r="J173" s="183"/>
      <c r="K173" s="183"/>
      <c r="L173" s="183"/>
      <c r="M173" s="183"/>
      <c r="N173" s="183"/>
      <c r="O173" s="183"/>
      <c r="P173" s="184"/>
      <c r="Q173" s="199" t="s">
        <v>253</v>
      </c>
      <c r="R173" s="183"/>
      <c r="S173" s="183"/>
      <c r="T173" s="183"/>
      <c r="U173" s="183"/>
      <c r="V173" s="183"/>
      <c r="W173" s="183"/>
      <c r="X173" s="183"/>
      <c r="Y173" s="183"/>
      <c r="Z173" s="183"/>
      <c r="AA173" s="183"/>
      <c r="AB173" s="271" t="s">
        <v>254</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77"/>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90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77"/>
      <c r="B176" s="237"/>
      <c r="C176" s="236"/>
      <c r="D176" s="237"/>
      <c r="E176" s="236"/>
      <c r="F176" s="298"/>
      <c r="G176" s="218"/>
      <c r="H176" s="219"/>
      <c r="I176" s="219"/>
      <c r="J176" s="219"/>
      <c r="K176" s="219"/>
      <c r="L176" s="219"/>
      <c r="M176" s="219"/>
      <c r="N176" s="219"/>
      <c r="O176" s="219"/>
      <c r="P176" s="220"/>
      <c r="Q176" s="410"/>
      <c r="R176" s="219"/>
      <c r="S176" s="219"/>
      <c r="T176" s="219"/>
      <c r="U176" s="219"/>
      <c r="V176" s="219"/>
      <c r="W176" s="219"/>
      <c r="X176" s="219"/>
      <c r="Y176" s="219"/>
      <c r="Z176" s="219"/>
      <c r="AA176" s="90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77"/>
      <c r="B177" s="237"/>
      <c r="C177" s="236"/>
      <c r="D177" s="237"/>
      <c r="E177" s="236"/>
      <c r="F177" s="298"/>
      <c r="G177" s="218"/>
      <c r="H177" s="219"/>
      <c r="I177" s="219"/>
      <c r="J177" s="219"/>
      <c r="K177" s="219"/>
      <c r="L177" s="219"/>
      <c r="M177" s="219"/>
      <c r="N177" s="219"/>
      <c r="O177" s="219"/>
      <c r="P177" s="220"/>
      <c r="Q177" s="410"/>
      <c r="R177" s="219"/>
      <c r="S177" s="219"/>
      <c r="T177" s="219"/>
      <c r="U177" s="219"/>
      <c r="V177" s="219"/>
      <c r="W177" s="219"/>
      <c r="X177" s="219"/>
      <c r="Y177" s="219"/>
      <c r="Z177" s="219"/>
      <c r="AA177" s="905"/>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77"/>
      <c r="B178" s="237"/>
      <c r="C178" s="236"/>
      <c r="D178" s="237"/>
      <c r="E178" s="236"/>
      <c r="F178" s="298"/>
      <c r="G178" s="218"/>
      <c r="H178" s="219"/>
      <c r="I178" s="219"/>
      <c r="J178" s="219"/>
      <c r="K178" s="219"/>
      <c r="L178" s="219"/>
      <c r="M178" s="219"/>
      <c r="N178" s="219"/>
      <c r="O178" s="219"/>
      <c r="P178" s="220"/>
      <c r="Q178" s="410"/>
      <c r="R178" s="219"/>
      <c r="S178" s="219"/>
      <c r="T178" s="219"/>
      <c r="U178" s="219"/>
      <c r="V178" s="219"/>
      <c r="W178" s="219"/>
      <c r="X178" s="219"/>
      <c r="Y178" s="219"/>
      <c r="Z178" s="219"/>
      <c r="AA178" s="905"/>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77"/>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906"/>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977"/>
      <c r="B180" s="237"/>
      <c r="C180" s="236"/>
      <c r="D180" s="237"/>
      <c r="E180" s="236"/>
      <c r="F180" s="298"/>
      <c r="G180" s="256" t="s">
        <v>201</v>
      </c>
      <c r="H180" s="183"/>
      <c r="I180" s="183"/>
      <c r="J180" s="183"/>
      <c r="K180" s="183"/>
      <c r="L180" s="183"/>
      <c r="M180" s="183"/>
      <c r="N180" s="183"/>
      <c r="O180" s="183"/>
      <c r="P180" s="184"/>
      <c r="Q180" s="199" t="s">
        <v>253</v>
      </c>
      <c r="R180" s="183"/>
      <c r="S180" s="183"/>
      <c r="T180" s="183"/>
      <c r="U180" s="183"/>
      <c r="V180" s="183"/>
      <c r="W180" s="183"/>
      <c r="X180" s="183"/>
      <c r="Y180" s="183"/>
      <c r="Z180" s="183"/>
      <c r="AA180" s="183"/>
      <c r="AB180" s="271" t="s">
        <v>254</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77"/>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90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77"/>
      <c r="B183" s="237"/>
      <c r="C183" s="236"/>
      <c r="D183" s="237"/>
      <c r="E183" s="236"/>
      <c r="F183" s="298"/>
      <c r="G183" s="218"/>
      <c r="H183" s="219"/>
      <c r="I183" s="219"/>
      <c r="J183" s="219"/>
      <c r="K183" s="219"/>
      <c r="L183" s="219"/>
      <c r="M183" s="219"/>
      <c r="N183" s="219"/>
      <c r="O183" s="219"/>
      <c r="P183" s="220"/>
      <c r="Q183" s="410"/>
      <c r="R183" s="219"/>
      <c r="S183" s="219"/>
      <c r="T183" s="219"/>
      <c r="U183" s="219"/>
      <c r="V183" s="219"/>
      <c r="W183" s="219"/>
      <c r="X183" s="219"/>
      <c r="Y183" s="219"/>
      <c r="Z183" s="219"/>
      <c r="AA183" s="90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77"/>
      <c r="B184" s="237"/>
      <c r="C184" s="236"/>
      <c r="D184" s="237"/>
      <c r="E184" s="236"/>
      <c r="F184" s="298"/>
      <c r="G184" s="218"/>
      <c r="H184" s="219"/>
      <c r="I184" s="219"/>
      <c r="J184" s="219"/>
      <c r="K184" s="219"/>
      <c r="L184" s="219"/>
      <c r="M184" s="219"/>
      <c r="N184" s="219"/>
      <c r="O184" s="219"/>
      <c r="P184" s="220"/>
      <c r="Q184" s="410"/>
      <c r="R184" s="219"/>
      <c r="S184" s="219"/>
      <c r="T184" s="219"/>
      <c r="U184" s="219"/>
      <c r="V184" s="219"/>
      <c r="W184" s="219"/>
      <c r="X184" s="219"/>
      <c r="Y184" s="219"/>
      <c r="Z184" s="219"/>
      <c r="AA184" s="905"/>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77"/>
      <c r="B185" s="237"/>
      <c r="C185" s="236"/>
      <c r="D185" s="237"/>
      <c r="E185" s="236"/>
      <c r="F185" s="298"/>
      <c r="G185" s="218"/>
      <c r="H185" s="219"/>
      <c r="I185" s="219"/>
      <c r="J185" s="219"/>
      <c r="K185" s="219"/>
      <c r="L185" s="219"/>
      <c r="M185" s="219"/>
      <c r="N185" s="219"/>
      <c r="O185" s="219"/>
      <c r="P185" s="220"/>
      <c r="Q185" s="410"/>
      <c r="R185" s="219"/>
      <c r="S185" s="219"/>
      <c r="T185" s="219"/>
      <c r="U185" s="219"/>
      <c r="V185" s="219"/>
      <c r="W185" s="219"/>
      <c r="X185" s="219"/>
      <c r="Y185" s="219"/>
      <c r="Z185" s="219"/>
      <c r="AA185" s="905"/>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977"/>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906"/>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15">
      <c r="A187" s="977"/>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15">
      <c r="A188" s="977"/>
      <c r="B188" s="237"/>
      <c r="C188" s="236"/>
      <c r="D188" s="237"/>
      <c r="E188" s="174" t="s">
        <v>658</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1</v>
      </c>
    </row>
    <row r="189" spans="1:51" ht="24.75" customHeight="1" thickBot="1" x14ac:dyDescent="0.2">
      <c r="A189" s="977"/>
      <c r="B189" s="237"/>
      <c r="C189" s="236"/>
      <c r="D189" s="237"/>
      <c r="E189" s="410"/>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1"/>
      <c r="AY189">
        <f>$AY$187</f>
        <v>1</v>
      </c>
    </row>
    <row r="190" spans="1:51" ht="45" hidden="1" customHeight="1" x14ac:dyDescent="0.15">
      <c r="A190" s="977"/>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77"/>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77"/>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305</v>
      </c>
      <c r="AF192" s="183"/>
      <c r="AG192" s="183"/>
      <c r="AH192" s="184"/>
      <c r="AI192" s="199" t="s">
        <v>327</v>
      </c>
      <c r="AJ192" s="183"/>
      <c r="AK192" s="183"/>
      <c r="AL192" s="184"/>
      <c r="AM192" s="199" t="s">
        <v>614</v>
      </c>
      <c r="AN192" s="183"/>
      <c r="AO192" s="183"/>
      <c r="AP192" s="184"/>
      <c r="AQ192" s="251" t="s">
        <v>184</v>
      </c>
      <c r="AR192" s="252"/>
      <c r="AS192" s="252"/>
      <c r="AT192" s="253"/>
      <c r="AU192" s="263" t="s">
        <v>200</v>
      </c>
      <c r="AV192" s="263"/>
      <c r="AW192" s="263"/>
      <c r="AX192" s="264"/>
      <c r="AY192">
        <f>COUNTA($G$194)</f>
        <v>0</v>
      </c>
    </row>
    <row r="193" spans="1:51" ht="18.75" hidden="1" customHeight="1" x14ac:dyDescent="0.15">
      <c r="A193" s="977"/>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15">
      <c r="A194" s="977"/>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5"/>
      <c r="AY194">
        <f t="shared" ref="AY194:AY195" si="23">$AY$192</f>
        <v>0</v>
      </c>
    </row>
    <row r="195" spans="1:51" ht="39.75" hidden="1" customHeight="1" x14ac:dyDescent="0.15">
      <c r="A195" s="977"/>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6"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5"/>
      <c r="AY195">
        <f t="shared" si="23"/>
        <v>0</v>
      </c>
    </row>
    <row r="196" spans="1:51" ht="18.75" hidden="1" customHeight="1" x14ac:dyDescent="0.15">
      <c r="A196" s="977"/>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305</v>
      </c>
      <c r="AF196" s="183"/>
      <c r="AG196" s="183"/>
      <c r="AH196" s="184"/>
      <c r="AI196" s="199" t="s">
        <v>327</v>
      </c>
      <c r="AJ196" s="183"/>
      <c r="AK196" s="183"/>
      <c r="AL196" s="184"/>
      <c r="AM196" s="199" t="s">
        <v>614</v>
      </c>
      <c r="AN196" s="183"/>
      <c r="AO196" s="183"/>
      <c r="AP196" s="184"/>
      <c r="AQ196" s="251" t="s">
        <v>184</v>
      </c>
      <c r="AR196" s="252"/>
      <c r="AS196" s="252"/>
      <c r="AT196" s="253"/>
      <c r="AU196" s="263" t="s">
        <v>200</v>
      </c>
      <c r="AV196" s="263"/>
      <c r="AW196" s="263"/>
      <c r="AX196" s="264"/>
      <c r="AY196">
        <f>COUNTA($G$198)</f>
        <v>0</v>
      </c>
    </row>
    <row r="197" spans="1:51" ht="18.75" hidden="1" customHeight="1" x14ac:dyDescent="0.15">
      <c r="A197" s="977"/>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15">
      <c r="A198" s="977"/>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5"/>
      <c r="AY198">
        <f t="shared" ref="AY198:AY199" si="24">$AY$196</f>
        <v>0</v>
      </c>
    </row>
    <row r="199" spans="1:51" ht="39.75" hidden="1" customHeight="1" x14ac:dyDescent="0.15">
      <c r="A199" s="977"/>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6"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5"/>
      <c r="AY199">
        <f t="shared" si="24"/>
        <v>0</v>
      </c>
    </row>
    <row r="200" spans="1:51" ht="18.75" hidden="1" customHeight="1" x14ac:dyDescent="0.15">
      <c r="A200" s="977"/>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305</v>
      </c>
      <c r="AF200" s="183"/>
      <c r="AG200" s="183"/>
      <c r="AH200" s="184"/>
      <c r="AI200" s="199" t="s">
        <v>327</v>
      </c>
      <c r="AJ200" s="183"/>
      <c r="AK200" s="183"/>
      <c r="AL200" s="184"/>
      <c r="AM200" s="199" t="s">
        <v>614</v>
      </c>
      <c r="AN200" s="183"/>
      <c r="AO200" s="183"/>
      <c r="AP200" s="184"/>
      <c r="AQ200" s="251" t="s">
        <v>184</v>
      </c>
      <c r="AR200" s="252"/>
      <c r="AS200" s="252"/>
      <c r="AT200" s="253"/>
      <c r="AU200" s="263" t="s">
        <v>200</v>
      </c>
      <c r="AV200" s="263"/>
      <c r="AW200" s="263"/>
      <c r="AX200" s="264"/>
      <c r="AY200">
        <f>COUNTA($G$202)</f>
        <v>0</v>
      </c>
    </row>
    <row r="201" spans="1:51" ht="18.75" hidden="1" customHeight="1" x14ac:dyDescent="0.15">
      <c r="A201" s="977"/>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15">
      <c r="A202" s="977"/>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5"/>
      <c r="AY202">
        <f t="shared" ref="AY202:AY203" si="25">$AY$200</f>
        <v>0</v>
      </c>
    </row>
    <row r="203" spans="1:51" ht="39.75" hidden="1" customHeight="1" x14ac:dyDescent="0.15">
      <c r="A203" s="977"/>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6"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5"/>
      <c r="AY203">
        <f t="shared" si="25"/>
        <v>0</v>
      </c>
    </row>
    <row r="204" spans="1:51" ht="18.75" hidden="1" customHeight="1" x14ac:dyDescent="0.15">
      <c r="A204" s="977"/>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305</v>
      </c>
      <c r="AF204" s="183"/>
      <c r="AG204" s="183"/>
      <c r="AH204" s="184"/>
      <c r="AI204" s="199" t="s">
        <v>327</v>
      </c>
      <c r="AJ204" s="183"/>
      <c r="AK204" s="183"/>
      <c r="AL204" s="184"/>
      <c r="AM204" s="199" t="s">
        <v>614</v>
      </c>
      <c r="AN204" s="183"/>
      <c r="AO204" s="183"/>
      <c r="AP204" s="184"/>
      <c r="AQ204" s="251" t="s">
        <v>184</v>
      </c>
      <c r="AR204" s="252"/>
      <c r="AS204" s="252"/>
      <c r="AT204" s="253"/>
      <c r="AU204" s="263" t="s">
        <v>200</v>
      </c>
      <c r="AV204" s="263"/>
      <c r="AW204" s="263"/>
      <c r="AX204" s="264"/>
      <c r="AY204">
        <f>COUNTA($G$206)</f>
        <v>0</v>
      </c>
    </row>
    <row r="205" spans="1:51" ht="18.75" hidden="1" customHeight="1" x14ac:dyDescent="0.15">
      <c r="A205" s="977"/>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15">
      <c r="A206" s="977"/>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5"/>
      <c r="AY206">
        <f t="shared" ref="AY206:AY207" si="26">$AY$204</f>
        <v>0</v>
      </c>
    </row>
    <row r="207" spans="1:51" ht="39.75" hidden="1" customHeight="1" x14ac:dyDescent="0.15">
      <c r="A207" s="977"/>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6"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5"/>
      <c r="AY207">
        <f t="shared" si="26"/>
        <v>0</v>
      </c>
    </row>
    <row r="208" spans="1:51" ht="18.75" hidden="1" customHeight="1" x14ac:dyDescent="0.15">
      <c r="A208" s="977"/>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305</v>
      </c>
      <c r="AF208" s="183"/>
      <c r="AG208" s="183"/>
      <c r="AH208" s="184"/>
      <c r="AI208" s="199" t="s">
        <v>327</v>
      </c>
      <c r="AJ208" s="183"/>
      <c r="AK208" s="183"/>
      <c r="AL208" s="184"/>
      <c r="AM208" s="199" t="s">
        <v>614</v>
      </c>
      <c r="AN208" s="183"/>
      <c r="AO208" s="183"/>
      <c r="AP208" s="184"/>
      <c r="AQ208" s="251" t="s">
        <v>184</v>
      </c>
      <c r="AR208" s="252"/>
      <c r="AS208" s="252"/>
      <c r="AT208" s="253"/>
      <c r="AU208" s="263" t="s">
        <v>200</v>
      </c>
      <c r="AV208" s="263"/>
      <c r="AW208" s="263"/>
      <c r="AX208" s="264"/>
      <c r="AY208">
        <f>COUNTA($G$210)</f>
        <v>0</v>
      </c>
    </row>
    <row r="209" spans="1:51" ht="18.75" hidden="1" customHeight="1" x14ac:dyDescent="0.15">
      <c r="A209" s="977"/>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15">
      <c r="A210" s="977"/>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5"/>
      <c r="AY210">
        <f t="shared" ref="AY210:AY211" si="27">$AY$208</f>
        <v>0</v>
      </c>
    </row>
    <row r="211" spans="1:51" ht="39.75" hidden="1" customHeight="1" x14ac:dyDescent="0.15">
      <c r="A211" s="977"/>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6"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5"/>
      <c r="AY211">
        <f t="shared" si="27"/>
        <v>0</v>
      </c>
    </row>
    <row r="212" spans="1:51" ht="22.5" hidden="1" customHeight="1" x14ac:dyDescent="0.15">
      <c r="A212" s="977"/>
      <c r="B212" s="237"/>
      <c r="C212" s="236"/>
      <c r="D212" s="237"/>
      <c r="E212" s="236"/>
      <c r="F212" s="298"/>
      <c r="G212" s="256" t="s">
        <v>201</v>
      </c>
      <c r="H212" s="183"/>
      <c r="I212" s="183"/>
      <c r="J212" s="183"/>
      <c r="K212" s="183"/>
      <c r="L212" s="183"/>
      <c r="M212" s="183"/>
      <c r="N212" s="183"/>
      <c r="O212" s="183"/>
      <c r="P212" s="184"/>
      <c r="Q212" s="199" t="s">
        <v>253</v>
      </c>
      <c r="R212" s="183"/>
      <c r="S212" s="183"/>
      <c r="T212" s="183"/>
      <c r="U212" s="183"/>
      <c r="V212" s="183"/>
      <c r="W212" s="183"/>
      <c r="X212" s="183"/>
      <c r="Y212" s="183"/>
      <c r="Z212" s="183"/>
      <c r="AA212" s="183"/>
      <c r="AB212" s="271" t="s">
        <v>254</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9"/>
      <c r="AY212">
        <f>COUNTA($G$214)</f>
        <v>0</v>
      </c>
    </row>
    <row r="213" spans="1:51" ht="22.5" hidden="1" customHeight="1" x14ac:dyDescent="0.15">
      <c r="A213" s="977"/>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7"/>
      <c r="C214" s="236"/>
      <c r="D214" s="237"/>
      <c r="E214" s="236"/>
      <c r="F214" s="298"/>
      <c r="G214" s="216"/>
      <c r="H214" s="175"/>
      <c r="I214" s="175"/>
      <c r="J214" s="175"/>
      <c r="K214" s="175"/>
      <c r="L214" s="175"/>
      <c r="M214" s="175"/>
      <c r="N214" s="175"/>
      <c r="O214" s="175"/>
      <c r="P214" s="217"/>
      <c r="Q214" s="964"/>
      <c r="R214" s="965"/>
      <c r="S214" s="965"/>
      <c r="T214" s="965"/>
      <c r="U214" s="965"/>
      <c r="V214" s="965"/>
      <c r="W214" s="965"/>
      <c r="X214" s="965"/>
      <c r="Y214" s="965"/>
      <c r="Z214" s="965"/>
      <c r="AA214" s="96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77"/>
      <c r="B215" s="237"/>
      <c r="C215" s="236"/>
      <c r="D215" s="237"/>
      <c r="E215" s="236"/>
      <c r="F215" s="298"/>
      <c r="G215" s="218"/>
      <c r="H215" s="219"/>
      <c r="I215" s="219"/>
      <c r="J215" s="219"/>
      <c r="K215" s="219"/>
      <c r="L215" s="219"/>
      <c r="M215" s="219"/>
      <c r="N215" s="219"/>
      <c r="O215" s="219"/>
      <c r="P215" s="220"/>
      <c r="Q215" s="967"/>
      <c r="R215" s="968"/>
      <c r="S215" s="968"/>
      <c r="T215" s="968"/>
      <c r="U215" s="968"/>
      <c r="V215" s="968"/>
      <c r="W215" s="968"/>
      <c r="X215" s="968"/>
      <c r="Y215" s="968"/>
      <c r="Z215" s="968"/>
      <c r="AA215" s="96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77"/>
      <c r="B216" s="237"/>
      <c r="C216" s="236"/>
      <c r="D216" s="237"/>
      <c r="E216" s="236"/>
      <c r="F216" s="298"/>
      <c r="G216" s="218"/>
      <c r="H216" s="219"/>
      <c r="I216" s="219"/>
      <c r="J216" s="219"/>
      <c r="K216" s="219"/>
      <c r="L216" s="219"/>
      <c r="M216" s="219"/>
      <c r="N216" s="219"/>
      <c r="O216" s="219"/>
      <c r="P216" s="220"/>
      <c r="Q216" s="967"/>
      <c r="R216" s="968"/>
      <c r="S216" s="968"/>
      <c r="T216" s="968"/>
      <c r="U216" s="968"/>
      <c r="V216" s="968"/>
      <c r="W216" s="968"/>
      <c r="X216" s="968"/>
      <c r="Y216" s="968"/>
      <c r="Z216" s="968"/>
      <c r="AA216" s="969"/>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77"/>
      <c r="B217" s="237"/>
      <c r="C217" s="236"/>
      <c r="D217" s="237"/>
      <c r="E217" s="236"/>
      <c r="F217" s="298"/>
      <c r="G217" s="218"/>
      <c r="H217" s="219"/>
      <c r="I217" s="219"/>
      <c r="J217" s="219"/>
      <c r="K217" s="219"/>
      <c r="L217" s="219"/>
      <c r="M217" s="219"/>
      <c r="N217" s="219"/>
      <c r="O217" s="219"/>
      <c r="P217" s="220"/>
      <c r="Q217" s="967"/>
      <c r="R217" s="968"/>
      <c r="S217" s="968"/>
      <c r="T217" s="968"/>
      <c r="U217" s="968"/>
      <c r="V217" s="968"/>
      <c r="W217" s="968"/>
      <c r="X217" s="968"/>
      <c r="Y217" s="968"/>
      <c r="Z217" s="968"/>
      <c r="AA217" s="969"/>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77"/>
      <c r="B218" s="237"/>
      <c r="C218" s="236"/>
      <c r="D218" s="237"/>
      <c r="E218" s="236"/>
      <c r="F218" s="298"/>
      <c r="G218" s="221"/>
      <c r="H218" s="178"/>
      <c r="I218" s="178"/>
      <c r="J218" s="178"/>
      <c r="K218" s="178"/>
      <c r="L218" s="178"/>
      <c r="M218" s="178"/>
      <c r="N218" s="178"/>
      <c r="O218" s="178"/>
      <c r="P218" s="222"/>
      <c r="Q218" s="970"/>
      <c r="R218" s="971"/>
      <c r="S218" s="971"/>
      <c r="T218" s="971"/>
      <c r="U218" s="971"/>
      <c r="V218" s="971"/>
      <c r="W218" s="971"/>
      <c r="X218" s="971"/>
      <c r="Y218" s="971"/>
      <c r="Z218" s="971"/>
      <c r="AA218" s="972"/>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77"/>
      <c r="B219" s="237"/>
      <c r="C219" s="236"/>
      <c r="D219" s="237"/>
      <c r="E219" s="236"/>
      <c r="F219" s="298"/>
      <c r="G219" s="256" t="s">
        <v>201</v>
      </c>
      <c r="H219" s="183"/>
      <c r="I219" s="183"/>
      <c r="J219" s="183"/>
      <c r="K219" s="183"/>
      <c r="L219" s="183"/>
      <c r="M219" s="183"/>
      <c r="N219" s="183"/>
      <c r="O219" s="183"/>
      <c r="P219" s="184"/>
      <c r="Q219" s="199" t="s">
        <v>253</v>
      </c>
      <c r="R219" s="183"/>
      <c r="S219" s="183"/>
      <c r="T219" s="183"/>
      <c r="U219" s="183"/>
      <c r="V219" s="183"/>
      <c r="W219" s="183"/>
      <c r="X219" s="183"/>
      <c r="Y219" s="183"/>
      <c r="Z219" s="183"/>
      <c r="AA219" s="183"/>
      <c r="AB219" s="271" t="s">
        <v>254</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77"/>
      <c r="B221" s="237"/>
      <c r="C221" s="236"/>
      <c r="D221" s="237"/>
      <c r="E221" s="236"/>
      <c r="F221" s="298"/>
      <c r="G221" s="216"/>
      <c r="H221" s="175"/>
      <c r="I221" s="175"/>
      <c r="J221" s="175"/>
      <c r="K221" s="175"/>
      <c r="L221" s="175"/>
      <c r="M221" s="175"/>
      <c r="N221" s="175"/>
      <c r="O221" s="175"/>
      <c r="P221" s="217"/>
      <c r="Q221" s="964"/>
      <c r="R221" s="965"/>
      <c r="S221" s="965"/>
      <c r="T221" s="965"/>
      <c r="U221" s="965"/>
      <c r="V221" s="965"/>
      <c r="W221" s="965"/>
      <c r="X221" s="965"/>
      <c r="Y221" s="965"/>
      <c r="Z221" s="965"/>
      <c r="AA221" s="96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77"/>
      <c r="B222" s="237"/>
      <c r="C222" s="236"/>
      <c r="D222" s="237"/>
      <c r="E222" s="236"/>
      <c r="F222" s="298"/>
      <c r="G222" s="218"/>
      <c r="H222" s="219"/>
      <c r="I222" s="219"/>
      <c r="J222" s="219"/>
      <c r="K222" s="219"/>
      <c r="L222" s="219"/>
      <c r="M222" s="219"/>
      <c r="N222" s="219"/>
      <c r="O222" s="219"/>
      <c r="P222" s="220"/>
      <c r="Q222" s="967"/>
      <c r="R222" s="968"/>
      <c r="S222" s="968"/>
      <c r="T222" s="968"/>
      <c r="U222" s="968"/>
      <c r="V222" s="968"/>
      <c r="W222" s="968"/>
      <c r="X222" s="968"/>
      <c r="Y222" s="968"/>
      <c r="Z222" s="968"/>
      <c r="AA222" s="96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77"/>
      <c r="B223" s="237"/>
      <c r="C223" s="236"/>
      <c r="D223" s="237"/>
      <c r="E223" s="236"/>
      <c r="F223" s="298"/>
      <c r="G223" s="218"/>
      <c r="H223" s="219"/>
      <c r="I223" s="219"/>
      <c r="J223" s="219"/>
      <c r="K223" s="219"/>
      <c r="L223" s="219"/>
      <c r="M223" s="219"/>
      <c r="N223" s="219"/>
      <c r="O223" s="219"/>
      <c r="P223" s="220"/>
      <c r="Q223" s="967"/>
      <c r="R223" s="968"/>
      <c r="S223" s="968"/>
      <c r="T223" s="968"/>
      <c r="U223" s="968"/>
      <c r="V223" s="968"/>
      <c r="W223" s="968"/>
      <c r="X223" s="968"/>
      <c r="Y223" s="968"/>
      <c r="Z223" s="968"/>
      <c r="AA223" s="969"/>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77"/>
      <c r="B224" s="237"/>
      <c r="C224" s="236"/>
      <c r="D224" s="237"/>
      <c r="E224" s="236"/>
      <c r="F224" s="298"/>
      <c r="G224" s="218"/>
      <c r="H224" s="219"/>
      <c r="I224" s="219"/>
      <c r="J224" s="219"/>
      <c r="K224" s="219"/>
      <c r="L224" s="219"/>
      <c r="M224" s="219"/>
      <c r="N224" s="219"/>
      <c r="O224" s="219"/>
      <c r="P224" s="220"/>
      <c r="Q224" s="967"/>
      <c r="R224" s="968"/>
      <c r="S224" s="968"/>
      <c r="T224" s="968"/>
      <c r="U224" s="968"/>
      <c r="V224" s="968"/>
      <c r="W224" s="968"/>
      <c r="X224" s="968"/>
      <c r="Y224" s="968"/>
      <c r="Z224" s="968"/>
      <c r="AA224" s="969"/>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77"/>
      <c r="B225" s="237"/>
      <c r="C225" s="236"/>
      <c r="D225" s="237"/>
      <c r="E225" s="236"/>
      <c r="F225" s="298"/>
      <c r="G225" s="221"/>
      <c r="H225" s="178"/>
      <c r="I225" s="178"/>
      <c r="J225" s="178"/>
      <c r="K225" s="178"/>
      <c r="L225" s="178"/>
      <c r="M225" s="178"/>
      <c r="N225" s="178"/>
      <c r="O225" s="178"/>
      <c r="P225" s="222"/>
      <c r="Q225" s="970"/>
      <c r="R225" s="971"/>
      <c r="S225" s="971"/>
      <c r="T225" s="971"/>
      <c r="U225" s="971"/>
      <c r="V225" s="971"/>
      <c r="W225" s="971"/>
      <c r="X225" s="971"/>
      <c r="Y225" s="971"/>
      <c r="Z225" s="971"/>
      <c r="AA225" s="972"/>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77"/>
      <c r="B226" s="237"/>
      <c r="C226" s="236"/>
      <c r="D226" s="237"/>
      <c r="E226" s="236"/>
      <c r="F226" s="298"/>
      <c r="G226" s="256" t="s">
        <v>201</v>
      </c>
      <c r="H226" s="183"/>
      <c r="I226" s="183"/>
      <c r="J226" s="183"/>
      <c r="K226" s="183"/>
      <c r="L226" s="183"/>
      <c r="M226" s="183"/>
      <c r="N226" s="183"/>
      <c r="O226" s="183"/>
      <c r="P226" s="184"/>
      <c r="Q226" s="199" t="s">
        <v>253</v>
      </c>
      <c r="R226" s="183"/>
      <c r="S226" s="183"/>
      <c r="T226" s="183"/>
      <c r="U226" s="183"/>
      <c r="V226" s="183"/>
      <c r="W226" s="183"/>
      <c r="X226" s="183"/>
      <c r="Y226" s="183"/>
      <c r="Z226" s="183"/>
      <c r="AA226" s="183"/>
      <c r="AB226" s="271" t="s">
        <v>254</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77"/>
      <c r="B228" s="237"/>
      <c r="C228" s="236"/>
      <c r="D228" s="237"/>
      <c r="E228" s="236"/>
      <c r="F228" s="298"/>
      <c r="G228" s="216"/>
      <c r="H228" s="175"/>
      <c r="I228" s="175"/>
      <c r="J228" s="175"/>
      <c r="K228" s="175"/>
      <c r="L228" s="175"/>
      <c r="M228" s="175"/>
      <c r="N228" s="175"/>
      <c r="O228" s="175"/>
      <c r="P228" s="217"/>
      <c r="Q228" s="964"/>
      <c r="R228" s="965"/>
      <c r="S228" s="965"/>
      <c r="T228" s="965"/>
      <c r="U228" s="965"/>
      <c r="V228" s="965"/>
      <c r="W228" s="965"/>
      <c r="X228" s="965"/>
      <c r="Y228" s="965"/>
      <c r="Z228" s="965"/>
      <c r="AA228" s="96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77"/>
      <c r="B229" s="237"/>
      <c r="C229" s="236"/>
      <c r="D229" s="237"/>
      <c r="E229" s="236"/>
      <c r="F229" s="298"/>
      <c r="G229" s="218"/>
      <c r="H229" s="219"/>
      <c r="I229" s="219"/>
      <c r="J229" s="219"/>
      <c r="K229" s="219"/>
      <c r="L229" s="219"/>
      <c r="M229" s="219"/>
      <c r="N229" s="219"/>
      <c r="O229" s="219"/>
      <c r="P229" s="220"/>
      <c r="Q229" s="967"/>
      <c r="R229" s="968"/>
      <c r="S229" s="968"/>
      <c r="T229" s="968"/>
      <c r="U229" s="968"/>
      <c r="V229" s="968"/>
      <c r="W229" s="968"/>
      <c r="X229" s="968"/>
      <c r="Y229" s="968"/>
      <c r="Z229" s="968"/>
      <c r="AA229" s="96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77"/>
      <c r="B230" s="237"/>
      <c r="C230" s="236"/>
      <c r="D230" s="237"/>
      <c r="E230" s="236"/>
      <c r="F230" s="298"/>
      <c r="G230" s="218"/>
      <c r="H230" s="219"/>
      <c r="I230" s="219"/>
      <c r="J230" s="219"/>
      <c r="K230" s="219"/>
      <c r="L230" s="219"/>
      <c r="M230" s="219"/>
      <c r="N230" s="219"/>
      <c r="O230" s="219"/>
      <c r="P230" s="220"/>
      <c r="Q230" s="967"/>
      <c r="R230" s="968"/>
      <c r="S230" s="968"/>
      <c r="T230" s="968"/>
      <c r="U230" s="968"/>
      <c r="V230" s="968"/>
      <c r="W230" s="968"/>
      <c r="X230" s="968"/>
      <c r="Y230" s="968"/>
      <c r="Z230" s="968"/>
      <c r="AA230" s="969"/>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77"/>
      <c r="B231" s="237"/>
      <c r="C231" s="236"/>
      <c r="D231" s="237"/>
      <c r="E231" s="236"/>
      <c r="F231" s="298"/>
      <c r="G231" s="218"/>
      <c r="H231" s="219"/>
      <c r="I231" s="219"/>
      <c r="J231" s="219"/>
      <c r="K231" s="219"/>
      <c r="L231" s="219"/>
      <c r="M231" s="219"/>
      <c r="N231" s="219"/>
      <c r="O231" s="219"/>
      <c r="P231" s="220"/>
      <c r="Q231" s="967"/>
      <c r="R231" s="968"/>
      <c r="S231" s="968"/>
      <c r="T231" s="968"/>
      <c r="U231" s="968"/>
      <c r="V231" s="968"/>
      <c r="W231" s="968"/>
      <c r="X231" s="968"/>
      <c r="Y231" s="968"/>
      <c r="Z231" s="968"/>
      <c r="AA231" s="969"/>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77"/>
      <c r="B232" s="237"/>
      <c r="C232" s="236"/>
      <c r="D232" s="237"/>
      <c r="E232" s="236"/>
      <c r="F232" s="298"/>
      <c r="G232" s="221"/>
      <c r="H232" s="178"/>
      <c r="I232" s="178"/>
      <c r="J232" s="178"/>
      <c r="K232" s="178"/>
      <c r="L232" s="178"/>
      <c r="M232" s="178"/>
      <c r="N232" s="178"/>
      <c r="O232" s="178"/>
      <c r="P232" s="222"/>
      <c r="Q232" s="970"/>
      <c r="R232" s="971"/>
      <c r="S232" s="971"/>
      <c r="T232" s="971"/>
      <c r="U232" s="971"/>
      <c r="V232" s="971"/>
      <c r="W232" s="971"/>
      <c r="X232" s="971"/>
      <c r="Y232" s="971"/>
      <c r="Z232" s="971"/>
      <c r="AA232" s="972"/>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77"/>
      <c r="B233" s="237"/>
      <c r="C233" s="236"/>
      <c r="D233" s="237"/>
      <c r="E233" s="236"/>
      <c r="F233" s="298"/>
      <c r="G233" s="256" t="s">
        <v>201</v>
      </c>
      <c r="H233" s="183"/>
      <c r="I233" s="183"/>
      <c r="J233" s="183"/>
      <c r="K233" s="183"/>
      <c r="L233" s="183"/>
      <c r="M233" s="183"/>
      <c r="N233" s="183"/>
      <c r="O233" s="183"/>
      <c r="P233" s="184"/>
      <c r="Q233" s="199" t="s">
        <v>253</v>
      </c>
      <c r="R233" s="183"/>
      <c r="S233" s="183"/>
      <c r="T233" s="183"/>
      <c r="U233" s="183"/>
      <c r="V233" s="183"/>
      <c r="W233" s="183"/>
      <c r="X233" s="183"/>
      <c r="Y233" s="183"/>
      <c r="Z233" s="183"/>
      <c r="AA233" s="183"/>
      <c r="AB233" s="271" t="s">
        <v>254</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77"/>
      <c r="B235" s="237"/>
      <c r="C235" s="236"/>
      <c r="D235" s="237"/>
      <c r="E235" s="236"/>
      <c r="F235" s="298"/>
      <c r="G235" s="216"/>
      <c r="H235" s="175"/>
      <c r="I235" s="175"/>
      <c r="J235" s="175"/>
      <c r="K235" s="175"/>
      <c r="L235" s="175"/>
      <c r="M235" s="175"/>
      <c r="N235" s="175"/>
      <c r="O235" s="175"/>
      <c r="P235" s="217"/>
      <c r="Q235" s="964"/>
      <c r="R235" s="965"/>
      <c r="S235" s="965"/>
      <c r="T235" s="965"/>
      <c r="U235" s="965"/>
      <c r="V235" s="965"/>
      <c r="W235" s="965"/>
      <c r="X235" s="965"/>
      <c r="Y235" s="965"/>
      <c r="Z235" s="965"/>
      <c r="AA235" s="96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77"/>
      <c r="B236" s="237"/>
      <c r="C236" s="236"/>
      <c r="D236" s="237"/>
      <c r="E236" s="236"/>
      <c r="F236" s="298"/>
      <c r="G236" s="218"/>
      <c r="H236" s="219"/>
      <c r="I236" s="219"/>
      <c r="J236" s="219"/>
      <c r="K236" s="219"/>
      <c r="L236" s="219"/>
      <c r="M236" s="219"/>
      <c r="N236" s="219"/>
      <c r="O236" s="219"/>
      <c r="P236" s="220"/>
      <c r="Q236" s="967"/>
      <c r="R236" s="968"/>
      <c r="S236" s="968"/>
      <c r="T236" s="968"/>
      <c r="U236" s="968"/>
      <c r="V236" s="968"/>
      <c r="W236" s="968"/>
      <c r="X236" s="968"/>
      <c r="Y236" s="968"/>
      <c r="Z236" s="968"/>
      <c r="AA236" s="96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77"/>
      <c r="B237" s="237"/>
      <c r="C237" s="236"/>
      <c r="D237" s="237"/>
      <c r="E237" s="236"/>
      <c r="F237" s="298"/>
      <c r="G237" s="218"/>
      <c r="H237" s="219"/>
      <c r="I237" s="219"/>
      <c r="J237" s="219"/>
      <c r="K237" s="219"/>
      <c r="L237" s="219"/>
      <c r="M237" s="219"/>
      <c r="N237" s="219"/>
      <c r="O237" s="219"/>
      <c r="P237" s="220"/>
      <c r="Q237" s="967"/>
      <c r="R237" s="968"/>
      <c r="S237" s="968"/>
      <c r="T237" s="968"/>
      <c r="U237" s="968"/>
      <c r="V237" s="968"/>
      <c r="W237" s="968"/>
      <c r="X237" s="968"/>
      <c r="Y237" s="968"/>
      <c r="Z237" s="968"/>
      <c r="AA237" s="969"/>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77"/>
      <c r="B238" s="237"/>
      <c r="C238" s="236"/>
      <c r="D238" s="237"/>
      <c r="E238" s="236"/>
      <c r="F238" s="298"/>
      <c r="G238" s="218"/>
      <c r="H238" s="219"/>
      <c r="I238" s="219"/>
      <c r="J238" s="219"/>
      <c r="K238" s="219"/>
      <c r="L238" s="219"/>
      <c r="M238" s="219"/>
      <c r="N238" s="219"/>
      <c r="O238" s="219"/>
      <c r="P238" s="220"/>
      <c r="Q238" s="967"/>
      <c r="R238" s="968"/>
      <c r="S238" s="968"/>
      <c r="T238" s="968"/>
      <c r="U238" s="968"/>
      <c r="V238" s="968"/>
      <c r="W238" s="968"/>
      <c r="X238" s="968"/>
      <c r="Y238" s="968"/>
      <c r="Z238" s="968"/>
      <c r="AA238" s="969"/>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77"/>
      <c r="B239" s="237"/>
      <c r="C239" s="236"/>
      <c r="D239" s="237"/>
      <c r="E239" s="236"/>
      <c r="F239" s="298"/>
      <c r="G239" s="221"/>
      <c r="H239" s="178"/>
      <c r="I239" s="178"/>
      <c r="J239" s="178"/>
      <c r="K239" s="178"/>
      <c r="L239" s="178"/>
      <c r="M239" s="178"/>
      <c r="N239" s="178"/>
      <c r="O239" s="178"/>
      <c r="P239" s="222"/>
      <c r="Q239" s="970"/>
      <c r="R239" s="971"/>
      <c r="S239" s="971"/>
      <c r="T239" s="971"/>
      <c r="U239" s="971"/>
      <c r="V239" s="971"/>
      <c r="W239" s="971"/>
      <c r="X239" s="971"/>
      <c r="Y239" s="971"/>
      <c r="Z239" s="971"/>
      <c r="AA239" s="972"/>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77"/>
      <c r="B240" s="237"/>
      <c r="C240" s="236"/>
      <c r="D240" s="237"/>
      <c r="E240" s="236"/>
      <c r="F240" s="298"/>
      <c r="G240" s="256" t="s">
        <v>201</v>
      </c>
      <c r="H240" s="183"/>
      <c r="I240" s="183"/>
      <c r="J240" s="183"/>
      <c r="K240" s="183"/>
      <c r="L240" s="183"/>
      <c r="M240" s="183"/>
      <c r="N240" s="183"/>
      <c r="O240" s="183"/>
      <c r="P240" s="184"/>
      <c r="Q240" s="199" t="s">
        <v>253</v>
      </c>
      <c r="R240" s="183"/>
      <c r="S240" s="183"/>
      <c r="T240" s="183"/>
      <c r="U240" s="183"/>
      <c r="V240" s="183"/>
      <c r="W240" s="183"/>
      <c r="X240" s="183"/>
      <c r="Y240" s="183"/>
      <c r="Z240" s="183"/>
      <c r="AA240" s="183"/>
      <c r="AB240" s="271" t="s">
        <v>254</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77"/>
      <c r="B242" s="237"/>
      <c r="C242" s="236"/>
      <c r="D242" s="237"/>
      <c r="E242" s="236"/>
      <c r="F242" s="298"/>
      <c r="G242" s="216"/>
      <c r="H242" s="175"/>
      <c r="I242" s="175"/>
      <c r="J242" s="175"/>
      <c r="K242" s="175"/>
      <c r="L242" s="175"/>
      <c r="M242" s="175"/>
      <c r="N242" s="175"/>
      <c r="O242" s="175"/>
      <c r="P242" s="217"/>
      <c r="Q242" s="964"/>
      <c r="R242" s="965"/>
      <c r="S242" s="965"/>
      <c r="T242" s="965"/>
      <c r="U242" s="965"/>
      <c r="V242" s="965"/>
      <c r="W242" s="965"/>
      <c r="X242" s="965"/>
      <c r="Y242" s="965"/>
      <c r="Z242" s="965"/>
      <c r="AA242" s="96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77"/>
      <c r="B243" s="237"/>
      <c r="C243" s="236"/>
      <c r="D243" s="237"/>
      <c r="E243" s="236"/>
      <c r="F243" s="298"/>
      <c r="G243" s="218"/>
      <c r="H243" s="219"/>
      <c r="I243" s="219"/>
      <c r="J243" s="219"/>
      <c r="K243" s="219"/>
      <c r="L243" s="219"/>
      <c r="M243" s="219"/>
      <c r="N243" s="219"/>
      <c r="O243" s="219"/>
      <c r="P243" s="220"/>
      <c r="Q243" s="967"/>
      <c r="R243" s="968"/>
      <c r="S243" s="968"/>
      <c r="T243" s="968"/>
      <c r="U243" s="968"/>
      <c r="V243" s="968"/>
      <c r="W243" s="968"/>
      <c r="X243" s="968"/>
      <c r="Y243" s="968"/>
      <c r="Z243" s="968"/>
      <c r="AA243" s="96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77"/>
      <c r="B244" s="237"/>
      <c r="C244" s="236"/>
      <c r="D244" s="237"/>
      <c r="E244" s="236"/>
      <c r="F244" s="298"/>
      <c r="G244" s="218"/>
      <c r="H244" s="219"/>
      <c r="I244" s="219"/>
      <c r="J244" s="219"/>
      <c r="K244" s="219"/>
      <c r="L244" s="219"/>
      <c r="M244" s="219"/>
      <c r="N244" s="219"/>
      <c r="O244" s="219"/>
      <c r="P244" s="220"/>
      <c r="Q244" s="967"/>
      <c r="R244" s="968"/>
      <c r="S244" s="968"/>
      <c r="T244" s="968"/>
      <c r="U244" s="968"/>
      <c r="V244" s="968"/>
      <c r="W244" s="968"/>
      <c r="X244" s="968"/>
      <c r="Y244" s="968"/>
      <c r="Z244" s="968"/>
      <c r="AA244" s="969"/>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77"/>
      <c r="B245" s="237"/>
      <c r="C245" s="236"/>
      <c r="D245" s="237"/>
      <c r="E245" s="236"/>
      <c r="F245" s="298"/>
      <c r="G245" s="218"/>
      <c r="H245" s="219"/>
      <c r="I245" s="219"/>
      <c r="J245" s="219"/>
      <c r="K245" s="219"/>
      <c r="L245" s="219"/>
      <c r="M245" s="219"/>
      <c r="N245" s="219"/>
      <c r="O245" s="219"/>
      <c r="P245" s="220"/>
      <c r="Q245" s="967"/>
      <c r="R245" s="968"/>
      <c r="S245" s="968"/>
      <c r="T245" s="968"/>
      <c r="U245" s="968"/>
      <c r="V245" s="968"/>
      <c r="W245" s="968"/>
      <c r="X245" s="968"/>
      <c r="Y245" s="968"/>
      <c r="Z245" s="968"/>
      <c r="AA245" s="969"/>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77"/>
      <c r="B246" s="237"/>
      <c r="C246" s="236"/>
      <c r="D246" s="237"/>
      <c r="E246" s="299"/>
      <c r="F246" s="300"/>
      <c r="G246" s="221"/>
      <c r="H246" s="178"/>
      <c r="I246" s="178"/>
      <c r="J246" s="178"/>
      <c r="K246" s="178"/>
      <c r="L246" s="178"/>
      <c r="M246" s="178"/>
      <c r="N246" s="178"/>
      <c r="O246" s="178"/>
      <c r="P246" s="222"/>
      <c r="Q246" s="970"/>
      <c r="R246" s="971"/>
      <c r="S246" s="971"/>
      <c r="T246" s="971"/>
      <c r="U246" s="971"/>
      <c r="V246" s="971"/>
      <c r="W246" s="971"/>
      <c r="X246" s="971"/>
      <c r="Y246" s="971"/>
      <c r="Z246" s="971"/>
      <c r="AA246" s="972"/>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77"/>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77"/>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77"/>
      <c r="B249" s="237"/>
      <c r="C249" s="236"/>
      <c r="D249" s="237"/>
      <c r="E249" s="410"/>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1"/>
      <c r="AY249">
        <f>$AY$247</f>
        <v>0</v>
      </c>
    </row>
    <row r="250" spans="1:51" ht="45" hidden="1" customHeight="1" x14ac:dyDescent="0.15">
      <c r="A250" s="977"/>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77"/>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77"/>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305</v>
      </c>
      <c r="AF252" s="183"/>
      <c r="AG252" s="183"/>
      <c r="AH252" s="184"/>
      <c r="AI252" s="199" t="s">
        <v>327</v>
      </c>
      <c r="AJ252" s="183"/>
      <c r="AK252" s="183"/>
      <c r="AL252" s="184"/>
      <c r="AM252" s="199" t="s">
        <v>614</v>
      </c>
      <c r="AN252" s="183"/>
      <c r="AO252" s="183"/>
      <c r="AP252" s="184"/>
      <c r="AQ252" s="251" t="s">
        <v>184</v>
      </c>
      <c r="AR252" s="252"/>
      <c r="AS252" s="252"/>
      <c r="AT252" s="253"/>
      <c r="AU252" s="263" t="s">
        <v>200</v>
      </c>
      <c r="AV252" s="263"/>
      <c r="AW252" s="263"/>
      <c r="AX252" s="264"/>
      <c r="AY252">
        <f>COUNTA($G$254)</f>
        <v>0</v>
      </c>
    </row>
    <row r="253" spans="1:51" ht="18.75" hidden="1" customHeight="1" x14ac:dyDescent="0.15">
      <c r="A253" s="977"/>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15">
      <c r="A254" s="977"/>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5"/>
      <c r="AY254">
        <f t="shared" ref="AY254:AY255" si="33">$AY$252</f>
        <v>0</v>
      </c>
    </row>
    <row r="255" spans="1:51" ht="39.75" hidden="1" customHeight="1" x14ac:dyDescent="0.15">
      <c r="A255" s="977"/>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6"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5"/>
      <c r="AY255">
        <f t="shared" si="33"/>
        <v>0</v>
      </c>
    </row>
    <row r="256" spans="1:51" ht="18.75" hidden="1" customHeight="1" x14ac:dyDescent="0.15">
      <c r="A256" s="977"/>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305</v>
      </c>
      <c r="AF256" s="183"/>
      <c r="AG256" s="183"/>
      <c r="AH256" s="184"/>
      <c r="AI256" s="199" t="s">
        <v>327</v>
      </c>
      <c r="AJ256" s="183"/>
      <c r="AK256" s="183"/>
      <c r="AL256" s="184"/>
      <c r="AM256" s="199" t="s">
        <v>614</v>
      </c>
      <c r="AN256" s="183"/>
      <c r="AO256" s="183"/>
      <c r="AP256" s="184"/>
      <c r="AQ256" s="251" t="s">
        <v>184</v>
      </c>
      <c r="AR256" s="252"/>
      <c r="AS256" s="252"/>
      <c r="AT256" s="253"/>
      <c r="AU256" s="263" t="s">
        <v>200</v>
      </c>
      <c r="AV256" s="263"/>
      <c r="AW256" s="263"/>
      <c r="AX256" s="264"/>
      <c r="AY256">
        <f>COUNTA($G$258)</f>
        <v>0</v>
      </c>
    </row>
    <row r="257" spans="1:51" ht="18.75" hidden="1" customHeight="1" x14ac:dyDescent="0.15">
      <c r="A257" s="977"/>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15">
      <c r="A258" s="977"/>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5"/>
      <c r="AY258">
        <f t="shared" ref="AY258:AY259" si="34">$AY$256</f>
        <v>0</v>
      </c>
    </row>
    <row r="259" spans="1:51" ht="39.75" hidden="1" customHeight="1" x14ac:dyDescent="0.15">
      <c r="A259" s="977"/>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6"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5"/>
      <c r="AY259">
        <f t="shared" si="34"/>
        <v>0</v>
      </c>
    </row>
    <row r="260" spans="1:51" ht="18.75" hidden="1" customHeight="1" x14ac:dyDescent="0.15">
      <c r="A260" s="977"/>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305</v>
      </c>
      <c r="AF260" s="183"/>
      <c r="AG260" s="183"/>
      <c r="AH260" s="184"/>
      <c r="AI260" s="199" t="s">
        <v>327</v>
      </c>
      <c r="AJ260" s="183"/>
      <c r="AK260" s="183"/>
      <c r="AL260" s="184"/>
      <c r="AM260" s="199" t="s">
        <v>614</v>
      </c>
      <c r="AN260" s="183"/>
      <c r="AO260" s="183"/>
      <c r="AP260" s="184"/>
      <c r="AQ260" s="251" t="s">
        <v>184</v>
      </c>
      <c r="AR260" s="252"/>
      <c r="AS260" s="252"/>
      <c r="AT260" s="253"/>
      <c r="AU260" s="263" t="s">
        <v>200</v>
      </c>
      <c r="AV260" s="263"/>
      <c r="AW260" s="263"/>
      <c r="AX260" s="264"/>
      <c r="AY260">
        <f>COUNTA($G$262)</f>
        <v>0</v>
      </c>
    </row>
    <row r="261" spans="1:51" ht="18.75" hidden="1" customHeight="1" x14ac:dyDescent="0.15">
      <c r="A261" s="977"/>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15">
      <c r="A262" s="977"/>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5"/>
      <c r="AY262">
        <f t="shared" ref="AY262:AY263" si="35">$AY$260</f>
        <v>0</v>
      </c>
    </row>
    <row r="263" spans="1:51" ht="39.75" hidden="1" customHeight="1" x14ac:dyDescent="0.15">
      <c r="A263" s="977"/>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6"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5"/>
      <c r="AY263">
        <f t="shared" si="35"/>
        <v>0</v>
      </c>
    </row>
    <row r="264" spans="1:51" ht="18.75" hidden="1" customHeight="1" x14ac:dyDescent="0.15">
      <c r="A264" s="977"/>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305</v>
      </c>
      <c r="AF264" s="183"/>
      <c r="AG264" s="183"/>
      <c r="AH264" s="184"/>
      <c r="AI264" s="199" t="s">
        <v>327</v>
      </c>
      <c r="AJ264" s="183"/>
      <c r="AK264" s="183"/>
      <c r="AL264" s="184"/>
      <c r="AM264" s="199" t="s">
        <v>614</v>
      </c>
      <c r="AN264" s="183"/>
      <c r="AO264" s="183"/>
      <c r="AP264" s="184"/>
      <c r="AQ264" s="199" t="s">
        <v>184</v>
      </c>
      <c r="AR264" s="183"/>
      <c r="AS264" s="183"/>
      <c r="AT264" s="184"/>
      <c r="AU264" s="161" t="s">
        <v>200</v>
      </c>
      <c r="AV264" s="161"/>
      <c r="AW264" s="161"/>
      <c r="AX264" s="162"/>
      <c r="AY264">
        <f>COUNTA($G$266)</f>
        <v>0</v>
      </c>
    </row>
    <row r="265" spans="1:51" ht="18.75" hidden="1" customHeight="1" x14ac:dyDescent="0.15">
      <c r="A265" s="977"/>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15">
      <c r="A266" s="977"/>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5"/>
      <c r="AY266">
        <f t="shared" ref="AY266:AY267" si="36">$AY$264</f>
        <v>0</v>
      </c>
    </row>
    <row r="267" spans="1:51" ht="39.75" hidden="1" customHeight="1" x14ac:dyDescent="0.15">
      <c r="A267" s="977"/>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6"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5"/>
      <c r="AY267">
        <f t="shared" si="36"/>
        <v>0</v>
      </c>
    </row>
    <row r="268" spans="1:51" ht="18.75" hidden="1" customHeight="1" x14ac:dyDescent="0.15">
      <c r="A268" s="977"/>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305</v>
      </c>
      <c r="AF268" s="183"/>
      <c r="AG268" s="183"/>
      <c r="AH268" s="184"/>
      <c r="AI268" s="199" t="s">
        <v>327</v>
      </c>
      <c r="AJ268" s="183"/>
      <c r="AK268" s="183"/>
      <c r="AL268" s="184"/>
      <c r="AM268" s="199" t="s">
        <v>614</v>
      </c>
      <c r="AN268" s="183"/>
      <c r="AO268" s="183"/>
      <c r="AP268" s="184"/>
      <c r="AQ268" s="251" t="s">
        <v>184</v>
      </c>
      <c r="AR268" s="252"/>
      <c r="AS268" s="252"/>
      <c r="AT268" s="253"/>
      <c r="AU268" s="263" t="s">
        <v>200</v>
      </c>
      <c r="AV268" s="263"/>
      <c r="AW268" s="263"/>
      <c r="AX268" s="264"/>
      <c r="AY268">
        <f>COUNTA($G$270)</f>
        <v>0</v>
      </c>
    </row>
    <row r="269" spans="1:51" ht="18.75" hidden="1" customHeight="1" x14ac:dyDescent="0.15">
      <c r="A269" s="977"/>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15">
      <c r="A270" s="977"/>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5"/>
      <c r="AY270">
        <f t="shared" ref="AY270:AY271" si="37">$AY$268</f>
        <v>0</v>
      </c>
    </row>
    <row r="271" spans="1:51" ht="39.75" hidden="1" customHeight="1" x14ac:dyDescent="0.15">
      <c r="A271" s="977"/>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6"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5"/>
      <c r="AY271">
        <f t="shared" si="37"/>
        <v>0</v>
      </c>
    </row>
    <row r="272" spans="1:51" ht="22.5" hidden="1" customHeight="1" x14ac:dyDescent="0.15">
      <c r="A272" s="977"/>
      <c r="B272" s="237"/>
      <c r="C272" s="236"/>
      <c r="D272" s="237"/>
      <c r="E272" s="236"/>
      <c r="F272" s="298"/>
      <c r="G272" s="256" t="s">
        <v>201</v>
      </c>
      <c r="H272" s="183"/>
      <c r="I272" s="183"/>
      <c r="J272" s="183"/>
      <c r="K272" s="183"/>
      <c r="L272" s="183"/>
      <c r="M272" s="183"/>
      <c r="N272" s="183"/>
      <c r="O272" s="183"/>
      <c r="P272" s="184"/>
      <c r="Q272" s="199" t="s">
        <v>253</v>
      </c>
      <c r="R272" s="183"/>
      <c r="S272" s="183"/>
      <c r="T272" s="183"/>
      <c r="U272" s="183"/>
      <c r="V272" s="183"/>
      <c r="W272" s="183"/>
      <c r="X272" s="183"/>
      <c r="Y272" s="183"/>
      <c r="Z272" s="183"/>
      <c r="AA272" s="183"/>
      <c r="AB272" s="271" t="s">
        <v>254</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9"/>
      <c r="AY272">
        <f>COUNTA($G$274)</f>
        <v>0</v>
      </c>
    </row>
    <row r="273" spans="1:51" ht="22.5" hidden="1" customHeight="1" x14ac:dyDescent="0.15">
      <c r="A273" s="977"/>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7"/>
      <c r="C274" s="236"/>
      <c r="D274" s="237"/>
      <c r="E274" s="236"/>
      <c r="F274" s="298"/>
      <c r="G274" s="216"/>
      <c r="H274" s="175"/>
      <c r="I274" s="175"/>
      <c r="J274" s="175"/>
      <c r="K274" s="175"/>
      <c r="L274" s="175"/>
      <c r="M274" s="175"/>
      <c r="N274" s="175"/>
      <c r="O274" s="175"/>
      <c r="P274" s="217"/>
      <c r="Q274" s="964"/>
      <c r="R274" s="965"/>
      <c r="S274" s="965"/>
      <c r="T274" s="965"/>
      <c r="U274" s="965"/>
      <c r="V274" s="965"/>
      <c r="W274" s="965"/>
      <c r="X274" s="965"/>
      <c r="Y274" s="965"/>
      <c r="Z274" s="965"/>
      <c r="AA274" s="96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77"/>
      <c r="B275" s="237"/>
      <c r="C275" s="236"/>
      <c r="D275" s="237"/>
      <c r="E275" s="236"/>
      <c r="F275" s="298"/>
      <c r="G275" s="218"/>
      <c r="H275" s="219"/>
      <c r="I275" s="219"/>
      <c r="J275" s="219"/>
      <c r="K275" s="219"/>
      <c r="L275" s="219"/>
      <c r="M275" s="219"/>
      <c r="N275" s="219"/>
      <c r="O275" s="219"/>
      <c r="P275" s="220"/>
      <c r="Q275" s="967"/>
      <c r="R275" s="968"/>
      <c r="S275" s="968"/>
      <c r="T275" s="968"/>
      <c r="U275" s="968"/>
      <c r="V275" s="968"/>
      <c r="W275" s="968"/>
      <c r="X275" s="968"/>
      <c r="Y275" s="968"/>
      <c r="Z275" s="968"/>
      <c r="AA275" s="96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77"/>
      <c r="B276" s="237"/>
      <c r="C276" s="236"/>
      <c r="D276" s="237"/>
      <c r="E276" s="236"/>
      <c r="F276" s="298"/>
      <c r="G276" s="218"/>
      <c r="H276" s="219"/>
      <c r="I276" s="219"/>
      <c r="J276" s="219"/>
      <c r="K276" s="219"/>
      <c r="L276" s="219"/>
      <c r="M276" s="219"/>
      <c r="N276" s="219"/>
      <c r="O276" s="219"/>
      <c r="P276" s="220"/>
      <c r="Q276" s="967"/>
      <c r="R276" s="968"/>
      <c r="S276" s="968"/>
      <c r="T276" s="968"/>
      <c r="U276" s="968"/>
      <c r="V276" s="968"/>
      <c r="W276" s="968"/>
      <c r="X276" s="968"/>
      <c r="Y276" s="968"/>
      <c r="Z276" s="968"/>
      <c r="AA276" s="969"/>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77"/>
      <c r="B277" s="237"/>
      <c r="C277" s="236"/>
      <c r="D277" s="237"/>
      <c r="E277" s="236"/>
      <c r="F277" s="298"/>
      <c r="G277" s="218"/>
      <c r="H277" s="219"/>
      <c r="I277" s="219"/>
      <c r="J277" s="219"/>
      <c r="K277" s="219"/>
      <c r="L277" s="219"/>
      <c r="M277" s="219"/>
      <c r="N277" s="219"/>
      <c r="O277" s="219"/>
      <c r="P277" s="220"/>
      <c r="Q277" s="967"/>
      <c r="R277" s="968"/>
      <c r="S277" s="968"/>
      <c r="T277" s="968"/>
      <c r="U277" s="968"/>
      <c r="V277" s="968"/>
      <c r="W277" s="968"/>
      <c r="X277" s="968"/>
      <c r="Y277" s="968"/>
      <c r="Z277" s="968"/>
      <c r="AA277" s="969"/>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77"/>
      <c r="B278" s="237"/>
      <c r="C278" s="236"/>
      <c r="D278" s="237"/>
      <c r="E278" s="236"/>
      <c r="F278" s="298"/>
      <c r="G278" s="221"/>
      <c r="H278" s="178"/>
      <c r="I278" s="178"/>
      <c r="J278" s="178"/>
      <c r="K278" s="178"/>
      <c r="L278" s="178"/>
      <c r="M278" s="178"/>
      <c r="N278" s="178"/>
      <c r="O278" s="178"/>
      <c r="P278" s="222"/>
      <c r="Q278" s="970"/>
      <c r="R278" s="971"/>
      <c r="S278" s="971"/>
      <c r="T278" s="971"/>
      <c r="U278" s="971"/>
      <c r="V278" s="971"/>
      <c r="W278" s="971"/>
      <c r="X278" s="971"/>
      <c r="Y278" s="971"/>
      <c r="Z278" s="971"/>
      <c r="AA278" s="972"/>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77"/>
      <c r="B279" s="237"/>
      <c r="C279" s="236"/>
      <c r="D279" s="237"/>
      <c r="E279" s="236"/>
      <c r="F279" s="298"/>
      <c r="G279" s="256" t="s">
        <v>201</v>
      </c>
      <c r="H279" s="183"/>
      <c r="I279" s="183"/>
      <c r="J279" s="183"/>
      <c r="K279" s="183"/>
      <c r="L279" s="183"/>
      <c r="M279" s="183"/>
      <c r="N279" s="183"/>
      <c r="O279" s="183"/>
      <c r="P279" s="184"/>
      <c r="Q279" s="199" t="s">
        <v>253</v>
      </c>
      <c r="R279" s="183"/>
      <c r="S279" s="183"/>
      <c r="T279" s="183"/>
      <c r="U279" s="183"/>
      <c r="V279" s="183"/>
      <c r="W279" s="183"/>
      <c r="X279" s="183"/>
      <c r="Y279" s="183"/>
      <c r="Z279" s="183"/>
      <c r="AA279" s="183"/>
      <c r="AB279" s="271" t="s">
        <v>254</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77"/>
      <c r="B281" s="237"/>
      <c r="C281" s="236"/>
      <c r="D281" s="237"/>
      <c r="E281" s="236"/>
      <c r="F281" s="298"/>
      <c r="G281" s="216"/>
      <c r="H281" s="175"/>
      <c r="I281" s="175"/>
      <c r="J281" s="175"/>
      <c r="K281" s="175"/>
      <c r="L281" s="175"/>
      <c r="M281" s="175"/>
      <c r="N281" s="175"/>
      <c r="O281" s="175"/>
      <c r="P281" s="217"/>
      <c r="Q281" s="964"/>
      <c r="R281" s="965"/>
      <c r="S281" s="965"/>
      <c r="T281" s="965"/>
      <c r="U281" s="965"/>
      <c r="V281" s="965"/>
      <c r="W281" s="965"/>
      <c r="X281" s="965"/>
      <c r="Y281" s="965"/>
      <c r="Z281" s="965"/>
      <c r="AA281" s="96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77"/>
      <c r="B282" s="237"/>
      <c r="C282" s="236"/>
      <c r="D282" s="237"/>
      <c r="E282" s="236"/>
      <c r="F282" s="298"/>
      <c r="G282" s="218"/>
      <c r="H282" s="219"/>
      <c r="I282" s="219"/>
      <c r="J282" s="219"/>
      <c r="K282" s="219"/>
      <c r="L282" s="219"/>
      <c r="M282" s="219"/>
      <c r="N282" s="219"/>
      <c r="O282" s="219"/>
      <c r="P282" s="220"/>
      <c r="Q282" s="967"/>
      <c r="R282" s="968"/>
      <c r="S282" s="968"/>
      <c r="T282" s="968"/>
      <c r="U282" s="968"/>
      <c r="V282" s="968"/>
      <c r="W282" s="968"/>
      <c r="X282" s="968"/>
      <c r="Y282" s="968"/>
      <c r="Z282" s="968"/>
      <c r="AA282" s="96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77"/>
      <c r="B283" s="237"/>
      <c r="C283" s="236"/>
      <c r="D283" s="237"/>
      <c r="E283" s="236"/>
      <c r="F283" s="298"/>
      <c r="G283" s="218"/>
      <c r="H283" s="219"/>
      <c r="I283" s="219"/>
      <c r="J283" s="219"/>
      <c r="K283" s="219"/>
      <c r="L283" s="219"/>
      <c r="M283" s="219"/>
      <c r="N283" s="219"/>
      <c r="O283" s="219"/>
      <c r="P283" s="220"/>
      <c r="Q283" s="967"/>
      <c r="R283" s="968"/>
      <c r="S283" s="968"/>
      <c r="T283" s="968"/>
      <c r="U283" s="968"/>
      <c r="V283" s="968"/>
      <c r="W283" s="968"/>
      <c r="X283" s="968"/>
      <c r="Y283" s="968"/>
      <c r="Z283" s="968"/>
      <c r="AA283" s="969"/>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77"/>
      <c r="B284" s="237"/>
      <c r="C284" s="236"/>
      <c r="D284" s="237"/>
      <c r="E284" s="236"/>
      <c r="F284" s="298"/>
      <c r="G284" s="218"/>
      <c r="H284" s="219"/>
      <c r="I284" s="219"/>
      <c r="J284" s="219"/>
      <c r="K284" s="219"/>
      <c r="L284" s="219"/>
      <c r="M284" s="219"/>
      <c r="N284" s="219"/>
      <c r="O284" s="219"/>
      <c r="P284" s="220"/>
      <c r="Q284" s="967"/>
      <c r="R284" s="968"/>
      <c r="S284" s="968"/>
      <c r="T284" s="968"/>
      <c r="U284" s="968"/>
      <c r="V284" s="968"/>
      <c r="W284" s="968"/>
      <c r="X284" s="968"/>
      <c r="Y284" s="968"/>
      <c r="Z284" s="968"/>
      <c r="AA284" s="969"/>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77"/>
      <c r="B285" s="237"/>
      <c r="C285" s="236"/>
      <c r="D285" s="237"/>
      <c r="E285" s="236"/>
      <c r="F285" s="298"/>
      <c r="G285" s="221"/>
      <c r="H285" s="178"/>
      <c r="I285" s="178"/>
      <c r="J285" s="178"/>
      <c r="K285" s="178"/>
      <c r="L285" s="178"/>
      <c r="M285" s="178"/>
      <c r="N285" s="178"/>
      <c r="O285" s="178"/>
      <c r="P285" s="222"/>
      <c r="Q285" s="970"/>
      <c r="R285" s="971"/>
      <c r="S285" s="971"/>
      <c r="T285" s="971"/>
      <c r="U285" s="971"/>
      <c r="V285" s="971"/>
      <c r="W285" s="971"/>
      <c r="X285" s="971"/>
      <c r="Y285" s="971"/>
      <c r="Z285" s="971"/>
      <c r="AA285" s="972"/>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77"/>
      <c r="B286" s="237"/>
      <c r="C286" s="236"/>
      <c r="D286" s="237"/>
      <c r="E286" s="236"/>
      <c r="F286" s="298"/>
      <c r="G286" s="256" t="s">
        <v>201</v>
      </c>
      <c r="H286" s="183"/>
      <c r="I286" s="183"/>
      <c r="J286" s="183"/>
      <c r="K286" s="183"/>
      <c r="L286" s="183"/>
      <c r="M286" s="183"/>
      <c r="N286" s="183"/>
      <c r="O286" s="183"/>
      <c r="P286" s="184"/>
      <c r="Q286" s="199" t="s">
        <v>253</v>
      </c>
      <c r="R286" s="183"/>
      <c r="S286" s="183"/>
      <c r="T286" s="183"/>
      <c r="U286" s="183"/>
      <c r="V286" s="183"/>
      <c r="W286" s="183"/>
      <c r="X286" s="183"/>
      <c r="Y286" s="183"/>
      <c r="Z286" s="183"/>
      <c r="AA286" s="183"/>
      <c r="AB286" s="271" t="s">
        <v>254</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77"/>
      <c r="B288" s="237"/>
      <c r="C288" s="236"/>
      <c r="D288" s="237"/>
      <c r="E288" s="236"/>
      <c r="F288" s="298"/>
      <c r="G288" s="216"/>
      <c r="H288" s="175"/>
      <c r="I288" s="175"/>
      <c r="J288" s="175"/>
      <c r="K288" s="175"/>
      <c r="L288" s="175"/>
      <c r="M288" s="175"/>
      <c r="N288" s="175"/>
      <c r="O288" s="175"/>
      <c r="P288" s="217"/>
      <c r="Q288" s="964"/>
      <c r="R288" s="965"/>
      <c r="S288" s="965"/>
      <c r="T288" s="965"/>
      <c r="U288" s="965"/>
      <c r="V288" s="965"/>
      <c r="W288" s="965"/>
      <c r="X288" s="965"/>
      <c r="Y288" s="965"/>
      <c r="Z288" s="965"/>
      <c r="AA288" s="96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77"/>
      <c r="B289" s="237"/>
      <c r="C289" s="236"/>
      <c r="D289" s="237"/>
      <c r="E289" s="236"/>
      <c r="F289" s="298"/>
      <c r="G289" s="218"/>
      <c r="H289" s="219"/>
      <c r="I289" s="219"/>
      <c r="J289" s="219"/>
      <c r="K289" s="219"/>
      <c r="L289" s="219"/>
      <c r="M289" s="219"/>
      <c r="N289" s="219"/>
      <c r="O289" s="219"/>
      <c r="P289" s="220"/>
      <c r="Q289" s="967"/>
      <c r="R289" s="968"/>
      <c r="S289" s="968"/>
      <c r="T289" s="968"/>
      <c r="U289" s="968"/>
      <c r="V289" s="968"/>
      <c r="W289" s="968"/>
      <c r="X289" s="968"/>
      <c r="Y289" s="968"/>
      <c r="Z289" s="968"/>
      <c r="AA289" s="96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77"/>
      <c r="B290" s="237"/>
      <c r="C290" s="236"/>
      <c r="D290" s="237"/>
      <c r="E290" s="236"/>
      <c r="F290" s="298"/>
      <c r="G290" s="218"/>
      <c r="H290" s="219"/>
      <c r="I290" s="219"/>
      <c r="J290" s="219"/>
      <c r="K290" s="219"/>
      <c r="L290" s="219"/>
      <c r="M290" s="219"/>
      <c r="N290" s="219"/>
      <c r="O290" s="219"/>
      <c r="P290" s="220"/>
      <c r="Q290" s="967"/>
      <c r="R290" s="968"/>
      <c r="S290" s="968"/>
      <c r="T290" s="968"/>
      <c r="U290" s="968"/>
      <c r="V290" s="968"/>
      <c r="W290" s="968"/>
      <c r="X290" s="968"/>
      <c r="Y290" s="968"/>
      <c r="Z290" s="968"/>
      <c r="AA290" s="969"/>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77"/>
      <c r="B291" s="237"/>
      <c r="C291" s="236"/>
      <c r="D291" s="237"/>
      <c r="E291" s="236"/>
      <c r="F291" s="298"/>
      <c r="G291" s="218"/>
      <c r="H291" s="219"/>
      <c r="I291" s="219"/>
      <c r="J291" s="219"/>
      <c r="K291" s="219"/>
      <c r="L291" s="219"/>
      <c r="M291" s="219"/>
      <c r="N291" s="219"/>
      <c r="O291" s="219"/>
      <c r="P291" s="220"/>
      <c r="Q291" s="967"/>
      <c r="R291" s="968"/>
      <c r="S291" s="968"/>
      <c r="T291" s="968"/>
      <c r="U291" s="968"/>
      <c r="V291" s="968"/>
      <c r="W291" s="968"/>
      <c r="X291" s="968"/>
      <c r="Y291" s="968"/>
      <c r="Z291" s="968"/>
      <c r="AA291" s="969"/>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77"/>
      <c r="B292" s="237"/>
      <c r="C292" s="236"/>
      <c r="D292" s="237"/>
      <c r="E292" s="236"/>
      <c r="F292" s="298"/>
      <c r="G292" s="221"/>
      <c r="H292" s="178"/>
      <c r="I292" s="178"/>
      <c r="J292" s="178"/>
      <c r="K292" s="178"/>
      <c r="L292" s="178"/>
      <c r="M292" s="178"/>
      <c r="N292" s="178"/>
      <c r="O292" s="178"/>
      <c r="P292" s="222"/>
      <c r="Q292" s="970"/>
      <c r="R292" s="971"/>
      <c r="S292" s="971"/>
      <c r="T292" s="971"/>
      <c r="U292" s="971"/>
      <c r="V292" s="971"/>
      <c r="W292" s="971"/>
      <c r="X292" s="971"/>
      <c r="Y292" s="971"/>
      <c r="Z292" s="971"/>
      <c r="AA292" s="972"/>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77"/>
      <c r="B293" s="237"/>
      <c r="C293" s="236"/>
      <c r="D293" s="237"/>
      <c r="E293" s="236"/>
      <c r="F293" s="298"/>
      <c r="G293" s="256" t="s">
        <v>201</v>
      </c>
      <c r="H293" s="183"/>
      <c r="I293" s="183"/>
      <c r="J293" s="183"/>
      <c r="K293" s="183"/>
      <c r="L293" s="183"/>
      <c r="M293" s="183"/>
      <c r="N293" s="183"/>
      <c r="O293" s="183"/>
      <c r="P293" s="184"/>
      <c r="Q293" s="199" t="s">
        <v>253</v>
      </c>
      <c r="R293" s="183"/>
      <c r="S293" s="183"/>
      <c r="T293" s="183"/>
      <c r="U293" s="183"/>
      <c r="V293" s="183"/>
      <c r="W293" s="183"/>
      <c r="X293" s="183"/>
      <c r="Y293" s="183"/>
      <c r="Z293" s="183"/>
      <c r="AA293" s="183"/>
      <c r="AB293" s="271" t="s">
        <v>254</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77"/>
      <c r="B295" s="237"/>
      <c r="C295" s="236"/>
      <c r="D295" s="237"/>
      <c r="E295" s="236"/>
      <c r="F295" s="298"/>
      <c r="G295" s="216"/>
      <c r="H295" s="175"/>
      <c r="I295" s="175"/>
      <c r="J295" s="175"/>
      <c r="K295" s="175"/>
      <c r="L295" s="175"/>
      <c r="M295" s="175"/>
      <c r="N295" s="175"/>
      <c r="O295" s="175"/>
      <c r="P295" s="217"/>
      <c r="Q295" s="964"/>
      <c r="R295" s="965"/>
      <c r="S295" s="965"/>
      <c r="T295" s="965"/>
      <c r="U295" s="965"/>
      <c r="V295" s="965"/>
      <c r="W295" s="965"/>
      <c r="X295" s="965"/>
      <c r="Y295" s="965"/>
      <c r="Z295" s="965"/>
      <c r="AA295" s="96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77"/>
      <c r="B296" s="237"/>
      <c r="C296" s="236"/>
      <c r="D296" s="237"/>
      <c r="E296" s="236"/>
      <c r="F296" s="298"/>
      <c r="G296" s="218"/>
      <c r="H296" s="219"/>
      <c r="I296" s="219"/>
      <c r="J296" s="219"/>
      <c r="K296" s="219"/>
      <c r="L296" s="219"/>
      <c r="M296" s="219"/>
      <c r="N296" s="219"/>
      <c r="O296" s="219"/>
      <c r="P296" s="220"/>
      <c r="Q296" s="967"/>
      <c r="R296" s="968"/>
      <c r="S296" s="968"/>
      <c r="T296" s="968"/>
      <c r="U296" s="968"/>
      <c r="V296" s="968"/>
      <c r="W296" s="968"/>
      <c r="X296" s="968"/>
      <c r="Y296" s="968"/>
      <c r="Z296" s="968"/>
      <c r="AA296" s="96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77"/>
      <c r="B297" s="237"/>
      <c r="C297" s="236"/>
      <c r="D297" s="237"/>
      <c r="E297" s="236"/>
      <c r="F297" s="298"/>
      <c r="G297" s="218"/>
      <c r="H297" s="219"/>
      <c r="I297" s="219"/>
      <c r="J297" s="219"/>
      <c r="K297" s="219"/>
      <c r="L297" s="219"/>
      <c r="M297" s="219"/>
      <c r="N297" s="219"/>
      <c r="O297" s="219"/>
      <c r="P297" s="220"/>
      <c r="Q297" s="967"/>
      <c r="R297" s="968"/>
      <c r="S297" s="968"/>
      <c r="T297" s="968"/>
      <c r="U297" s="968"/>
      <c r="V297" s="968"/>
      <c r="W297" s="968"/>
      <c r="X297" s="968"/>
      <c r="Y297" s="968"/>
      <c r="Z297" s="968"/>
      <c r="AA297" s="969"/>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77"/>
      <c r="B298" s="237"/>
      <c r="C298" s="236"/>
      <c r="D298" s="237"/>
      <c r="E298" s="236"/>
      <c r="F298" s="298"/>
      <c r="G298" s="218"/>
      <c r="H298" s="219"/>
      <c r="I298" s="219"/>
      <c r="J298" s="219"/>
      <c r="K298" s="219"/>
      <c r="L298" s="219"/>
      <c r="M298" s="219"/>
      <c r="N298" s="219"/>
      <c r="O298" s="219"/>
      <c r="P298" s="220"/>
      <c r="Q298" s="967"/>
      <c r="R298" s="968"/>
      <c r="S298" s="968"/>
      <c r="T298" s="968"/>
      <c r="U298" s="968"/>
      <c r="V298" s="968"/>
      <c r="W298" s="968"/>
      <c r="X298" s="968"/>
      <c r="Y298" s="968"/>
      <c r="Z298" s="968"/>
      <c r="AA298" s="969"/>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77"/>
      <c r="B299" s="237"/>
      <c r="C299" s="236"/>
      <c r="D299" s="237"/>
      <c r="E299" s="236"/>
      <c r="F299" s="298"/>
      <c r="G299" s="221"/>
      <c r="H299" s="178"/>
      <c r="I299" s="178"/>
      <c r="J299" s="178"/>
      <c r="K299" s="178"/>
      <c r="L299" s="178"/>
      <c r="M299" s="178"/>
      <c r="N299" s="178"/>
      <c r="O299" s="178"/>
      <c r="P299" s="222"/>
      <c r="Q299" s="970"/>
      <c r="R299" s="971"/>
      <c r="S299" s="971"/>
      <c r="T299" s="971"/>
      <c r="U299" s="971"/>
      <c r="V299" s="971"/>
      <c r="W299" s="971"/>
      <c r="X299" s="971"/>
      <c r="Y299" s="971"/>
      <c r="Z299" s="971"/>
      <c r="AA299" s="972"/>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77"/>
      <c r="B300" s="237"/>
      <c r="C300" s="236"/>
      <c r="D300" s="237"/>
      <c r="E300" s="236"/>
      <c r="F300" s="298"/>
      <c r="G300" s="256" t="s">
        <v>201</v>
      </c>
      <c r="H300" s="183"/>
      <c r="I300" s="183"/>
      <c r="J300" s="183"/>
      <c r="K300" s="183"/>
      <c r="L300" s="183"/>
      <c r="M300" s="183"/>
      <c r="N300" s="183"/>
      <c r="O300" s="183"/>
      <c r="P300" s="184"/>
      <c r="Q300" s="199" t="s">
        <v>253</v>
      </c>
      <c r="R300" s="183"/>
      <c r="S300" s="183"/>
      <c r="T300" s="183"/>
      <c r="U300" s="183"/>
      <c r="V300" s="183"/>
      <c r="W300" s="183"/>
      <c r="X300" s="183"/>
      <c r="Y300" s="183"/>
      <c r="Z300" s="183"/>
      <c r="AA300" s="183"/>
      <c r="AB300" s="271" t="s">
        <v>254</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77"/>
      <c r="B302" s="237"/>
      <c r="C302" s="236"/>
      <c r="D302" s="237"/>
      <c r="E302" s="236"/>
      <c r="F302" s="298"/>
      <c r="G302" s="216"/>
      <c r="H302" s="175"/>
      <c r="I302" s="175"/>
      <c r="J302" s="175"/>
      <c r="K302" s="175"/>
      <c r="L302" s="175"/>
      <c r="M302" s="175"/>
      <c r="N302" s="175"/>
      <c r="O302" s="175"/>
      <c r="P302" s="217"/>
      <c r="Q302" s="964"/>
      <c r="R302" s="965"/>
      <c r="S302" s="965"/>
      <c r="T302" s="965"/>
      <c r="U302" s="965"/>
      <c r="V302" s="965"/>
      <c r="W302" s="965"/>
      <c r="X302" s="965"/>
      <c r="Y302" s="965"/>
      <c r="Z302" s="965"/>
      <c r="AA302" s="96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77"/>
      <c r="B303" s="237"/>
      <c r="C303" s="236"/>
      <c r="D303" s="237"/>
      <c r="E303" s="236"/>
      <c r="F303" s="298"/>
      <c r="G303" s="218"/>
      <c r="H303" s="219"/>
      <c r="I303" s="219"/>
      <c r="J303" s="219"/>
      <c r="K303" s="219"/>
      <c r="L303" s="219"/>
      <c r="M303" s="219"/>
      <c r="N303" s="219"/>
      <c r="O303" s="219"/>
      <c r="P303" s="220"/>
      <c r="Q303" s="967"/>
      <c r="R303" s="968"/>
      <c r="S303" s="968"/>
      <c r="T303" s="968"/>
      <c r="U303" s="968"/>
      <c r="V303" s="968"/>
      <c r="W303" s="968"/>
      <c r="X303" s="968"/>
      <c r="Y303" s="968"/>
      <c r="Z303" s="968"/>
      <c r="AA303" s="96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77"/>
      <c r="B304" s="237"/>
      <c r="C304" s="236"/>
      <c r="D304" s="237"/>
      <c r="E304" s="236"/>
      <c r="F304" s="298"/>
      <c r="G304" s="218"/>
      <c r="H304" s="219"/>
      <c r="I304" s="219"/>
      <c r="J304" s="219"/>
      <c r="K304" s="219"/>
      <c r="L304" s="219"/>
      <c r="M304" s="219"/>
      <c r="N304" s="219"/>
      <c r="O304" s="219"/>
      <c r="P304" s="220"/>
      <c r="Q304" s="967"/>
      <c r="R304" s="968"/>
      <c r="S304" s="968"/>
      <c r="T304" s="968"/>
      <c r="U304" s="968"/>
      <c r="V304" s="968"/>
      <c r="W304" s="968"/>
      <c r="X304" s="968"/>
      <c r="Y304" s="968"/>
      <c r="Z304" s="968"/>
      <c r="AA304" s="969"/>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77"/>
      <c r="B305" s="237"/>
      <c r="C305" s="236"/>
      <c r="D305" s="237"/>
      <c r="E305" s="236"/>
      <c r="F305" s="298"/>
      <c r="G305" s="218"/>
      <c r="H305" s="219"/>
      <c r="I305" s="219"/>
      <c r="J305" s="219"/>
      <c r="K305" s="219"/>
      <c r="L305" s="219"/>
      <c r="M305" s="219"/>
      <c r="N305" s="219"/>
      <c r="O305" s="219"/>
      <c r="P305" s="220"/>
      <c r="Q305" s="967"/>
      <c r="R305" s="968"/>
      <c r="S305" s="968"/>
      <c r="T305" s="968"/>
      <c r="U305" s="968"/>
      <c r="V305" s="968"/>
      <c r="W305" s="968"/>
      <c r="X305" s="968"/>
      <c r="Y305" s="968"/>
      <c r="Z305" s="968"/>
      <c r="AA305" s="969"/>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77"/>
      <c r="B306" s="237"/>
      <c r="C306" s="236"/>
      <c r="D306" s="237"/>
      <c r="E306" s="299"/>
      <c r="F306" s="300"/>
      <c r="G306" s="221"/>
      <c r="H306" s="178"/>
      <c r="I306" s="178"/>
      <c r="J306" s="178"/>
      <c r="K306" s="178"/>
      <c r="L306" s="178"/>
      <c r="M306" s="178"/>
      <c r="N306" s="178"/>
      <c r="O306" s="178"/>
      <c r="P306" s="222"/>
      <c r="Q306" s="970"/>
      <c r="R306" s="971"/>
      <c r="S306" s="971"/>
      <c r="T306" s="971"/>
      <c r="U306" s="971"/>
      <c r="V306" s="971"/>
      <c r="W306" s="971"/>
      <c r="X306" s="971"/>
      <c r="Y306" s="971"/>
      <c r="Z306" s="971"/>
      <c r="AA306" s="972"/>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77"/>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77"/>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7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77"/>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77"/>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77"/>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305</v>
      </c>
      <c r="AF312" s="183"/>
      <c r="AG312" s="183"/>
      <c r="AH312" s="184"/>
      <c r="AI312" s="199" t="s">
        <v>327</v>
      </c>
      <c r="AJ312" s="183"/>
      <c r="AK312" s="183"/>
      <c r="AL312" s="184"/>
      <c r="AM312" s="199" t="s">
        <v>614</v>
      </c>
      <c r="AN312" s="183"/>
      <c r="AO312" s="183"/>
      <c r="AP312" s="184"/>
      <c r="AQ312" s="251" t="s">
        <v>184</v>
      </c>
      <c r="AR312" s="252"/>
      <c r="AS312" s="252"/>
      <c r="AT312" s="253"/>
      <c r="AU312" s="263" t="s">
        <v>200</v>
      </c>
      <c r="AV312" s="263"/>
      <c r="AW312" s="263"/>
      <c r="AX312" s="264"/>
      <c r="AY312">
        <f>COUNTA($G$314)</f>
        <v>0</v>
      </c>
    </row>
    <row r="313" spans="1:51" ht="18.75" hidden="1" customHeight="1" x14ac:dyDescent="0.15">
      <c r="A313" s="977"/>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15">
      <c r="A314" s="977"/>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5"/>
      <c r="AY314">
        <f t="shared" ref="AY314:AY315" si="43">$AY$312</f>
        <v>0</v>
      </c>
    </row>
    <row r="315" spans="1:51" ht="39.75" hidden="1" customHeight="1" x14ac:dyDescent="0.15">
      <c r="A315" s="977"/>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6"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5"/>
      <c r="AY315">
        <f t="shared" si="43"/>
        <v>0</v>
      </c>
    </row>
    <row r="316" spans="1:51" ht="18.75" hidden="1" customHeight="1" x14ac:dyDescent="0.15">
      <c r="A316" s="977"/>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305</v>
      </c>
      <c r="AF316" s="183"/>
      <c r="AG316" s="183"/>
      <c r="AH316" s="184"/>
      <c r="AI316" s="199" t="s">
        <v>327</v>
      </c>
      <c r="AJ316" s="183"/>
      <c r="AK316" s="183"/>
      <c r="AL316" s="184"/>
      <c r="AM316" s="199" t="s">
        <v>614</v>
      </c>
      <c r="AN316" s="183"/>
      <c r="AO316" s="183"/>
      <c r="AP316" s="184"/>
      <c r="AQ316" s="251" t="s">
        <v>184</v>
      </c>
      <c r="AR316" s="252"/>
      <c r="AS316" s="252"/>
      <c r="AT316" s="253"/>
      <c r="AU316" s="263" t="s">
        <v>200</v>
      </c>
      <c r="AV316" s="263"/>
      <c r="AW316" s="263"/>
      <c r="AX316" s="264"/>
      <c r="AY316">
        <f>COUNTA($G$318)</f>
        <v>0</v>
      </c>
    </row>
    <row r="317" spans="1:51" ht="18.75" hidden="1" customHeight="1" x14ac:dyDescent="0.15">
      <c r="A317" s="977"/>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15">
      <c r="A318" s="977"/>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5"/>
      <c r="AY318">
        <f t="shared" ref="AY318:AY319" si="44">$AY$316</f>
        <v>0</v>
      </c>
    </row>
    <row r="319" spans="1:51" ht="39.75" hidden="1" customHeight="1" x14ac:dyDescent="0.15">
      <c r="A319" s="977"/>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6"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5"/>
      <c r="AY319">
        <f t="shared" si="44"/>
        <v>0</v>
      </c>
    </row>
    <row r="320" spans="1:51" ht="18.75" hidden="1" customHeight="1" x14ac:dyDescent="0.15">
      <c r="A320" s="977"/>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305</v>
      </c>
      <c r="AF320" s="183"/>
      <c r="AG320" s="183"/>
      <c r="AH320" s="184"/>
      <c r="AI320" s="199" t="s">
        <v>327</v>
      </c>
      <c r="AJ320" s="183"/>
      <c r="AK320" s="183"/>
      <c r="AL320" s="184"/>
      <c r="AM320" s="199" t="s">
        <v>614</v>
      </c>
      <c r="AN320" s="183"/>
      <c r="AO320" s="183"/>
      <c r="AP320" s="184"/>
      <c r="AQ320" s="251" t="s">
        <v>184</v>
      </c>
      <c r="AR320" s="252"/>
      <c r="AS320" s="252"/>
      <c r="AT320" s="253"/>
      <c r="AU320" s="263" t="s">
        <v>200</v>
      </c>
      <c r="AV320" s="263"/>
      <c r="AW320" s="263"/>
      <c r="AX320" s="264"/>
      <c r="AY320">
        <f>COUNTA($G$322)</f>
        <v>0</v>
      </c>
    </row>
    <row r="321" spans="1:51" ht="18.75" hidden="1" customHeight="1" x14ac:dyDescent="0.15">
      <c r="A321" s="977"/>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15">
      <c r="A322" s="977"/>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5"/>
      <c r="AY322">
        <f t="shared" ref="AY322:AY323" si="45">$AY$320</f>
        <v>0</v>
      </c>
    </row>
    <row r="323" spans="1:51" ht="39.75" hidden="1" customHeight="1" x14ac:dyDescent="0.15">
      <c r="A323" s="977"/>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6"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5"/>
      <c r="AY323">
        <f t="shared" si="45"/>
        <v>0</v>
      </c>
    </row>
    <row r="324" spans="1:51" ht="18.75" hidden="1" customHeight="1" x14ac:dyDescent="0.15">
      <c r="A324" s="977"/>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305</v>
      </c>
      <c r="AF324" s="183"/>
      <c r="AG324" s="183"/>
      <c r="AH324" s="184"/>
      <c r="AI324" s="199" t="s">
        <v>327</v>
      </c>
      <c r="AJ324" s="183"/>
      <c r="AK324" s="183"/>
      <c r="AL324" s="184"/>
      <c r="AM324" s="199" t="s">
        <v>614</v>
      </c>
      <c r="AN324" s="183"/>
      <c r="AO324" s="183"/>
      <c r="AP324" s="184"/>
      <c r="AQ324" s="251" t="s">
        <v>184</v>
      </c>
      <c r="AR324" s="252"/>
      <c r="AS324" s="252"/>
      <c r="AT324" s="253"/>
      <c r="AU324" s="263" t="s">
        <v>200</v>
      </c>
      <c r="AV324" s="263"/>
      <c r="AW324" s="263"/>
      <c r="AX324" s="264"/>
      <c r="AY324">
        <f>COUNTA($G$326)</f>
        <v>0</v>
      </c>
    </row>
    <row r="325" spans="1:51" ht="18.75" hidden="1" customHeight="1" x14ac:dyDescent="0.15">
      <c r="A325" s="977"/>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15">
      <c r="A326" s="977"/>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5"/>
      <c r="AY326">
        <f t="shared" ref="AY326:AY327" si="46">$AY$324</f>
        <v>0</v>
      </c>
    </row>
    <row r="327" spans="1:51" ht="39.75" hidden="1" customHeight="1" x14ac:dyDescent="0.15">
      <c r="A327" s="977"/>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6"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5"/>
      <c r="AY327">
        <f t="shared" si="46"/>
        <v>0</v>
      </c>
    </row>
    <row r="328" spans="1:51" ht="18.75" hidden="1" customHeight="1" x14ac:dyDescent="0.15">
      <c r="A328" s="977"/>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305</v>
      </c>
      <c r="AF328" s="183"/>
      <c r="AG328" s="183"/>
      <c r="AH328" s="184"/>
      <c r="AI328" s="199" t="s">
        <v>327</v>
      </c>
      <c r="AJ328" s="183"/>
      <c r="AK328" s="183"/>
      <c r="AL328" s="184"/>
      <c r="AM328" s="199" t="s">
        <v>614</v>
      </c>
      <c r="AN328" s="183"/>
      <c r="AO328" s="183"/>
      <c r="AP328" s="184"/>
      <c r="AQ328" s="251" t="s">
        <v>184</v>
      </c>
      <c r="AR328" s="252"/>
      <c r="AS328" s="252"/>
      <c r="AT328" s="253"/>
      <c r="AU328" s="263" t="s">
        <v>200</v>
      </c>
      <c r="AV328" s="263"/>
      <c r="AW328" s="263"/>
      <c r="AX328" s="264"/>
      <c r="AY328">
        <f>COUNTA($G$330)</f>
        <v>0</v>
      </c>
    </row>
    <row r="329" spans="1:51" ht="18.75" hidden="1" customHeight="1" x14ac:dyDescent="0.15">
      <c r="A329" s="977"/>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15">
      <c r="A330" s="977"/>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5"/>
      <c r="AY330">
        <f t="shared" ref="AY330:AY331" si="47">$AY$328</f>
        <v>0</v>
      </c>
    </row>
    <row r="331" spans="1:51" ht="39.75" hidden="1" customHeight="1" x14ac:dyDescent="0.15">
      <c r="A331" s="977"/>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6"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5"/>
      <c r="AY331">
        <f t="shared" si="47"/>
        <v>0</v>
      </c>
    </row>
    <row r="332" spans="1:51" ht="22.5" hidden="1" customHeight="1" x14ac:dyDescent="0.15">
      <c r="A332" s="977"/>
      <c r="B332" s="237"/>
      <c r="C332" s="236"/>
      <c r="D332" s="237"/>
      <c r="E332" s="236"/>
      <c r="F332" s="298"/>
      <c r="G332" s="256" t="s">
        <v>201</v>
      </c>
      <c r="H332" s="183"/>
      <c r="I332" s="183"/>
      <c r="J332" s="183"/>
      <c r="K332" s="183"/>
      <c r="L332" s="183"/>
      <c r="M332" s="183"/>
      <c r="N332" s="183"/>
      <c r="O332" s="183"/>
      <c r="P332" s="184"/>
      <c r="Q332" s="199" t="s">
        <v>253</v>
      </c>
      <c r="R332" s="183"/>
      <c r="S332" s="183"/>
      <c r="T332" s="183"/>
      <c r="U332" s="183"/>
      <c r="V332" s="183"/>
      <c r="W332" s="183"/>
      <c r="X332" s="183"/>
      <c r="Y332" s="183"/>
      <c r="Z332" s="183"/>
      <c r="AA332" s="183"/>
      <c r="AB332" s="271" t="s">
        <v>254</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9"/>
      <c r="AY332">
        <f>COUNTA($G$334)</f>
        <v>0</v>
      </c>
    </row>
    <row r="333" spans="1:51" ht="22.5" hidden="1" customHeight="1" x14ac:dyDescent="0.15">
      <c r="A333" s="977"/>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7"/>
      <c r="C334" s="236"/>
      <c r="D334" s="237"/>
      <c r="E334" s="236"/>
      <c r="F334" s="298"/>
      <c r="G334" s="216"/>
      <c r="H334" s="175"/>
      <c r="I334" s="175"/>
      <c r="J334" s="175"/>
      <c r="K334" s="175"/>
      <c r="L334" s="175"/>
      <c r="M334" s="175"/>
      <c r="N334" s="175"/>
      <c r="O334" s="175"/>
      <c r="P334" s="217"/>
      <c r="Q334" s="964"/>
      <c r="R334" s="965"/>
      <c r="S334" s="965"/>
      <c r="T334" s="965"/>
      <c r="U334" s="965"/>
      <c r="V334" s="965"/>
      <c r="W334" s="965"/>
      <c r="X334" s="965"/>
      <c r="Y334" s="965"/>
      <c r="Z334" s="965"/>
      <c r="AA334" s="96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77"/>
      <c r="B335" s="237"/>
      <c r="C335" s="236"/>
      <c r="D335" s="237"/>
      <c r="E335" s="236"/>
      <c r="F335" s="298"/>
      <c r="G335" s="218"/>
      <c r="H335" s="219"/>
      <c r="I335" s="219"/>
      <c r="J335" s="219"/>
      <c r="K335" s="219"/>
      <c r="L335" s="219"/>
      <c r="M335" s="219"/>
      <c r="N335" s="219"/>
      <c r="O335" s="219"/>
      <c r="P335" s="220"/>
      <c r="Q335" s="967"/>
      <c r="R335" s="968"/>
      <c r="S335" s="968"/>
      <c r="T335" s="968"/>
      <c r="U335" s="968"/>
      <c r="V335" s="968"/>
      <c r="W335" s="968"/>
      <c r="X335" s="968"/>
      <c r="Y335" s="968"/>
      <c r="Z335" s="968"/>
      <c r="AA335" s="96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77"/>
      <c r="B336" s="237"/>
      <c r="C336" s="236"/>
      <c r="D336" s="237"/>
      <c r="E336" s="236"/>
      <c r="F336" s="298"/>
      <c r="G336" s="218"/>
      <c r="H336" s="219"/>
      <c r="I336" s="219"/>
      <c r="J336" s="219"/>
      <c r="K336" s="219"/>
      <c r="L336" s="219"/>
      <c r="M336" s="219"/>
      <c r="N336" s="219"/>
      <c r="O336" s="219"/>
      <c r="P336" s="220"/>
      <c r="Q336" s="967"/>
      <c r="R336" s="968"/>
      <c r="S336" s="968"/>
      <c r="T336" s="968"/>
      <c r="U336" s="968"/>
      <c r="V336" s="968"/>
      <c r="W336" s="968"/>
      <c r="X336" s="968"/>
      <c r="Y336" s="968"/>
      <c r="Z336" s="968"/>
      <c r="AA336" s="969"/>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77"/>
      <c r="B337" s="237"/>
      <c r="C337" s="236"/>
      <c r="D337" s="237"/>
      <c r="E337" s="236"/>
      <c r="F337" s="298"/>
      <c r="G337" s="218"/>
      <c r="H337" s="219"/>
      <c r="I337" s="219"/>
      <c r="J337" s="219"/>
      <c r="K337" s="219"/>
      <c r="L337" s="219"/>
      <c r="M337" s="219"/>
      <c r="N337" s="219"/>
      <c r="O337" s="219"/>
      <c r="P337" s="220"/>
      <c r="Q337" s="967"/>
      <c r="R337" s="968"/>
      <c r="S337" s="968"/>
      <c r="T337" s="968"/>
      <c r="U337" s="968"/>
      <c r="V337" s="968"/>
      <c r="W337" s="968"/>
      <c r="X337" s="968"/>
      <c r="Y337" s="968"/>
      <c r="Z337" s="968"/>
      <c r="AA337" s="969"/>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77"/>
      <c r="B338" s="237"/>
      <c r="C338" s="236"/>
      <c r="D338" s="237"/>
      <c r="E338" s="236"/>
      <c r="F338" s="298"/>
      <c r="G338" s="221"/>
      <c r="H338" s="178"/>
      <c r="I338" s="178"/>
      <c r="J338" s="178"/>
      <c r="K338" s="178"/>
      <c r="L338" s="178"/>
      <c r="M338" s="178"/>
      <c r="N338" s="178"/>
      <c r="O338" s="178"/>
      <c r="P338" s="222"/>
      <c r="Q338" s="970"/>
      <c r="R338" s="971"/>
      <c r="S338" s="971"/>
      <c r="T338" s="971"/>
      <c r="U338" s="971"/>
      <c r="V338" s="971"/>
      <c r="W338" s="971"/>
      <c r="X338" s="971"/>
      <c r="Y338" s="971"/>
      <c r="Z338" s="971"/>
      <c r="AA338" s="972"/>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77"/>
      <c r="B339" s="237"/>
      <c r="C339" s="236"/>
      <c r="D339" s="237"/>
      <c r="E339" s="236"/>
      <c r="F339" s="298"/>
      <c r="G339" s="256" t="s">
        <v>201</v>
      </c>
      <c r="H339" s="183"/>
      <c r="I339" s="183"/>
      <c r="J339" s="183"/>
      <c r="K339" s="183"/>
      <c r="L339" s="183"/>
      <c r="M339" s="183"/>
      <c r="N339" s="183"/>
      <c r="O339" s="183"/>
      <c r="P339" s="184"/>
      <c r="Q339" s="199" t="s">
        <v>253</v>
      </c>
      <c r="R339" s="183"/>
      <c r="S339" s="183"/>
      <c r="T339" s="183"/>
      <c r="U339" s="183"/>
      <c r="V339" s="183"/>
      <c r="W339" s="183"/>
      <c r="X339" s="183"/>
      <c r="Y339" s="183"/>
      <c r="Z339" s="183"/>
      <c r="AA339" s="183"/>
      <c r="AB339" s="271" t="s">
        <v>254</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77"/>
      <c r="B341" s="237"/>
      <c r="C341" s="236"/>
      <c r="D341" s="237"/>
      <c r="E341" s="236"/>
      <c r="F341" s="298"/>
      <c r="G341" s="216"/>
      <c r="H341" s="175"/>
      <c r="I341" s="175"/>
      <c r="J341" s="175"/>
      <c r="K341" s="175"/>
      <c r="L341" s="175"/>
      <c r="M341" s="175"/>
      <c r="N341" s="175"/>
      <c r="O341" s="175"/>
      <c r="P341" s="217"/>
      <c r="Q341" s="964"/>
      <c r="R341" s="965"/>
      <c r="S341" s="965"/>
      <c r="T341" s="965"/>
      <c r="U341" s="965"/>
      <c r="V341" s="965"/>
      <c r="W341" s="965"/>
      <c r="X341" s="965"/>
      <c r="Y341" s="965"/>
      <c r="Z341" s="965"/>
      <c r="AA341" s="96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77"/>
      <c r="B342" s="237"/>
      <c r="C342" s="236"/>
      <c r="D342" s="237"/>
      <c r="E342" s="236"/>
      <c r="F342" s="298"/>
      <c r="G342" s="218"/>
      <c r="H342" s="219"/>
      <c r="I342" s="219"/>
      <c r="J342" s="219"/>
      <c r="K342" s="219"/>
      <c r="L342" s="219"/>
      <c r="M342" s="219"/>
      <c r="N342" s="219"/>
      <c r="O342" s="219"/>
      <c r="P342" s="220"/>
      <c r="Q342" s="967"/>
      <c r="R342" s="968"/>
      <c r="S342" s="968"/>
      <c r="T342" s="968"/>
      <c r="U342" s="968"/>
      <c r="V342" s="968"/>
      <c r="W342" s="968"/>
      <c r="X342" s="968"/>
      <c r="Y342" s="968"/>
      <c r="Z342" s="968"/>
      <c r="AA342" s="96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77"/>
      <c r="B343" s="237"/>
      <c r="C343" s="236"/>
      <c r="D343" s="237"/>
      <c r="E343" s="236"/>
      <c r="F343" s="298"/>
      <c r="G343" s="218"/>
      <c r="H343" s="219"/>
      <c r="I343" s="219"/>
      <c r="J343" s="219"/>
      <c r="K343" s="219"/>
      <c r="L343" s="219"/>
      <c r="M343" s="219"/>
      <c r="N343" s="219"/>
      <c r="O343" s="219"/>
      <c r="P343" s="220"/>
      <c r="Q343" s="967"/>
      <c r="R343" s="968"/>
      <c r="S343" s="968"/>
      <c r="T343" s="968"/>
      <c r="U343" s="968"/>
      <c r="V343" s="968"/>
      <c r="W343" s="968"/>
      <c r="X343" s="968"/>
      <c r="Y343" s="968"/>
      <c r="Z343" s="968"/>
      <c r="AA343" s="969"/>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77"/>
      <c r="B344" s="237"/>
      <c r="C344" s="236"/>
      <c r="D344" s="237"/>
      <c r="E344" s="236"/>
      <c r="F344" s="298"/>
      <c r="G344" s="218"/>
      <c r="H344" s="219"/>
      <c r="I344" s="219"/>
      <c r="J344" s="219"/>
      <c r="K344" s="219"/>
      <c r="L344" s="219"/>
      <c r="M344" s="219"/>
      <c r="N344" s="219"/>
      <c r="O344" s="219"/>
      <c r="P344" s="220"/>
      <c r="Q344" s="967"/>
      <c r="R344" s="968"/>
      <c r="S344" s="968"/>
      <c r="T344" s="968"/>
      <c r="U344" s="968"/>
      <c r="V344" s="968"/>
      <c r="W344" s="968"/>
      <c r="X344" s="968"/>
      <c r="Y344" s="968"/>
      <c r="Z344" s="968"/>
      <c r="AA344" s="969"/>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77"/>
      <c r="B345" s="237"/>
      <c r="C345" s="236"/>
      <c r="D345" s="237"/>
      <c r="E345" s="236"/>
      <c r="F345" s="298"/>
      <c r="G345" s="221"/>
      <c r="H345" s="178"/>
      <c r="I345" s="178"/>
      <c r="J345" s="178"/>
      <c r="K345" s="178"/>
      <c r="L345" s="178"/>
      <c r="M345" s="178"/>
      <c r="N345" s="178"/>
      <c r="O345" s="178"/>
      <c r="P345" s="222"/>
      <c r="Q345" s="970"/>
      <c r="R345" s="971"/>
      <c r="S345" s="971"/>
      <c r="T345" s="971"/>
      <c r="U345" s="971"/>
      <c r="V345" s="971"/>
      <c r="W345" s="971"/>
      <c r="X345" s="971"/>
      <c r="Y345" s="971"/>
      <c r="Z345" s="971"/>
      <c r="AA345" s="972"/>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77"/>
      <c r="B346" s="237"/>
      <c r="C346" s="236"/>
      <c r="D346" s="237"/>
      <c r="E346" s="236"/>
      <c r="F346" s="298"/>
      <c r="G346" s="256" t="s">
        <v>201</v>
      </c>
      <c r="H346" s="183"/>
      <c r="I346" s="183"/>
      <c r="J346" s="183"/>
      <c r="K346" s="183"/>
      <c r="L346" s="183"/>
      <c r="M346" s="183"/>
      <c r="N346" s="183"/>
      <c r="O346" s="183"/>
      <c r="P346" s="184"/>
      <c r="Q346" s="199" t="s">
        <v>253</v>
      </c>
      <c r="R346" s="183"/>
      <c r="S346" s="183"/>
      <c r="T346" s="183"/>
      <c r="U346" s="183"/>
      <c r="V346" s="183"/>
      <c r="W346" s="183"/>
      <c r="X346" s="183"/>
      <c r="Y346" s="183"/>
      <c r="Z346" s="183"/>
      <c r="AA346" s="183"/>
      <c r="AB346" s="271" t="s">
        <v>254</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77"/>
      <c r="B348" s="237"/>
      <c r="C348" s="236"/>
      <c r="D348" s="237"/>
      <c r="E348" s="236"/>
      <c r="F348" s="298"/>
      <c r="G348" s="216"/>
      <c r="H348" s="175"/>
      <c r="I348" s="175"/>
      <c r="J348" s="175"/>
      <c r="K348" s="175"/>
      <c r="L348" s="175"/>
      <c r="M348" s="175"/>
      <c r="N348" s="175"/>
      <c r="O348" s="175"/>
      <c r="P348" s="217"/>
      <c r="Q348" s="964"/>
      <c r="R348" s="965"/>
      <c r="S348" s="965"/>
      <c r="T348" s="965"/>
      <c r="U348" s="965"/>
      <c r="V348" s="965"/>
      <c r="W348" s="965"/>
      <c r="X348" s="965"/>
      <c r="Y348" s="965"/>
      <c r="Z348" s="965"/>
      <c r="AA348" s="96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77"/>
      <c r="B349" s="237"/>
      <c r="C349" s="236"/>
      <c r="D349" s="237"/>
      <c r="E349" s="236"/>
      <c r="F349" s="298"/>
      <c r="G349" s="218"/>
      <c r="H349" s="219"/>
      <c r="I349" s="219"/>
      <c r="J349" s="219"/>
      <c r="K349" s="219"/>
      <c r="L349" s="219"/>
      <c r="M349" s="219"/>
      <c r="N349" s="219"/>
      <c r="O349" s="219"/>
      <c r="P349" s="220"/>
      <c r="Q349" s="967"/>
      <c r="R349" s="968"/>
      <c r="S349" s="968"/>
      <c r="T349" s="968"/>
      <c r="U349" s="968"/>
      <c r="V349" s="968"/>
      <c r="W349" s="968"/>
      <c r="X349" s="968"/>
      <c r="Y349" s="968"/>
      <c r="Z349" s="968"/>
      <c r="AA349" s="96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77"/>
      <c r="B350" s="237"/>
      <c r="C350" s="236"/>
      <c r="D350" s="237"/>
      <c r="E350" s="236"/>
      <c r="F350" s="298"/>
      <c r="G350" s="218"/>
      <c r="H350" s="219"/>
      <c r="I350" s="219"/>
      <c r="J350" s="219"/>
      <c r="K350" s="219"/>
      <c r="L350" s="219"/>
      <c r="M350" s="219"/>
      <c r="N350" s="219"/>
      <c r="O350" s="219"/>
      <c r="P350" s="220"/>
      <c r="Q350" s="967"/>
      <c r="R350" s="968"/>
      <c r="S350" s="968"/>
      <c r="T350" s="968"/>
      <c r="U350" s="968"/>
      <c r="V350" s="968"/>
      <c r="W350" s="968"/>
      <c r="X350" s="968"/>
      <c r="Y350" s="968"/>
      <c r="Z350" s="968"/>
      <c r="AA350" s="969"/>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77"/>
      <c r="B351" s="237"/>
      <c r="C351" s="236"/>
      <c r="D351" s="237"/>
      <c r="E351" s="236"/>
      <c r="F351" s="298"/>
      <c r="G351" s="218"/>
      <c r="H351" s="219"/>
      <c r="I351" s="219"/>
      <c r="J351" s="219"/>
      <c r="K351" s="219"/>
      <c r="L351" s="219"/>
      <c r="M351" s="219"/>
      <c r="N351" s="219"/>
      <c r="O351" s="219"/>
      <c r="P351" s="220"/>
      <c r="Q351" s="967"/>
      <c r="R351" s="968"/>
      <c r="S351" s="968"/>
      <c r="T351" s="968"/>
      <c r="U351" s="968"/>
      <c r="V351" s="968"/>
      <c r="W351" s="968"/>
      <c r="X351" s="968"/>
      <c r="Y351" s="968"/>
      <c r="Z351" s="968"/>
      <c r="AA351" s="969"/>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77"/>
      <c r="B352" s="237"/>
      <c r="C352" s="236"/>
      <c r="D352" s="237"/>
      <c r="E352" s="236"/>
      <c r="F352" s="298"/>
      <c r="G352" s="221"/>
      <c r="H352" s="178"/>
      <c r="I352" s="178"/>
      <c r="J352" s="178"/>
      <c r="K352" s="178"/>
      <c r="L352" s="178"/>
      <c r="M352" s="178"/>
      <c r="N352" s="178"/>
      <c r="O352" s="178"/>
      <c r="P352" s="222"/>
      <c r="Q352" s="970"/>
      <c r="R352" s="971"/>
      <c r="S352" s="971"/>
      <c r="T352" s="971"/>
      <c r="U352" s="971"/>
      <c r="V352" s="971"/>
      <c r="W352" s="971"/>
      <c r="X352" s="971"/>
      <c r="Y352" s="971"/>
      <c r="Z352" s="971"/>
      <c r="AA352" s="972"/>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77"/>
      <c r="B353" s="237"/>
      <c r="C353" s="236"/>
      <c r="D353" s="237"/>
      <c r="E353" s="236"/>
      <c r="F353" s="298"/>
      <c r="G353" s="256" t="s">
        <v>201</v>
      </c>
      <c r="H353" s="183"/>
      <c r="I353" s="183"/>
      <c r="J353" s="183"/>
      <c r="K353" s="183"/>
      <c r="L353" s="183"/>
      <c r="M353" s="183"/>
      <c r="N353" s="183"/>
      <c r="O353" s="183"/>
      <c r="P353" s="184"/>
      <c r="Q353" s="199" t="s">
        <v>253</v>
      </c>
      <c r="R353" s="183"/>
      <c r="S353" s="183"/>
      <c r="T353" s="183"/>
      <c r="U353" s="183"/>
      <c r="V353" s="183"/>
      <c r="W353" s="183"/>
      <c r="X353" s="183"/>
      <c r="Y353" s="183"/>
      <c r="Z353" s="183"/>
      <c r="AA353" s="183"/>
      <c r="AB353" s="271" t="s">
        <v>254</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77"/>
      <c r="B355" s="237"/>
      <c r="C355" s="236"/>
      <c r="D355" s="237"/>
      <c r="E355" s="236"/>
      <c r="F355" s="298"/>
      <c r="G355" s="216"/>
      <c r="H355" s="175"/>
      <c r="I355" s="175"/>
      <c r="J355" s="175"/>
      <c r="K355" s="175"/>
      <c r="L355" s="175"/>
      <c r="M355" s="175"/>
      <c r="N355" s="175"/>
      <c r="O355" s="175"/>
      <c r="P355" s="217"/>
      <c r="Q355" s="964"/>
      <c r="R355" s="965"/>
      <c r="S355" s="965"/>
      <c r="T355" s="965"/>
      <c r="U355" s="965"/>
      <c r="V355" s="965"/>
      <c r="W355" s="965"/>
      <c r="X355" s="965"/>
      <c r="Y355" s="965"/>
      <c r="Z355" s="965"/>
      <c r="AA355" s="96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77"/>
      <c r="B356" s="237"/>
      <c r="C356" s="236"/>
      <c r="D356" s="237"/>
      <c r="E356" s="236"/>
      <c r="F356" s="298"/>
      <c r="G356" s="218"/>
      <c r="H356" s="219"/>
      <c r="I356" s="219"/>
      <c r="J356" s="219"/>
      <c r="K356" s="219"/>
      <c r="L356" s="219"/>
      <c r="M356" s="219"/>
      <c r="N356" s="219"/>
      <c r="O356" s="219"/>
      <c r="P356" s="220"/>
      <c r="Q356" s="967"/>
      <c r="R356" s="968"/>
      <c r="S356" s="968"/>
      <c r="T356" s="968"/>
      <c r="U356" s="968"/>
      <c r="V356" s="968"/>
      <c r="W356" s="968"/>
      <c r="X356" s="968"/>
      <c r="Y356" s="968"/>
      <c r="Z356" s="968"/>
      <c r="AA356" s="96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77"/>
      <c r="B357" s="237"/>
      <c r="C357" s="236"/>
      <c r="D357" s="237"/>
      <c r="E357" s="236"/>
      <c r="F357" s="298"/>
      <c r="G357" s="218"/>
      <c r="H357" s="219"/>
      <c r="I357" s="219"/>
      <c r="J357" s="219"/>
      <c r="K357" s="219"/>
      <c r="L357" s="219"/>
      <c r="M357" s="219"/>
      <c r="N357" s="219"/>
      <c r="O357" s="219"/>
      <c r="P357" s="220"/>
      <c r="Q357" s="967"/>
      <c r="R357" s="968"/>
      <c r="S357" s="968"/>
      <c r="T357" s="968"/>
      <c r="U357" s="968"/>
      <c r="V357" s="968"/>
      <c r="W357" s="968"/>
      <c r="X357" s="968"/>
      <c r="Y357" s="968"/>
      <c r="Z357" s="968"/>
      <c r="AA357" s="969"/>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77"/>
      <c r="B358" s="237"/>
      <c r="C358" s="236"/>
      <c r="D358" s="237"/>
      <c r="E358" s="236"/>
      <c r="F358" s="298"/>
      <c r="G358" s="218"/>
      <c r="H358" s="219"/>
      <c r="I358" s="219"/>
      <c r="J358" s="219"/>
      <c r="K358" s="219"/>
      <c r="L358" s="219"/>
      <c r="M358" s="219"/>
      <c r="N358" s="219"/>
      <c r="O358" s="219"/>
      <c r="P358" s="220"/>
      <c r="Q358" s="967"/>
      <c r="R358" s="968"/>
      <c r="S358" s="968"/>
      <c r="T358" s="968"/>
      <c r="U358" s="968"/>
      <c r="V358" s="968"/>
      <c r="W358" s="968"/>
      <c r="X358" s="968"/>
      <c r="Y358" s="968"/>
      <c r="Z358" s="968"/>
      <c r="AA358" s="969"/>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77"/>
      <c r="B359" s="237"/>
      <c r="C359" s="236"/>
      <c r="D359" s="237"/>
      <c r="E359" s="236"/>
      <c r="F359" s="298"/>
      <c r="G359" s="221"/>
      <c r="H359" s="178"/>
      <c r="I359" s="178"/>
      <c r="J359" s="178"/>
      <c r="K359" s="178"/>
      <c r="L359" s="178"/>
      <c r="M359" s="178"/>
      <c r="N359" s="178"/>
      <c r="O359" s="178"/>
      <c r="P359" s="222"/>
      <c r="Q359" s="970"/>
      <c r="R359" s="971"/>
      <c r="S359" s="971"/>
      <c r="T359" s="971"/>
      <c r="U359" s="971"/>
      <c r="V359" s="971"/>
      <c r="W359" s="971"/>
      <c r="X359" s="971"/>
      <c r="Y359" s="971"/>
      <c r="Z359" s="971"/>
      <c r="AA359" s="972"/>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77"/>
      <c r="B360" s="237"/>
      <c r="C360" s="236"/>
      <c r="D360" s="237"/>
      <c r="E360" s="236"/>
      <c r="F360" s="298"/>
      <c r="G360" s="256" t="s">
        <v>201</v>
      </c>
      <c r="H360" s="183"/>
      <c r="I360" s="183"/>
      <c r="J360" s="183"/>
      <c r="K360" s="183"/>
      <c r="L360" s="183"/>
      <c r="M360" s="183"/>
      <c r="N360" s="183"/>
      <c r="O360" s="183"/>
      <c r="P360" s="184"/>
      <c r="Q360" s="199" t="s">
        <v>253</v>
      </c>
      <c r="R360" s="183"/>
      <c r="S360" s="183"/>
      <c r="T360" s="183"/>
      <c r="U360" s="183"/>
      <c r="V360" s="183"/>
      <c r="W360" s="183"/>
      <c r="X360" s="183"/>
      <c r="Y360" s="183"/>
      <c r="Z360" s="183"/>
      <c r="AA360" s="183"/>
      <c r="AB360" s="271" t="s">
        <v>254</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77"/>
      <c r="B362" s="237"/>
      <c r="C362" s="236"/>
      <c r="D362" s="237"/>
      <c r="E362" s="236"/>
      <c r="F362" s="298"/>
      <c r="G362" s="216"/>
      <c r="H362" s="175"/>
      <c r="I362" s="175"/>
      <c r="J362" s="175"/>
      <c r="K362" s="175"/>
      <c r="L362" s="175"/>
      <c r="M362" s="175"/>
      <c r="N362" s="175"/>
      <c r="O362" s="175"/>
      <c r="P362" s="217"/>
      <c r="Q362" s="964"/>
      <c r="R362" s="965"/>
      <c r="S362" s="965"/>
      <c r="T362" s="965"/>
      <c r="U362" s="965"/>
      <c r="V362" s="965"/>
      <c r="W362" s="965"/>
      <c r="X362" s="965"/>
      <c r="Y362" s="965"/>
      <c r="Z362" s="965"/>
      <c r="AA362" s="96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77"/>
      <c r="B363" s="237"/>
      <c r="C363" s="236"/>
      <c r="D363" s="237"/>
      <c r="E363" s="236"/>
      <c r="F363" s="298"/>
      <c r="G363" s="218"/>
      <c r="H363" s="219"/>
      <c r="I363" s="219"/>
      <c r="J363" s="219"/>
      <c r="K363" s="219"/>
      <c r="L363" s="219"/>
      <c r="M363" s="219"/>
      <c r="N363" s="219"/>
      <c r="O363" s="219"/>
      <c r="P363" s="220"/>
      <c r="Q363" s="967"/>
      <c r="R363" s="968"/>
      <c r="S363" s="968"/>
      <c r="T363" s="968"/>
      <c r="U363" s="968"/>
      <c r="V363" s="968"/>
      <c r="W363" s="968"/>
      <c r="X363" s="968"/>
      <c r="Y363" s="968"/>
      <c r="Z363" s="968"/>
      <c r="AA363" s="96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77"/>
      <c r="B364" s="237"/>
      <c r="C364" s="236"/>
      <c r="D364" s="237"/>
      <c r="E364" s="236"/>
      <c r="F364" s="298"/>
      <c r="G364" s="218"/>
      <c r="H364" s="219"/>
      <c r="I364" s="219"/>
      <c r="J364" s="219"/>
      <c r="K364" s="219"/>
      <c r="L364" s="219"/>
      <c r="M364" s="219"/>
      <c r="N364" s="219"/>
      <c r="O364" s="219"/>
      <c r="P364" s="220"/>
      <c r="Q364" s="967"/>
      <c r="R364" s="968"/>
      <c r="S364" s="968"/>
      <c r="T364" s="968"/>
      <c r="U364" s="968"/>
      <c r="V364" s="968"/>
      <c r="W364" s="968"/>
      <c r="X364" s="968"/>
      <c r="Y364" s="968"/>
      <c r="Z364" s="968"/>
      <c r="AA364" s="969"/>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77"/>
      <c r="B365" s="237"/>
      <c r="C365" s="236"/>
      <c r="D365" s="237"/>
      <c r="E365" s="236"/>
      <c r="F365" s="298"/>
      <c r="G365" s="218"/>
      <c r="H365" s="219"/>
      <c r="I365" s="219"/>
      <c r="J365" s="219"/>
      <c r="K365" s="219"/>
      <c r="L365" s="219"/>
      <c r="M365" s="219"/>
      <c r="N365" s="219"/>
      <c r="O365" s="219"/>
      <c r="P365" s="220"/>
      <c r="Q365" s="967"/>
      <c r="R365" s="968"/>
      <c r="S365" s="968"/>
      <c r="T365" s="968"/>
      <c r="U365" s="968"/>
      <c r="V365" s="968"/>
      <c r="W365" s="968"/>
      <c r="X365" s="968"/>
      <c r="Y365" s="968"/>
      <c r="Z365" s="968"/>
      <c r="AA365" s="969"/>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77"/>
      <c r="B366" s="237"/>
      <c r="C366" s="236"/>
      <c r="D366" s="237"/>
      <c r="E366" s="299"/>
      <c r="F366" s="300"/>
      <c r="G366" s="221"/>
      <c r="H366" s="178"/>
      <c r="I366" s="178"/>
      <c r="J366" s="178"/>
      <c r="K366" s="178"/>
      <c r="L366" s="178"/>
      <c r="M366" s="178"/>
      <c r="N366" s="178"/>
      <c r="O366" s="178"/>
      <c r="P366" s="222"/>
      <c r="Q366" s="970"/>
      <c r="R366" s="971"/>
      <c r="S366" s="971"/>
      <c r="T366" s="971"/>
      <c r="U366" s="971"/>
      <c r="V366" s="971"/>
      <c r="W366" s="971"/>
      <c r="X366" s="971"/>
      <c r="Y366" s="971"/>
      <c r="Z366" s="971"/>
      <c r="AA366" s="972"/>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77"/>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77"/>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77"/>
      <c r="B369" s="237"/>
      <c r="C369" s="236"/>
      <c r="D369" s="237"/>
      <c r="E369" s="410"/>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1"/>
      <c r="AY369">
        <f>$AY$367</f>
        <v>0</v>
      </c>
    </row>
    <row r="370" spans="1:51" ht="45" hidden="1" customHeight="1" x14ac:dyDescent="0.15">
      <c r="A370" s="977"/>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77"/>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77"/>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305</v>
      </c>
      <c r="AF372" s="183"/>
      <c r="AG372" s="183"/>
      <c r="AH372" s="184"/>
      <c r="AI372" s="199" t="s">
        <v>327</v>
      </c>
      <c r="AJ372" s="183"/>
      <c r="AK372" s="183"/>
      <c r="AL372" s="184"/>
      <c r="AM372" s="199" t="s">
        <v>614</v>
      </c>
      <c r="AN372" s="183"/>
      <c r="AO372" s="183"/>
      <c r="AP372" s="184"/>
      <c r="AQ372" s="251" t="s">
        <v>184</v>
      </c>
      <c r="AR372" s="252"/>
      <c r="AS372" s="252"/>
      <c r="AT372" s="253"/>
      <c r="AU372" s="263" t="s">
        <v>200</v>
      </c>
      <c r="AV372" s="263"/>
      <c r="AW372" s="263"/>
      <c r="AX372" s="264"/>
      <c r="AY372">
        <f>COUNTA($G$374)</f>
        <v>0</v>
      </c>
    </row>
    <row r="373" spans="1:51" ht="18.75" hidden="1" customHeight="1" x14ac:dyDescent="0.15">
      <c r="A373" s="977"/>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15">
      <c r="A374" s="977"/>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5"/>
      <c r="AY374">
        <f t="shared" ref="AY374:AY375" si="53">$AY$372</f>
        <v>0</v>
      </c>
    </row>
    <row r="375" spans="1:51" ht="39.75" hidden="1" customHeight="1" x14ac:dyDescent="0.15">
      <c r="A375" s="977"/>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6"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5"/>
      <c r="AY375">
        <f t="shared" si="53"/>
        <v>0</v>
      </c>
    </row>
    <row r="376" spans="1:51" ht="18.75" hidden="1" customHeight="1" x14ac:dyDescent="0.15">
      <c r="A376" s="977"/>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305</v>
      </c>
      <c r="AF376" s="183"/>
      <c r="AG376" s="183"/>
      <c r="AH376" s="184"/>
      <c r="AI376" s="199" t="s">
        <v>327</v>
      </c>
      <c r="AJ376" s="183"/>
      <c r="AK376" s="183"/>
      <c r="AL376" s="184"/>
      <c r="AM376" s="199" t="s">
        <v>614</v>
      </c>
      <c r="AN376" s="183"/>
      <c r="AO376" s="183"/>
      <c r="AP376" s="184"/>
      <c r="AQ376" s="251" t="s">
        <v>184</v>
      </c>
      <c r="AR376" s="252"/>
      <c r="AS376" s="252"/>
      <c r="AT376" s="253"/>
      <c r="AU376" s="263" t="s">
        <v>200</v>
      </c>
      <c r="AV376" s="263"/>
      <c r="AW376" s="263"/>
      <c r="AX376" s="264"/>
      <c r="AY376">
        <f>COUNTA($G$378)</f>
        <v>0</v>
      </c>
    </row>
    <row r="377" spans="1:51" ht="18.75" hidden="1" customHeight="1" x14ac:dyDescent="0.15">
      <c r="A377" s="977"/>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15">
      <c r="A378" s="977"/>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5"/>
      <c r="AY378">
        <f t="shared" ref="AY378:AY379" si="54">$AY$376</f>
        <v>0</v>
      </c>
    </row>
    <row r="379" spans="1:51" ht="39.75" hidden="1" customHeight="1" x14ac:dyDescent="0.15">
      <c r="A379" s="977"/>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6"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5"/>
      <c r="AY379">
        <f t="shared" si="54"/>
        <v>0</v>
      </c>
    </row>
    <row r="380" spans="1:51" ht="18.75" hidden="1" customHeight="1" x14ac:dyDescent="0.15">
      <c r="A380" s="977"/>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305</v>
      </c>
      <c r="AF380" s="183"/>
      <c r="AG380" s="183"/>
      <c r="AH380" s="184"/>
      <c r="AI380" s="199" t="s">
        <v>327</v>
      </c>
      <c r="AJ380" s="183"/>
      <c r="AK380" s="183"/>
      <c r="AL380" s="184"/>
      <c r="AM380" s="199" t="s">
        <v>614</v>
      </c>
      <c r="AN380" s="183"/>
      <c r="AO380" s="183"/>
      <c r="AP380" s="184"/>
      <c r="AQ380" s="251" t="s">
        <v>184</v>
      </c>
      <c r="AR380" s="252"/>
      <c r="AS380" s="252"/>
      <c r="AT380" s="253"/>
      <c r="AU380" s="263" t="s">
        <v>200</v>
      </c>
      <c r="AV380" s="263"/>
      <c r="AW380" s="263"/>
      <c r="AX380" s="264"/>
      <c r="AY380">
        <f>COUNTA($G$382)</f>
        <v>0</v>
      </c>
    </row>
    <row r="381" spans="1:51" ht="18.75" hidden="1" customHeight="1" x14ac:dyDescent="0.15">
      <c r="A381" s="977"/>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15">
      <c r="A382" s="977"/>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5"/>
      <c r="AY382">
        <f t="shared" ref="AY382:AY383" si="55">$AY$380</f>
        <v>0</v>
      </c>
    </row>
    <row r="383" spans="1:51" ht="39.75" hidden="1" customHeight="1" x14ac:dyDescent="0.15">
      <c r="A383" s="977"/>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6"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5"/>
      <c r="AY383">
        <f t="shared" si="55"/>
        <v>0</v>
      </c>
    </row>
    <row r="384" spans="1:51" ht="18.75" hidden="1" customHeight="1" x14ac:dyDescent="0.15">
      <c r="A384" s="977"/>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305</v>
      </c>
      <c r="AF384" s="183"/>
      <c r="AG384" s="183"/>
      <c r="AH384" s="184"/>
      <c r="AI384" s="199" t="s">
        <v>327</v>
      </c>
      <c r="AJ384" s="183"/>
      <c r="AK384" s="183"/>
      <c r="AL384" s="184"/>
      <c r="AM384" s="199" t="s">
        <v>614</v>
      </c>
      <c r="AN384" s="183"/>
      <c r="AO384" s="183"/>
      <c r="AP384" s="184"/>
      <c r="AQ384" s="251" t="s">
        <v>184</v>
      </c>
      <c r="AR384" s="252"/>
      <c r="AS384" s="252"/>
      <c r="AT384" s="253"/>
      <c r="AU384" s="263" t="s">
        <v>200</v>
      </c>
      <c r="AV384" s="263"/>
      <c r="AW384" s="263"/>
      <c r="AX384" s="264"/>
      <c r="AY384">
        <f>COUNTA($G$386)</f>
        <v>0</v>
      </c>
    </row>
    <row r="385" spans="1:51" ht="18.75" hidden="1" customHeight="1" x14ac:dyDescent="0.15">
      <c r="A385" s="977"/>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15">
      <c r="A386" s="977"/>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5"/>
      <c r="AY386">
        <f t="shared" ref="AY386:AY387" si="56">$AY$384</f>
        <v>0</v>
      </c>
    </row>
    <row r="387" spans="1:51" ht="39.75" hidden="1" customHeight="1" x14ac:dyDescent="0.15">
      <c r="A387" s="977"/>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6"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5"/>
      <c r="AY387">
        <f t="shared" si="56"/>
        <v>0</v>
      </c>
    </row>
    <row r="388" spans="1:51" ht="18.75" hidden="1" customHeight="1" x14ac:dyDescent="0.15">
      <c r="A388" s="977"/>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305</v>
      </c>
      <c r="AF388" s="183"/>
      <c r="AG388" s="183"/>
      <c r="AH388" s="184"/>
      <c r="AI388" s="199" t="s">
        <v>327</v>
      </c>
      <c r="AJ388" s="183"/>
      <c r="AK388" s="183"/>
      <c r="AL388" s="184"/>
      <c r="AM388" s="199" t="s">
        <v>614</v>
      </c>
      <c r="AN388" s="183"/>
      <c r="AO388" s="183"/>
      <c r="AP388" s="184"/>
      <c r="AQ388" s="251" t="s">
        <v>184</v>
      </c>
      <c r="AR388" s="252"/>
      <c r="AS388" s="252"/>
      <c r="AT388" s="253"/>
      <c r="AU388" s="263" t="s">
        <v>200</v>
      </c>
      <c r="AV388" s="263"/>
      <c r="AW388" s="263"/>
      <c r="AX388" s="264"/>
      <c r="AY388">
        <f>COUNTA($G$390)</f>
        <v>0</v>
      </c>
    </row>
    <row r="389" spans="1:51" ht="18.75" hidden="1" customHeight="1" x14ac:dyDescent="0.15">
      <c r="A389" s="977"/>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15">
      <c r="A390" s="977"/>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5"/>
      <c r="AY390">
        <f t="shared" ref="AY390:AY391" si="57">$AY$388</f>
        <v>0</v>
      </c>
    </row>
    <row r="391" spans="1:51" ht="39.75" hidden="1" customHeight="1" x14ac:dyDescent="0.15">
      <c r="A391" s="977"/>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6"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5"/>
      <c r="AY391">
        <f t="shared" si="57"/>
        <v>0</v>
      </c>
    </row>
    <row r="392" spans="1:51" ht="22.5" hidden="1" customHeight="1" x14ac:dyDescent="0.15">
      <c r="A392" s="977"/>
      <c r="B392" s="237"/>
      <c r="C392" s="236"/>
      <c r="D392" s="237"/>
      <c r="E392" s="236"/>
      <c r="F392" s="298"/>
      <c r="G392" s="256" t="s">
        <v>201</v>
      </c>
      <c r="H392" s="183"/>
      <c r="I392" s="183"/>
      <c r="J392" s="183"/>
      <c r="K392" s="183"/>
      <c r="L392" s="183"/>
      <c r="M392" s="183"/>
      <c r="N392" s="183"/>
      <c r="O392" s="183"/>
      <c r="P392" s="184"/>
      <c r="Q392" s="199" t="s">
        <v>253</v>
      </c>
      <c r="R392" s="183"/>
      <c r="S392" s="183"/>
      <c r="T392" s="183"/>
      <c r="U392" s="183"/>
      <c r="V392" s="183"/>
      <c r="W392" s="183"/>
      <c r="X392" s="183"/>
      <c r="Y392" s="183"/>
      <c r="Z392" s="183"/>
      <c r="AA392" s="183"/>
      <c r="AB392" s="271" t="s">
        <v>254</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9"/>
      <c r="AY392">
        <f>COUNTA($G$394)</f>
        <v>0</v>
      </c>
    </row>
    <row r="393" spans="1:51" ht="22.5" hidden="1" customHeight="1" x14ac:dyDescent="0.15">
      <c r="A393" s="977"/>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7"/>
      <c r="C394" s="236"/>
      <c r="D394" s="237"/>
      <c r="E394" s="236"/>
      <c r="F394" s="298"/>
      <c r="G394" s="216"/>
      <c r="H394" s="175"/>
      <c r="I394" s="175"/>
      <c r="J394" s="175"/>
      <c r="K394" s="175"/>
      <c r="L394" s="175"/>
      <c r="M394" s="175"/>
      <c r="N394" s="175"/>
      <c r="O394" s="175"/>
      <c r="P394" s="217"/>
      <c r="Q394" s="964"/>
      <c r="R394" s="965"/>
      <c r="S394" s="965"/>
      <c r="T394" s="965"/>
      <c r="U394" s="965"/>
      <c r="V394" s="965"/>
      <c r="W394" s="965"/>
      <c r="X394" s="965"/>
      <c r="Y394" s="965"/>
      <c r="Z394" s="965"/>
      <c r="AA394" s="96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77"/>
      <c r="B395" s="237"/>
      <c r="C395" s="236"/>
      <c r="D395" s="237"/>
      <c r="E395" s="236"/>
      <c r="F395" s="298"/>
      <c r="G395" s="218"/>
      <c r="H395" s="219"/>
      <c r="I395" s="219"/>
      <c r="J395" s="219"/>
      <c r="K395" s="219"/>
      <c r="L395" s="219"/>
      <c r="M395" s="219"/>
      <c r="N395" s="219"/>
      <c r="O395" s="219"/>
      <c r="P395" s="220"/>
      <c r="Q395" s="967"/>
      <c r="R395" s="968"/>
      <c r="S395" s="968"/>
      <c r="T395" s="968"/>
      <c r="U395" s="968"/>
      <c r="V395" s="968"/>
      <c r="W395" s="968"/>
      <c r="X395" s="968"/>
      <c r="Y395" s="968"/>
      <c r="Z395" s="968"/>
      <c r="AA395" s="96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77"/>
      <c r="B396" s="237"/>
      <c r="C396" s="236"/>
      <c r="D396" s="237"/>
      <c r="E396" s="236"/>
      <c r="F396" s="298"/>
      <c r="G396" s="218"/>
      <c r="H396" s="219"/>
      <c r="I396" s="219"/>
      <c r="J396" s="219"/>
      <c r="K396" s="219"/>
      <c r="L396" s="219"/>
      <c r="M396" s="219"/>
      <c r="N396" s="219"/>
      <c r="O396" s="219"/>
      <c r="P396" s="220"/>
      <c r="Q396" s="967"/>
      <c r="R396" s="968"/>
      <c r="S396" s="968"/>
      <c r="T396" s="968"/>
      <c r="U396" s="968"/>
      <c r="V396" s="968"/>
      <c r="W396" s="968"/>
      <c r="X396" s="968"/>
      <c r="Y396" s="968"/>
      <c r="Z396" s="968"/>
      <c r="AA396" s="969"/>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77"/>
      <c r="B397" s="237"/>
      <c r="C397" s="236"/>
      <c r="D397" s="237"/>
      <c r="E397" s="236"/>
      <c r="F397" s="298"/>
      <c r="G397" s="218"/>
      <c r="H397" s="219"/>
      <c r="I397" s="219"/>
      <c r="J397" s="219"/>
      <c r="K397" s="219"/>
      <c r="L397" s="219"/>
      <c r="M397" s="219"/>
      <c r="N397" s="219"/>
      <c r="O397" s="219"/>
      <c r="P397" s="220"/>
      <c r="Q397" s="967"/>
      <c r="R397" s="968"/>
      <c r="S397" s="968"/>
      <c r="T397" s="968"/>
      <c r="U397" s="968"/>
      <c r="V397" s="968"/>
      <c r="W397" s="968"/>
      <c r="X397" s="968"/>
      <c r="Y397" s="968"/>
      <c r="Z397" s="968"/>
      <c r="AA397" s="969"/>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77"/>
      <c r="B398" s="237"/>
      <c r="C398" s="236"/>
      <c r="D398" s="237"/>
      <c r="E398" s="236"/>
      <c r="F398" s="298"/>
      <c r="G398" s="221"/>
      <c r="H398" s="178"/>
      <c r="I398" s="178"/>
      <c r="J398" s="178"/>
      <c r="K398" s="178"/>
      <c r="L398" s="178"/>
      <c r="M398" s="178"/>
      <c r="N398" s="178"/>
      <c r="O398" s="178"/>
      <c r="P398" s="222"/>
      <c r="Q398" s="970"/>
      <c r="R398" s="971"/>
      <c r="S398" s="971"/>
      <c r="T398" s="971"/>
      <c r="U398" s="971"/>
      <c r="V398" s="971"/>
      <c r="W398" s="971"/>
      <c r="X398" s="971"/>
      <c r="Y398" s="971"/>
      <c r="Z398" s="971"/>
      <c r="AA398" s="972"/>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77"/>
      <c r="B399" s="237"/>
      <c r="C399" s="236"/>
      <c r="D399" s="237"/>
      <c r="E399" s="236"/>
      <c r="F399" s="298"/>
      <c r="G399" s="256" t="s">
        <v>201</v>
      </c>
      <c r="H399" s="183"/>
      <c r="I399" s="183"/>
      <c r="J399" s="183"/>
      <c r="K399" s="183"/>
      <c r="L399" s="183"/>
      <c r="M399" s="183"/>
      <c r="N399" s="183"/>
      <c r="O399" s="183"/>
      <c r="P399" s="184"/>
      <c r="Q399" s="199" t="s">
        <v>253</v>
      </c>
      <c r="R399" s="183"/>
      <c r="S399" s="183"/>
      <c r="T399" s="183"/>
      <c r="U399" s="183"/>
      <c r="V399" s="183"/>
      <c r="W399" s="183"/>
      <c r="X399" s="183"/>
      <c r="Y399" s="183"/>
      <c r="Z399" s="183"/>
      <c r="AA399" s="183"/>
      <c r="AB399" s="271" t="s">
        <v>254</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77"/>
      <c r="B401" s="237"/>
      <c r="C401" s="236"/>
      <c r="D401" s="237"/>
      <c r="E401" s="236"/>
      <c r="F401" s="298"/>
      <c r="G401" s="216"/>
      <c r="H401" s="175"/>
      <c r="I401" s="175"/>
      <c r="J401" s="175"/>
      <c r="K401" s="175"/>
      <c r="L401" s="175"/>
      <c r="M401" s="175"/>
      <c r="N401" s="175"/>
      <c r="O401" s="175"/>
      <c r="P401" s="217"/>
      <c r="Q401" s="964"/>
      <c r="R401" s="965"/>
      <c r="S401" s="965"/>
      <c r="T401" s="965"/>
      <c r="U401" s="965"/>
      <c r="V401" s="965"/>
      <c r="W401" s="965"/>
      <c r="X401" s="965"/>
      <c r="Y401" s="965"/>
      <c r="Z401" s="965"/>
      <c r="AA401" s="96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77"/>
      <c r="B402" s="237"/>
      <c r="C402" s="236"/>
      <c r="D402" s="237"/>
      <c r="E402" s="236"/>
      <c r="F402" s="298"/>
      <c r="G402" s="218"/>
      <c r="H402" s="219"/>
      <c r="I402" s="219"/>
      <c r="J402" s="219"/>
      <c r="K402" s="219"/>
      <c r="L402" s="219"/>
      <c r="M402" s="219"/>
      <c r="N402" s="219"/>
      <c r="O402" s="219"/>
      <c r="P402" s="220"/>
      <c r="Q402" s="967"/>
      <c r="R402" s="968"/>
      <c r="S402" s="968"/>
      <c r="T402" s="968"/>
      <c r="U402" s="968"/>
      <c r="V402" s="968"/>
      <c r="W402" s="968"/>
      <c r="X402" s="968"/>
      <c r="Y402" s="968"/>
      <c r="Z402" s="968"/>
      <c r="AA402" s="96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77"/>
      <c r="B403" s="237"/>
      <c r="C403" s="236"/>
      <c r="D403" s="237"/>
      <c r="E403" s="236"/>
      <c r="F403" s="298"/>
      <c r="G403" s="218"/>
      <c r="H403" s="219"/>
      <c r="I403" s="219"/>
      <c r="J403" s="219"/>
      <c r="K403" s="219"/>
      <c r="L403" s="219"/>
      <c r="M403" s="219"/>
      <c r="N403" s="219"/>
      <c r="O403" s="219"/>
      <c r="P403" s="220"/>
      <c r="Q403" s="967"/>
      <c r="R403" s="968"/>
      <c r="S403" s="968"/>
      <c r="T403" s="968"/>
      <c r="U403" s="968"/>
      <c r="V403" s="968"/>
      <c r="W403" s="968"/>
      <c r="X403" s="968"/>
      <c r="Y403" s="968"/>
      <c r="Z403" s="968"/>
      <c r="AA403" s="969"/>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77"/>
      <c r="B404" s="237"/>
      <c r="C404" s="236"/>
      <c r="D404" s="237"/>
      <c r="E404" s="236"/>
      <c r="F404" s="298"/>
      <c r="G404" s="218"/>
      <c r="H404" s="219"/>
      <c r="I404" s="219"/>
      <c r="J404" s="219"/>
      <c r="K404" s="219"/>
      <c r="L404" s="219"/>
      <c r="M404" s="219"/>
      <c r="N404" s="219"/>
      <c r="O404" s="219"/>
      <c r="P404" s="220"/>
      <c r="Q404" s="967"/>
      <c r="R404" s="968"/>
      <c r="S404" s="968"/>
      <c r="T404" s="968"/>
      <c r="U404" s="968"/>
      <c r="V404" s="968"/>
      <c r="W404" s="968"/>
      <c r="X404" s="968"/>
      <c r="Y404" s="968"/>
      <c r="Z404" s="968"/>
      <c r="AA404" s="969"/>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77"/>
      <c r="B405" s="237"/>
      <c r="C405" s="236"/>
      <c r="D405" s="237"/>
      <c r="E405" s="236"/>
      <c r="F405" s="298"/>
      <c r="G405" s="221"/>
      <c r="H405" s="178"/>
      <c r="I405" s="178"/>
      <c r="J405" s="178"/>
      <c r="K405" s="178"/>
      <c r="L405" s="178"/>
      <c r="M405" s="178"/>
      <c r="N405" s="178"/>
      <c r="O405" s="178"/>
      <c r="P405" s="222"/>
      <c r="Q405" s="970"/>
      <c r="R405" s="971"/>
      <c r="S405" s="971"/>
      <c r="T405" s="971"/>
      <c r="U405" s="971"/>
      <c r="V405" s="971"/>
      <c r="W405" s="971"/>
      <c r="X405" s="971"/>
      <c r="Y405" s="971"/>
      <c r="Z405" s="971"/>
      <c r="AA405" s="972"/>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77"/>
      <c r="B406" s="237"/>
      <c r="C406" s="236"/>
      <c r="D406" s="237"/>
      <c r="E406" s="236"/>
      <c r="F406" s="298"/>
      <c r="G406" s="256" t="s">
        <v>201</v>
      </c>
      <c r="H406" s="183"/>
      <c r="I406" s="183"/>
      <c r="J406" s="183"/>
      <c r="K406" s="183"/>
      <c r="L406" s="183"/>
      <c r="M406" s="183"/>
      <c r="N406" s="183"/>
      <c r="O406" s="183"/>
      <c r="P406" s="184"/>
      <c r="Q406" s="199" t="s">
        <v>253</v>
      </c>
      <c r="R406" s="183"/>
      <c r="S406" s="183"/>
      <c r="T406" s="183"/>
      <c r="U406" s="183"/>
      <c r="V406" s="183"/>
      <c r="W406" s="183"/>
      <c r="X406" s="183"/>
      <c r="Y406" s="183"/>
      <c r="Z406" s="183"/>
      <c r="AA406" s="183"/>
      <c r="AB406" s="271" t="s">
        <v>254</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77"/>
      <c r="B408" s="237"/>
      <c r="C408" s="236"/>
      <c r="D408" s="237"/>
      <c r="E408" s="236"/>
      <c r="F408" s="298"/>
      <c r="G408" s="216"/>
      <c r="H408" s="175"/>
      <c r="I408" s="175"/>
      <c r="J408" s="175"/>
      <c r="K408" s="175"/>
      <c r="L408" s="175"/>
      <c r="M408" s="175"/>
      <c r="N408" s="175"/>
      <c r="O408" s="175"/>
      <c r="P408" s="217"/>
      <c r="Q408" s="964"/>
      <c r="R408" s="965"/>
      <c r="S408" s="965"/>
      <c r="T408" s="965"/>
      <c r="U408" s="965"/>
      <c r="V408" s="965"/>
      <c r="W408" s="965"/>
      <c r="X408" s="965"/>
      <c r="Y408" s="965"/>
      <c r="Z408" s="965"/>
      <c r="AA408" s="96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77"/>
      <c r="B409" s="237"/>
      <c r="C409" s="236"/>
      <c r="D409" s="237"/>
      <c r="E409" s="236"/>
      <c r="F409" s="298"/>
      <c r="G409" s="218"/>
      <c r="H409" s="219"/>
      <c r="I409" s="219"/>
      <c r="J409" s="219"/>
      <c r="K409" s="219"/>
      <c r="L409" s="219"/>
      <c r="M409" s="219"/>
      <c r="N409" s="219"/>
      <c r="O409" s="219"/>
      <c r="P409" s="220"/>
      <c r="Q409" s="967"/>
      <c r="R409" s="968"/>
      <c r="S409" s="968"/>
      <c r="T409" s="968"/>
      <c r="U409" s="968"/>
      <c r="V409" s="968"/>
      <c r="W409" s="968"/>
      <c r="X409" s="968"/>
      <c r="Y409" s="968"/>
      <c r="Z409" s="968"/>
      <c r="AA409" s="96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77"/>
      <c r="B410" s="237"/>
      <c r="C410" s="236"/>
      <c r="D410" s="237"/>
      <c r="E410" s="236"/>
      <c r="F410" s="298"/>
      <c r="G410" s="218"/>
      <c r="H410" s="219"/>
      <c r="I410" s="219"/>
      <c r="J410" s="219"/>
      <c r="K410" s="219"/>
      <c r="L410" s="219"/>
      <c r="M410" s="219"/>
      <c r="N410" s="219"/>
      <c r="O410" s="219"/>
      <c r="P410" s="220"/>
      <c r="Q410" s="967"/>
      <c r="R410" s="968"/>
      <c r="S410" s="968"/>
      <c r="T410" s="968"/>
      <c r="U410" s="968"/>
      <c r="V410" s="968"/>
      <c r="W410" s="968"/>
      <c r="X410" s="968"/>
      <c r="Y410" s="968"/>
      <c r="Z410" s="968"/>
      <c r="AA410" s="969"/>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77"/>
      <c r="B411" s="237"/>
      <c r="C411" s="236"/>
      <c r="D411" s="237"/>
      <c r="E411" s="236"/>
      <c r="F411" s="298"/>
      <c r="G411" s="218"/>
      <c r="H411" s="219"/>
      <c r="I411" s="219"/>
      <c r="J411" s="219"/>
      <c r="K411" s="219"/>
      <c r="L411" s="219"/>
      <c r="M411" s="219"/>
      <c r="N411" s="219"/>
      <c r="O411" s="219"/>
      <c r="P411" s="220"/>
      <c r="Q411" s="967"/>
      <c r="R411" s="968"/>
      <c r="S411" s="968"/>
      <c r="T411" s="968"/>
      <c r="U411" s="968"/>
      <c r="V411" s="968"/>
      <c r="W411" s="968"/>
      <c r="X411" s="968"/>
      <c r="Y411" s="968"/>
      <c r="Z411" s="968"/>
      <c r="AA411" s="969"/>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77"/>
      <c r="B412" s="237"/>
      <c r="C412" s="236"/>
      <c r="D412" s="237"/>
      <c r="E412" s="236"/>
      <c r="F412" s="298"/>
      <c r="G412" s="221"/>
      <c r="H412" s="178"/>
      <c r="I412" s="178"/>
      <c r="J412" s="178"/>
      <c r="K412" s="178"/>
      <c r="L412" s="178"/>
      <c r="M412" s="178"/>
      <c r="N412" s="178"/>
      <c r="O412" s="178"/>
      <c r="P412" s="222"/>
      <c r="Q412" s="970"/>
      <c r="R412" s="971"/>
      <c r="S412" s="971"/>
      <c r="T412" s="971"/>
      <c r="U412" s="971"/>
      <c r="V412" s="971"/>
      <c r="W412" s="971"/>
      <c r="X412" s="971"/>
      <c r="Y412" s="971"/>
      <c r="Z412" s="971"/>
      <c r="AA412" s="972"/>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77"/>
      <c r="B413" s="237"/>
      <c r="C413" s="236"/>
      <c r="D413" s="237"/>
      <c r="E413" s="236"/>
      <c r="F413" s="298"/>
      <c r="G413" s="256" t="s">
        <v>201</v>
      </c>
      <c r="H413" s="183"/>
      <c r="I413" s="183"/>
      <c r="J413" s="183"/>
      <c r="K413" s="183"/>
      <c r="L413" s="183"/>
      <c r="M413" s="183"/>
      <c r="N413" s="183"/>
      <c r="O413" s="183"/>
      <c r="P413" s="184"/>
      <c r="Q413" s="199" t="s">
        <v>253</v>
      </c>
      <c r="R413" s="183"/>
      <c r="S413" s="183"/>
      <c r="T413" s="183"/>
      <c r="U413" s="183"/>
      <c r="V413" s="183"/>
      <c r="W413" s="183"/>
      <c r="X413" s="183"/>
      <c r="Y413" s="183"/>
      <c r="Z413" s="183"/>
      <c r="AA413" s="183"/>
      <c r="AB413" s="271" t="s">
        <v>254</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77"/>
      <c r="B415" s="237"/>
      <c r="C415" s="236"/>
      <c r="D415" s="237"/>
      <c r="E415" s="236"/>
      <c r="F415" s="298"/>
      <c r="G415" s="216"/>
      <c r="H415" s="175"/>
      <c r="I415" s="175"/>
      <c r="J415" s="175"/>
      <c r="K415" s="175"/>
      <c r="L415" s="175"/>
      <c r="M415" s="175"/>
      <c r="N415" s="175"/>
      <c r="O415" s="175"/>
      <c r="P415" s="217"/>
      <c r="Q415" s="964"/>
      <c r="R415" s="965"/>
      <c r="S415" s="965"/>
      <c r="T415" s="965"/>
      <c r="U415" s="965"/>
      <c r="V415" s="965"/>
      <c r="W415" s="965"/>
      <c r="X415" s="965"/>
      <c r="Y415" s="965"/>
      <c r="Z415" s="965"/>
      <c r="AA415" s="96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77"/>
      <c r="B416" s="237"/>
      <c r="C416" s="236"/>
      <c r="D416" s="237"/>
      <c r="E416" s="236"/>
      <c r="F416" s="298"/>
      <c r="G416" s="218"/>
      <c r="H416" s="219"/>
      <c r="I416" s="219"/>
      <c r="J416" s="219"/>
      <c r="K416" s="219"/>
      <c r="L416" s="219"/>
      <c r="M416" s="219"/>
      <c r="N416" s="219"/>
      <c r="O416" s="219"/>
      <c r="P416" s="220"/>
      <c r="Q416" s="967"/>
      <c r="R416" s="968"/>
      <c r="S416" s="968"/>
      <c r="T416" s="968"/>
      <c r="U416" s="968"/>
      <c r="V416" s="968"/>
      <c r="W416" s="968"/>
      <c r="X416" s="968"/>
      <c r="Y416" s="968"/>
      <c r="Z416" s="968"/>
      <c r="AA416" s="96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77"/>
      <c r="B417" s="237"/>
      <c r="C417" s="236"/>
      <c r="D417" s="237"/>
      <c r="E417" s="236"/>
      <c r="F417" s="298"/>
      <c r="G417" s="218"/>
      <c r="H417" s="219"/>
      <c r="I417" s="219"/>
      <c r="J417" s="219"/>
      <c r="K417" s="219"/>
      <c r="L417" s="219"/>
      <c r="M417" s="219"/>
      <c r="N417" s="219"/>
      <c r="O417" s="219"/>
      <c r="P417" s="220"/>
      <c r="Q417" s="967"/>
      <c r="R417" s="968"/>
      <c r="S417" s="968"/>
      <c r="T417" s="968"/>
      <c r="U417" s="968"/>
      <c r="V417" s="968"/>
      <c r="W417" s="968"/>
      <c r="X417" s="968"/>
      <c r="Y417" s="968"/>
      <c r="Z417" s="968"/>
      <c r="AA417" s="969"/>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77"/>
      <c r="B418" s="237"/>
      <c r="C418" s="236"/>
      <c r="D418" s="237"/>
      <c r="E418" s="236"/>
      <c r="F418" s="298"/>
      <c r="G418" s="218"/>
      <c r="H418" s="219"/>
      <c r="I418" s="219"/>
      <c r="J418" s="219"/>
      <c r="K418" s="219"/>
      <c r="L418" s="219"/>
      <c r="M418" s="219"/>
      <c r="N418" s="219"/>
      <c r="O418" s="219"/>
      <c r="P418" s="220"/>
      <c r="Q418" s="967"/>
      <c r="R418" s="968"/>
      <c r="S418" s="968"/>
      <c r="T418" s="968"/>
      <c r="U418" s="968"/>
      <c r="V418" s="968"/>
      <c r="W418" s="968"/>
      <c r="X418" s="968"/>
      <c r="Y418" s="968"/>
      <c r="Z418" s="968"/>
      <c r="AA418" s="969"/>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77"/>
      <c r="B419" s="237"/>
      <c r="C419" s="236"/>
      <c r="D419" s="237"/>
      <c r="E419" s="236"/>
      <c r="F419" s="298"/>
      <c r="G419" s="221"/>
      <c r="H419" s="178"/>
      <c r="I419" s="178"/>
      <c r="J419" s="178"/>
      <c r="K419" s="178"/>
      <c r="L419" s="178"/>
      <c r="M419" s="178"/>
      <c r="N419" s="178"/>
      <c r="O419" s="178"/>
      <c r="P419" s="222"/>
      <c r="Q419" s="970"/>
      <c r="R419" s="971"/>
      <c r="S419" s="971"/>
      <c r="T419" s="971"/>
      <c r="U419" s="971"/>
      <c r="V419" s="971"/>
      <c r="W419" s="971"/>
      <c r="X419" s="971"/>
      <c r="Y419" s="971"/>
      <c r="Z419" s="971"/>
      <c r="AA419" s="972"/>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77"/>
      <c r="B420" s="237"/>
      <c r="C420" s="236"/>
      <c r="D420" s="237"/>
      <c r="E420" s="236"/>
      <c r="F420" s="298"/>
      <c r="G420" s="256" t="s">
        <v>201</v>
      </c>
      <c r="H420" s="183"/>
      <c r="I420" s="183"/>
      <c r="J420" s="183"/>
      <c r="K420" s="183"/>
      <c r="L420" s="183"/>
      <c r="M420" s="183"/>
      <c r="N420" s="183"/>
      <c r="O420" s="183"/>
      <c r="P420" s="184"/>
      <c r="Q420" s="199" t="s">
        <v>253</v>
      </c>
      <c r="R420" s="183"/>
      <c r="S420" s="183"/>
      <c r="T420" s="183"/>
      <c r="U420" s="183"/>
      <c r="V420" s="183"/>
      <c r="W420" s="183"/>
      <c r="X420" s="183"/>
      <c r="Y420" s="183"/>
      <c r="Z420" s="183"/>
      <c r="AA420" s="183"/>
      <c r="AB420" s="271" t="s">
        <v>254</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77"/>
      <c r="B422" s="237"/>
      <c r="C422" s="236"/>
      <c r="D422" s="237"/>
      <c r="E422" s="236"/>
      <c r="F422" s="298"/>
      <c r="G422" s="216"/>
      <c r="H422" s="175"/>
      <c r="I422" s="175"/>
      <c r="J422" s="175"/>
      <c r="K422" s="175"/>
      <c r="L422" s="175"/>
      <c r="M422" s="175"/>
      <c r="N422" s="175"/>
      <c r="O422" s="175"/>
      <c r="P422" s="217"/>
      <c r="Q422" s="964"/>
      <c r="R422" s="965"/>
      <c r="S422" s="965"/>
      <c r="T422" s="965"/>
      <c r="U422" s="965"/>
      <c r="V422" s="965"/>
      <c r="W422" s="965"/>
      <c r="X422" s="965"/>
      <c r="Y422" s="965"/>
      <c r="Z422" s="965"/>
      <c r="AA422" s="96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77"/>
      <c r="B423" s="237"/>
      <c r="C423" s="236"/>
      <c r="D423" s="237"/>
      <c r="E423" s="236"/>
      <c r="F423" s="298"/>
      <c r="G423" s="218"/>
      <c r="H423" s="219"/>
      <c r="I423" s="219"/>
      <c r="J423" s="219"/>
      <c r="K423" s="219"/>
      <c r="L423" s="219"/>
      <c r="M423" s="219"/>
      <c r="N423" s="219"/>
      <c r="O423" s="219"/>
      <c r="P423" s="220"/>
      <c r="Q423" s="967"/>
      <c r="R423" s="968"/>
      <c r="S423" s="968"/>
      <c r="T423" s="968"/>
      <c r="U423" s="968"/>
      <c r="V423" s="968"/>
      <c r="W423" s="968"/>
      <c r="X423" s="968"/>
      <c r="Y423" s="968"/>
      <c r="Z423" s="968"/>
      <c r="AA423" s="96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77"/>
      <c r="B424" s="237"/>
      <c r="C424" s="236"/>
      <c r="D424" s="237"/>
      <c r="E424" s="236"/>
      <c r="F424" s="298"/>
      <c r="G424" s="218"/>
      <c r="H424" s="219"/>
      <c r="I424" s="219"/>
      <c r="J424" s="219"/>
      <c r="K424" s="219"/>
      <c r="L424" s="219"/>
      <c r="M424" s="219"/>
      <c r="N424" s="219"/>
      <c r="O424" s="219"/>
      <c r="P424" s="220"/>
      <c r="Q424" s="967"/>
      <c r="R424" s="968"/>
      <c r="S424" s="968"/>
      <c r="T424" s="968"/>
      <c r="U424" s="968"/>
      <c r="V424" s="968"/>
      <c r="W424" s="968"/>
      <c r="X424" s="968"/>
      <c r="Y424" s="968"/>
      <c r="Z424" s="968"/>
      <c r="AA424" s="969"/>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77"/>
      <c r="B425" s="237"/>
      <c r="C425" s="236"/>
      <c r="D425" s="237"/>
      <c r="E425" s="236"/>
      <c r="F425" s="298"/>
      <c r="G425" s="218"/>
      <c r="H425" s="219"/>
      <c r="I425" s="219"/>
      <c r="J425" s="219"/>
      <c r="K425" s="219"/>
      <c r="L425" s="219"/>
      <c r="M425" s="219"/>
      <c r="N425" s="219"/>
      <c r="O425" s="219"/>
      <c r="P425" s="220"/>
      <c r="Q425" s="967"/>
      <c r="R425" s="968"/>
      <c r="S425" s="968"/>
      <c r="T425" s="968"/>
      <c r="U425" s="968"/>
      <c r="V425" s="968"/>
      <c r="W425" s="968"/>
      <c r="X425" s="968"/>
      <c r="Y425" s="968"/>
      <c r="Z425" s="968"/>
      <c r="AA425" s="969"/>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77"/>
      <c r="B426" s="237"/>
      <c r="C426" s="236"/>
      <c r="D426" s="237"/>
      <c r="E426" s="299"/>
      <c r="F426" s="300"/>
      <c r="G426" s="221"/>
      <c r="H426" s="178"/>
      <c r="I426" s="178"/>
      <c r="J426" s="178"/>
      <c r="K426" s="178"/>
      <c r="L426" s="178"/>
      <c r="M426" s="178"/>
      <c r="N426" s="178"/>
      <c r="O426" s="178"/>
      <c r="P426" s="222"/>
      <c r="Q426" s="970"/>
      <c r="R426" s="971"/>
      <c r="S426" s="971"/>
      <c r="T426" s="971"/>
      <c r="U426" s="971"/>
      <c r="V426" s="971"/>
      <c r="W426" s="971"/>
      <c r="X426" s="971"/>
      <c r="Y426" s="971"/>
      <c r="Z426" s="971"/>
      <c r="AA426" s="972"/>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77"/>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77"/>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77"/>
      <c r="B429" s="237"/>
      <c r="C429" s="299"/>
      <c r="D429" s="975"/>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hidden="1" customHeight="1" x14ac:dyDescent="0.15">
      <c r="A430" s="977"/>
      <c r="B430" s="237"/>
      <c r="C430" s="234" t="s">
        <v>586</v>
      </c>
      <c r="D430" s="235"/>
      <c r="E430" s="223" t="s">
        <v>314</v>
      </c>
      <c r="F430" s="430"/>
      <c r="G430" s="225" t="s">
        <v>204</v>
      </c>
      <c r="H430" s="172"/>
      <c r="I430" s="172"/>
      <c r="J430" s="226" t="s">
        <v>632</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hidden="1" customHeight="1" x14ac:dyDescent="0.15">
      <c r="A431" s="977"/>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458</v>
      </c>
      <c r="AJ431" s="198"/>
      <c r="AK431" s="198"/>
      <c r="AL431" s="199"/>
      <c r="AM431" s="198" t="s">
        <v>459</v>
      </c>
      <c r="AN431" s="198"/>
      <c r="AO431" s="198"/>
      <c r="AP431" s="199"/>
      <c r="AQ431" s="199" t="s">
        <v>184</v>
      </c>
      <c r="AR431" s="183"/>
      <c r="AS431" s="183"/>
      <c r="AT431" s="184"/>
      <c r="AU431" s="161" t="s">
        <v>133</v>
      </c>
      <c r="AV431" s="161"/>
      <c r="AW431" s="161"/>
      <c r="AX431" s="162"/>
      <c r="AY431">
        <f>COUNTA($G$433)</f>
        <v>1</v>
      </c>
    </row>
    <row r="432" spans="1:51" ht="18.75" hidden="1" customHeight="1" x14ac:dyDescent="0.15">
      <c r="A432" s="977"/>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t="s">
        <v>632</v>
      </c>
      <c r="AF432" s="163"/>
      <c r="AG432" s="164" t="s">
        <v>185</v>
      </c>
      <c r="AH432" s="186"/>
      <c r="AI432" s="200"/>
      <c r="AJ432" s="200"/>
      <c r="AK432" s="200"/>
      <c r="AL432" s="201"/>
      <c r="AM432" s="200"/>
      <c r="AN432" s="200"/>
      <c r="AO432" s="200"/>
      <c r="AP432" s="201"/>
      <c r="AQ432" s="215" t="s">
        <v>632</v>
      </c>
      <c r="AR432" s="163"/>
      <c r="AS432" s="164" t="s">
        <v>185</v>
      </c>
      <c r="AT432" s="186"/>
      <c r="AU432" s="163" t="s">
        <v>632</v>
      </c>
      <c r="AV432" s="163"/>
      <c r="AW432" s="164" t="s">
        <v>175</v>
      </c>
      <c r="AX432" s="165"/>
      <c r="AY432">
        <f>$AY$431</f>
        <v>1</v>
      </c>
    </row>
    <row r="433" spans="1:51" ht="23.25" hidden="1" customHeight="1" x14ac:dyDescent="0.15">
      <c r="A433" s="977"/>
      <c r="B433" s="237"/>
      <c r="C433" s="236"/>
      <c r="D433" s="237"/>
      <c r="E433" s="180"/>
      <c r="F433" s="181"/>
      <c r="G433" s="216" t="s">
        <v>632</v>
      </c>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t="s">
        <v>632</v>
      </c>
      <c r="AC433" s="160"/>
      <c r="AD433" s="160"/>
      <c r="AE433" s="151" t="s">
        <v>632</v>
      </c>
      <c r="AF433" s="152"/>
      <c r="AG433" s="152"/>
      <c r="AH433" s="152"/>
      <c r="AI433" s="151" t="s">
        <v>632</v>
      </c>
      <c r="AJ433" s="152"/>
      <c r="AK433" s="152"/>
      <c r="AL433" s="152"/>
      <c r="AM433" s="151" t="s">
        <v>747</v>
      </c>
      <c r="AN433" s="152"/>
      <c r="AO433" s="152"/>
      <c r="AP433" s="153"/>
      <c r="AQ433" s="151" t="s">
        <v>632</v>
      </c>
      <c r="AR433" s="152"/>
      <c r="AS433" s="152"/>
      <c r="AT433" s="153"/>
      <c r="AU433" s="152" t="s">
        <v>632</v>
      </c>
      <c r="AV433" s="152"/>
      <c r="AW433" s="152"/>
      <c r="AX433" s="195"/>
      <c r="AY433">
        <f t="shared" ref="AY433:AY435" si="63">$AY$431</f>
        <v>1</v>
      </c>
    </row>
    <row r="434" spans="1:51" ht="23.25" hidden="1" customHeight="1" x14ac:dyDescent="0.15">
      <c r="A434" s="977"/>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6" t="s">
        <v>53</v>
      </c>
      <c r="Z434" s="143"/>
      <c r="AA434" s="144"/>
      <c r="AB434" s="208" t="s">
        <v>632</v>
      </c>
      <c r="AC434" s="208"/>
      <c r="AD434" s="208"/>
      <c r="AE434" s="151" t="s">
        <v>632</v>
      </c>
      <c r="AF434" s="152"/>
      <c r="AG434" s="152"/>
      <c r="AH434" s="153"/>
      <c r="AI434" s="151" t="s">
        <v>632</v>
      </c>
      <c r="AJ434" s="152"/>
      <c r="AK434" s="152"/>
      <c r="AL434" s="152"/>
      <c r="AM434" s="151" t="s">
        <v>747</v>
      </c>
      <c r="AN434" s="152"/>
      <c r="AO434" s="152"/>
      <c r="AP434" s="153"/>
      <c r="AQ434" s="151" t="s">
        <v>632</v>
      </c>
      <c r="AR434" s="152"/>
      <c r="AS434" s="152"/>
      <c r="AT434" s="153"/>
      <c r="AU434" s="152" t="s">
        <v>632</v>
      </c>
      <c r="AV434" s="152"/>
      <c r="AW434" s="152"/>
      <c r="AX434" s="195"/>
      <c r="AY434">
        <f t="shared" si="63"/>
        <v>1</v>
      </c>
    </row>
    <row r="435" spans="1:51" ht="23.25" hidden="1" customHeight="1" x14ac:dyDescent="0.15">
      <c r="A435" s="977"/>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6" t="s">
        <v>13</v>
      </c>
      <c r="Z435" s="143"/>
      <c r="AA435" s="144"/>
      <c r="AB435" s="197" t="s">
        <v>176</v>
      </c>
      <c r="AC435" s="197"/>
      <c r="AD435" s="197"/>
      <c r="AE435" s="151" t="s">
        <v>632</v>
      </c>
      <c r="AF435" s="152"/>
      <c r="AG435" s="152"/>
      <c r="AH435" s="153"/>
      <c r="AI435" s="151" t="s">
        <v>632</v>
      </c>
      <c r="AJ435" s="152"/>
      <c r="AK435" s="152"/>
      <c r="AL435" s="152"/>
      <c r="AM435" s="151" t="s">
        <v>747</v>
      </c>
      <c r="AN435" s="152"/>
      <c r="AO435" s="152"/>
      <c r="AP435" s="153"/>
      <c r="AQ435" s="151" t="s">
        <v>632</v>
      </c>
      <c r="AR435" s="152"/>
      <c r="AS435" s="152"/>
      <c r="AT435" s="153"/>
      <c r="AU435" s="152" t="s">
        <v>632</v>
      </c>
      <c r="AV435" s="152"/>
      <c r="AW435" s="152"/>
      <c r="AX435" s="195"/>
      <c r="AY435">
        <f t="shared" si="63"/>
        <v>1</v>
      </c>
    </row>
    <row r="436" spans="1:51" ht="18.75" hidden="1" customHeight="1" x14ac:dyDescent="0.15">
      <c r="A436" s="977"/>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458</v>
      </c>
      <c r="AJ436" s="198"/>
      <c r="AK436" s="198"/>
      <c r="AL436" s="199"/>
      <c r="AM436" s="198" t="s">
        <v>459</v>
      </c>
      <c r="AN436" s="198"/>
      <c r="AO436" s="198"/>
      <c r="AP436" s="199"/>
      <c r="AQ436" s="199" t="s">
        <v>184</v>
      </c>
      <c r="AR436" s="183"/>
      <c r="AS436" s="183"/>
      <c r="AT436" s="184"/>
      <c r="AU436" s="161" t="s">
        <v>133</v>
      </c>
      <c r="AV436" s="161"/>
      <c r="AW436" s="161"/>
      <c r="AX436" s="162"/>
      <c r="AY436">
        <f>COUNTA($G$438)</f>
        <v>1</v>
      </c>
    </row>
    <row r="437" spans="1:51" ht="18.75" hidden="1" customHeight="1" x14ac:dyDescent="0.15">
      <c r="A437" s="977"/>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1</v>
      </c>
    </row>
    <row r="438" spans="1:51" ht="23.25" hidden="1" customHeight="1" x14ac:dyDescent="0.15">
      <c r="A438" s="977"/>
      <c r="B438" s="237"/>
      <c r="C438" s="236"/>
      <c r="D438" s="237"/>
      <c r="E438" s="180"/>
      <c r="F438" s="181"/>
      <c r="G438" s="216" t="s">
        <v>632</v>
      </c>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5"/>
      <c r="AY438">
        <f t="shared" ref="AY438:AY440" si="64">$AY$436</f>
        <v>1</v>
      </c>
    </row>
    <row r="439" spans="1:51" ht="23.25" hidden="1" customHeight="1" x14ac:dyDescent="0.15">
      <c r="A439" s="977"/>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6"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5"/>
      <c r="AY439">
        <f t="shared" si="64"/>
        <v>1</v>
      </c>
    </row>
    <row r="440" spans="1:51" ht="23.25" hidden="1" customHeight="1" x14ac:dyDescent="0.15">
      <c r="A440" s="977"/>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6" t="s">
        <v>13</v>
      </c>
      <c r="Z440" s="143"/>
      <c r="AA440" s="144"/>
      <c r="AB440" s="197" t="s">
        <v>176</v>
      </c>
      <c r="AC440" s="197"/>
      <c r="AD440" s="197"/>
      <c r="AE440" s="151"/>
      <c r="AF440" s="152"/>
      <c r="AG440" s="152"/>
      <c r="AH440" s="153"/>
      <c r="AI440" s="151"/>
      <c r="AJ440" s="152"/>
      <c r="AK440" s="152"/>
      <c r="AL440" s="152"/>
      <c r="AM440" s="151"/>
      <c r="AN440" s="152"/>
      <c r="AO440" s="152"/>
      <c r="AP440" s="153"/>
      <c r="AQ440" s="151"/>
      <c r="AR440" s="152"/>
      <c r="AS440" s="152"/>
      <c r="AT440" s="153"/>
      <c r="AU440" s="152"/>
      <c r="AV440" s="152"/>
      <c r="AW440" s="152"/>
      <c r="AX440" s="195"/>
      <c r="AY440">
        <f t="shared" si="64"/>
        <v>1</v>
      </c>
    </row>
    <row r="441" spans="1:51" ht="18.75" hidden="1" customHeight="1" x14ac:dyDescent="0.15">
      <c r="A441" s="977"/>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458</v>
      </c>
      <c r="AJ441" s="198"/>
      <c r="AK441" s="198"/>
      <c r="AL441" s="199"/>
      <c r="AM441" s="198" t="s">
        <v>459</v>
      </c>
      <c r="AN441" s="198"/>
      <c r="AO441" s="198"/>
      <c r="AP441" s="199"/>
      <c r="AQ441" s="199" t="s">
        <v>184</v>
      </c>
      <c r="AR441" s="183"/>
      <c r="AS441" s="183"/>
      <c r="AT441" s="184"/>
      <c r="AU441" s="161" t="s">
        <v>133</v>
      </c>
      <c r="AV441" s="161"/>
      <c r="AW441" s="161"/>
      <c r="AX441" s="162"/>
      <c r="AY441">
        <f>COUNTA($G$443)</f>
        <v>0</v>
      </c>
    </row>
    <row r="442" spans="1:51" ht="18.75" hidden="1" customHeight="1" x14ac:dyDescent="0.15">
      <c r="A442" s="977"/>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15">
      <c r="A443" s="977"/>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5"/>
      <c r="AY443">
        <f t="shared" ref="AY443:AY445" si="65">$AY$441</f>
        <v>0</v>
      </c>
    </row>
    <row r="444" spans="1:51" ht="23.25" hidden="1" customHeight="1" x14ac:dyDescent="0.15">
      <c r="A444" s="977"/>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6"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5"/>
      <c r="AY444">
        <f t="shared" si="65"/>
        <v>0</v>
      </c>
    </row>
    <row r="445" spans="1:51" ht="23.25" hidden="1" customHeight="1" x14ac:dyDescent="0.15">
      <c r="A445" s="977"/>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6" t="s">
        <v>13</v>
      </c>
      <c r="Z445" s="143"/>
      <c r="AA445" s="144"/>
      <c r="AB445" s="197" t="s">
        <v>176</v>
      </c>
      <c r="AC445" s="197"/>
      <c r="AD445" s="197"/>
      <c r="AE445" s="151"/>
      <c r="AF445" s="152"/>
      <c r="AG445" s="152"/>
      <c r="AH445" s="153"/>
      <c r="AI445" s="151"/>
      <c r="AJ445" s="152"/>
      <c r="AK445" s="152"/>
      <c r="AL445" s="152"/>
      <c r="AM445" s="151"/>
      <c r="AN445" s="152"/>
      <c r="AO445" s="152"/>
      <c r="AP445" s="153"/>
      <c r="AQ445" s="151"/>
      <c r="AR445" s="152"/>
      <c r="AS445" s="152"/>
      <c r="AT445" s="153"/>
      <c r="AU445" s="152"/>
      <c r="AV445" s="152"/>
      <c r="AW445" s="152"/>
      <c r="AX445" s="195"/>
      <c r="AY445">
        <f t="shared" si="65"/>
        <v>0</v>
      </c>
    </row>
    <row r="446" spans="1:51" ht="18.75" hidden="1" customHeight="1" x14ac:dyDescent="0.15">
      <c r="A446" s="977"/>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458</v>
      </c>
      <c r="AJ446" s="198"/>
      <c r="AK446" s="198"/>
      <c r="AL446" s="199"/>
      <c r="AM446" s="198" t="s">
        <v>459</v>
      </c>
      <c r="AN446" s="198"/>
      <c r="AO446" s="198"/>
      <c r="AP446" s="199"/>
      <c r="AQ446" s="199" t="s">
        <v>184</v>
      </c>
      <c r="AR446" s="183"/>
      <c r="AS446" s="183"/>
      <c r="AT446" s="184"/>
      <c r="AU446" s="161" t="s">
        <v>133</v>
      </c>
      <c r="AV446" s="161"/>
      <c r="AW446" s="161"/>
      <c r="AX446" s="162"/>
      <c r="AY446">
        <f>COUNTA($G$448)</f>
        <v>0</v>
      </c>
    </row>
    <row r="447" spans="1:51" ht="18.75" hidden="1" customHeight="1" x14ac:dyDescent="0.15">
      <c r="A447" s="977"/>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15">
      <c r="A448" s="977"/>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5"/>
      <c r="AY448">
        <f t="shared" ref="AY448:AY450" si="66">$AY$446</f>
        <v>0</v>
      </c>
    </row>
    <row r="449" spans="1:51" ht="23.25" hidden="1" customHeight="1" x14ac:dyDescent="0.15">
      <c r="A449" s="977"/>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6"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5"/>
      <c r="AY449">
        <f t="shared" si="66"/>
        <v>0</v>
      </c>
    </row>
    <row r="450" spans="1:51" ht="23.25" hidden="1" customHeight="1" x14ac:dyDescent="0.15">
      <c r="A450" s="977"/>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6" t="s">
        <v>13</v>
      </c>
      <c r="Z450" s="143"/>
      <c r="AA450" s="144"/>
      <c r="AB450" s="197" t="s">
        <v>176</v>
      </c>
      <c r="AC450" s="197"/>
      <c r="AD450" s="197"/>
      <c r="AE450" s="151"/>
      <c r="AF450" s="152"/>
      <c r="AG450" s="152"/>
      <c r="AH450" s="153"/>
      <c r="AI450" s="151"/>
      <c r="AJ450" s="152"/>
      <c r="AK450" s="152"/>
      <c r="AL450" s="152"/>
      <c r="AM450" s="151"/>
      <c r="AN450" s="152"/>
      <c r="AO450" s="152"/>
      <c r="AP450" s="153"/>
      <c r="AQ450" s="151"/>
      <c r="AR450" s="152"/>
      <c r="AS450" s="152"/>
      <c r="AT450" s="153"/>
      <c r="AU450" s="152"/>
      <c r="AV450" s="152"/>
      <c r="AW450" s="152"/>
      <c r="AX450" s="195"/>
      <c r="AY450">
        <f t="shared" si="66"/>
        <v>0</v>
      </c>
    </row>
    <row r="451" spans="1:51" ht="18.75" hidden="1" customHeight="1" x14ac:dyDescent="0.15">
      <c r="A451" s="977"/>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458</v>
      </c>
      <c r="AJ451" s="198"/>
      <c r="AK451" s="198"/>
      <c r="AL451" s="199"/>
      <c r="AM451" s="198" t="s">
        <v>459</v>
      </c>
      <c r="AN451" s="198"/>
      <c r="AO451" s="198"/>
      <c r="AP451" s="199"/>
      <c r="AQ451" s="199" t="s">
        <v>184</v>
      </c>
      <c r="AR451" s="183"/>
      <c r="AS451" s="183"/>
      <c r="AT451" s="184"/>
      <c r="AU451" s="161" t="s">
        <v>133</v>
      </c>
      <c r="AV451" s="161"/>
      <c r="AW451" s="161"/>
      <c r="AX451" s="162"/>
      <c r="AY451">
        <f>COUNTA($G$453)</f>
        <v>0</v>
      </c>
    </row>
    <row r="452" spans="1:51" ht="18.75" hidden="1" customHeight="1" x14ac:dyDescent="0.15">
      <c r="A452" s="977"/>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15">
      <c r="A453" s="977"/>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5"/>
      <c r="AY453">
        <f t="shared" ref="AY453:AY455" si="67">$AY$451</f>
        <v>0</v>
      </c>
    </row>
    <row r="454" spans="1:51" ht="23.25" hidden="1" customHeight="1" x14ac:dyDescent="0.15">
      <c r="A454" s="977"/>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6"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5"/>
      <c r="AY454">
        <f t="shared" si="67"/>
        <v>0</v>
      </c>
    </row>
    <row r="455" spans="1:51" ht="23.25" hidden="1" customHeight="1" x14ac:dyDescent="0.15">
      <c r="A455" s="977"/>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6" t="s">
        <v>13</v>
      </c>
      <c r="Z455" s="143"/>
      <c r="AA455" s="144"/>
      <c r="AB455" s="197" t="s">
        <v>176</v>
      </c>
      <c r="AC455" s="197"/>
      <c r="AD455" s="197"/>
      <c r="AE455" s="151"/>
      <c r="AF455" s="152"/>
      <c r="AG455" s="152"/>
      <c r="AH455" s="153"/>
      <c r="AI455" s="151"/>
      <c r="AJ455" s="152"/>
      <c r="AK455" s="152"/>
      <c r="AL455" s="152"/>
      <c r="AM455" s="151"/>
      <c r="AN455" s="152"/>
      <c r="AO455" s="152"/>
      <c r="AP455" s="153"/>
      <c r="AQ455" s="151"/>
      <c r="AR455" s="152"/>
      <c r="AS455" s="152"/>
      <c r="AT455" s="153"/>
      <c r="AU455" s="152"/>
      <c r="AV455" s="152"/>
      <c r="AW455" s="152"/>
      <c r="AX455" s="195"/>
      <c r="AY455">
        <f t="shared" si="67"/>
        <v>0</v>
      </c>
    </row>
    <row r="456" spans="1:51" ht="18.75" hidden="1" customHeight="1" x14ac:dyDescent="0.15">
      <c r="A456" s="977"/>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458</v>
      </c>
      <c r="AJ456" s="198"/>
      <c r="AK456" s="198"/>
      <c r="AL456" s="199"/>
      <c r="AM456" s="198" t="s">
        <v>459</v>
      </c>
      <c r="AN456" s="198"/>
      <c r="AO456" s="198"/>
      <c r="AP456" s="199"/>
      <c r="AQ456" s="199" t="s">
        <v>184</v>
      </c>
      <c r="AR456" s="183"/>
      <c r="AS456" s="183"/>
      <c r="AT456" s="184"/>
      <c r="AU456" s="161" t="s">
        <v>133</v>
      </c>
      <c r="AV456" s="161"/>
      <c r="AW456" s="161"/>
      <c r="AX456" s="162"/>
      <c r="AY456">
        <f>COUNTA($G$458)</f>
        <v>1</v>
      </c>
    </row>
    <row r="457" spans="1:51" ht="18.75" hidden="1" customHeight="1" x14ac:dyDescent="0.15">
      <c r="A457" s="977"/>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t="s">
        <v>632</v>
      </c>
      <c r="AF457" s="163"/>
      <c r="AG457" s="164" t="s">
        <v>185</v>
      </c>
      <c r="AH457" s="186"/>
      <c r="AI457" s="200"/>
      <c r="AJ457" s="200"/>
      <c r="AK457" s="200"/>
      <c r="AL457" s="201"/>
      <c r="AM457" s="200"/>
      <c r="AN457" s="200"/>
      <c r="AO457" s="200"/>
      <c r="AP457" s="201"/>
      <c r="AQ457" s="215" t="s">
        <v>632</v>
      </c>
      <c r="AR457" s="163"/>
      <c r="AS457" s="164" t="s">
        <v>185</v>
      </c>
      <c r="AT457" s="186"/>
      <c r="AU457" s="163" t="s">
        <v>632</v>
      </c>
      <c r="AV457" s="163"/>
      <c r="AW457" s="164" t="s">
        <v>175</v>
      </c>
      <c r="AX457" s="165"/>
      <c r="AY457">
        <f>$AY$456</f>
        <v>1</v>
      </c>
    </row>
    <row r="458" spans="1:51" ht="23.25" hidden="1" customHeight="1" x14ac:dyDescent="0.15">
      <c r="A458" s="977"/>
      <c r="B458" s="237"/>
      <c r="C458" s="236"/>
      <c r="D458" s="237"/>
      <c r="E458" s="180"/>
      <c r="F458" s="181"/>
      <c r="G458" s="216" t="s">
        <v>632</v>
      </c>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t="s">
        <v>632</v>
      </c>
      <c r="AC458" s="160"/>
      <c r="AD458" s="160"/>
      <c r="AE458" s="151" t="s">
        <v>632</v>
      </c>
      <c r="AF458" s="152"/>
      <c r="AG458" s="152"/>
      <c r="AH458" s="152"/>
      <c r="AI458" s="151" t="s">
        <v>632</v>
      </c>
      <c r="AJ458" s="152"/>
      <c r="AK458" s="152"/>
      <c r="AL458" s="152"/>
      <c r="AM458" s="151" t="s">
        <v>747</v>
      </c>
      <c r="AN458" s="152"/>
      <c r="AO458" s="152"/>
      <c r="AP458" s="153"/>
      <c r="AQ458" s="151" t="s">
        <v>632</v>
      </c>
      <c r="AR458" s="152"/>
      <c r="AS458" s="152"/>
      <c r="AT458" s="153"/>
      <c r="AU458" s="152" t="s">
        <v>632</v>
      </c>
      <c r="AV458" s="152"/>
      <c r="AW458" s="152"/>
      <c r="AX458" s="195"/>
      <c r="AY458">
        <f t="shared" ref="AY458:AY460" si="68">$AY$456</f>
        <v>1</v>
      </c>
    </row>
    <row r="459" spans="1:51" ht="23.25" hidden="1" customHeight="1" x14ac:dyDescent="0.15">
      <c r="A459" s="977"/>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6" t="s">
        <v>53</v>
      </c>
      <c r="Z459" s="143"/>
      <c r="AA459" s="144"/>
      <c r="AB459" s="208" t="s">
        <v>632</v>
      </c>
      <c r="AC459" s="208"/>
      <c r="AD459" s="208"/>
      <c r="AE459" s="151" t="s">
        <v>632</v>
      </c>
      <c r="AF459" s="152"/>
      <c r="AG459" s="152"/>
      <c r="AH459" s="153"/>
      <c r="AI459" s="151" t="s">
        <v>632</v>
      </c>
      <c r="AJ459" s="152"/>
      <c r="AK459" s="152"/>
      <c r="AL459" s="152"/>
      <c r="AM459" s="151" t="s">
        <v>747</v>
      </c>
      <c r="AN459" s="152"/>
      <c r="AO459" s="152"/>
      <c r="AP459" s="153"/>
      <c r="AQ459" s="151" t="s">
        <v>632</v>
      </c>
      <c r="AR459" s="152"/>
      <c r="AS459" s="152"/>
      <c r="AT459" s="153"/>
      <c r="AU459" s="152" t="s">
        <v>632</v>
      </c>
      <c r="AV459" s="152"/>
      <c r="AW459" s="152"/>
      <c r="AX459" s="195"/>
      <c r="AY459">
        <f t="shared" si="68"/>
        <v>1</v>
      </c>
    </row>
    <row r="460" spans="1:51" ht="23.25" hidden="1" customHeight="1" thickBot="1" x14ac:dyDescent="0.2">
      <c r="A460" s="977"/>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6" t="s">
        <v>13</v>
      </c>
      <c r="Z460" s="143"/>
      <c r="AA460" s="144"/>
      <c r="AB460" s="197" t="s">
        <v>14</v>
      </c>
      <c r="AC460" s="197"/>
      <c r="AD460" s="197"/>
      <c r="AE460" s="151" t="s">
        <v>632</v>
      </c>
      <c r="AF460" s="152"/>
      <c r="AG460" s="152"/>
      <c r="AH460" s="153"/>
      <c r="AI460" s="151" t="s">
        <v>632</v>
      </c>
      <c r="AJ460" s="152"/>
      <c r="AK460" s="152"/>
      <c r="AL460" s="152"/>
      <c r="AM460" s="151" t="s">
        <v>747</v>
      </c>
      <c r="AN460" s="152"/>
      <c r="AO460" s="152"/>
      <c r="AP460" s="153"/>
      <c r="AQ460" s="151" t="s">
        <v>632</v>
      </c>
      <c r="AR460" s="152"/>
      <c r="AS460" s="152"/>
      <c r="AT460" s="153"/>
      <c r="AU460" s="152" t="s">
        <v>632</v>
      </c>
      <c r="AV460" s="152"/>
      <c r="AW460" s="152"/>
      <c r="AX460" s="195"/>
      <c r="AY460">
        <f t="shared" si="68"/>
        <v>1</v>
      </c>
    </row>
    <row r="461" spans="1:51" ht="18.75" hidden="1" customHeight="1" x14ac:dyDescent="0.15">
      <c r="A461" s="977"/>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458</v>
      </c>
      <c r="AJ461" s="198"/>
      <c r="AK461" s="198"/>
      <c r="AL461" s="199"/>
      <c r="AM461" s="198" t="s">
        <v>459</v>
      </c>
      <c r="AN461" s="198"/>
      <c r="AO461" s="198"/>
      <c r="AP461" s="199"/>
      <c r="AQ461" s="199" t="s">
        <v>184</v>
      </c>
      <c r="AR461" s="183"/>
      <c r="AS461" s="183"/>
      <c r="AT461" s="184"/>
      <c r="AU461" s="161" t="s">
        <v>133</v>
      </c>
      <c r="AV461" s="161"/>
      <c r="AW461" s="161"/>
      <c r="AX461" s="162"/>
      <c r="AY461">
        <f>COUNTA($G$463)</f>
        <v>0</v>
      </c>
    </row>
    <row r="462" spans="1:51" ht="18.75" hidden="1" customHeight="1" x14ac:dyDescent="0.15">
      <c r="A462" s="977"/>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15">
      <c r="A463" s="977"/>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5"/>
      <c r="AY463">
        <f t="shared" ref="AY463:AY465" si="69">$AY$461</f>
        <v>0</v>
      </c>
    </row>
    <row r="464" spans="1:51" ht="23.25" hidden="1" customHeight="1" x14ac:dyDescent="0.15">
      <c r="A464" s="977"/>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6"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5"/>
      <c r="AY464">
        <f t="shared" si="69"/>
        <v>0</v>
      </c>
    </row>
    <row r="465" spans="1:51" ht="23.25" hidden="1" customHeight="1" x14ac:dyDescent="0.15">
      <c r="A465" s="977"/>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6" t="s">
        <v>13</v>
      </c>
      <c r="Z465" s="143"/>
      <c r="AA465" s="144"/>
      <c r="AB465" s="197" t="s">
        <v>14</v>
      </c>
      <c r="AC465" s="197"/>
      <c r="AD465" s="197"/>
      <c r="AE465" s="151"/>
      <c r="AF465" s="152"/>
      <c r="AG465" s="152"/>
      <c r="AH465" s="153"/>
      <c r="AI465" s="151"/>
      <c r="AJ465" s="152"/>
      <c r="AK465" s="152"/>
      <c r="AL465" s="152"/>
      <c r="AM465" s="151"/>
      <c r="AN465" s="152"/>
      <c r="AO465" s="152"/>
      <c r="AP465" s="153"/>
      <c r="AQ465" s="151"/>
      <c r="AR465" s="152"/>
      <c r="AS465" s="152"/>
      <c r="AT465" s="153"/>
      <c r="AU465" s="152"/>
      <c r="AV465" s="152"/>
      <c r="AW465" s="152"/>
      <c r="AX465" s="195"/>
      <c r="AY465">
        <f t="shared" si="69"/>
        <v>0</v>
      </c>
    </row>
    <row r="466" spans="1:51" ht="18.75" hidden="1" customHeight="1" x14ac:dyDescent="0.15">
      <c r="A466" s="977"/>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458</v>
      </c>
      <c r="AJ466" s="198"/>
      <c r="AK466" s="198"/>
      <c r="AL466" s="199"/>
      <c r="AM466" s="198" t="s">
        <v>459</v>
      </c>
      <c r="AN466" s="198"/>
      <c r="AO466" s="198"/>
      <c r="AP466" s="199"/>
      <c r="AQ466" s="199" t="s">
        <v>184</v>
      </c>
      <c r="AR466" s="183"/>
      <c r="AS466" s="183"/>
      <c r="AT466" s="184"/>
      <c r="AU466" s="161" t="s">
        <v>133</v>
      </c>
      <c r="AV466" s="161"/>
      <c r="AW466" s="161"/>
      <c r="AX466" s="162"/>
      <c r="AY466">
        <f>COUNTA($G$468)</f>
        <v>0</v>
      </c>
    </row>
    <row r="467" spans="1:51" ht="18.75" hidden="1" customHeight="1" x14ac:dyDescent="0.15">
      <c r="A467" s="977"/>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15">
      <c r="A468" s="977"/>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5"/>
      <c r="AY468">
        <f t="shared" ref="AY468:AY470" si="70">$AY$466</f>
        <v>0</v>
      </c>
    </row>
    <row r="469" spans="1:51" ht="23.25" hidden="1" customHeight="1" x14ac:dyDescent="0.15">
      <c r="A469" s="977"/>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6"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5"/>
      <c r="AY469">
        <f t="shared" si="70"/>
        <v>0</v>
      </c>
    </row>
    <row r="470" spans="1:51" ht="23.25" hidden="1" customHeight="1" x14ac:dyDescent="0.15">
      <c r="A470" s="977"/>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6" t="s">
        <v>13</v>
      </c>
      <c r="Z470" s="143"/>
      <c r="AA470" s="144"/>
      <c r="AB470" s="197" t="s">
        <v>14</v>
      </c>
      <c r="AC470" s="197"/>
      <c r="AD470" s="197"/>
      <c r="AE470" s="151"/>
      <c r="AF470" s="152"/>
      <c r="AG470" s="152"/>
      <c r="AH470" s="153"/>
      <c r="AI470" s="151"/>
      <c r="AJ470" s="152"/>
      <c r="AK470" s="152"/>
      <c r="AL470" s="152"/>
      <c r="AM470" s="151"/>
      <c r="AN470" s="152"/>
      <c r="AO470" s="152"/>
      <c r="AP470" s="153"/>
      <c r="AQ470" s="151"/>
      <c r="AR470" s="152"/>
      <c r="AS470" s="152"/>
      <c r="AT470" s="153"/>
      <c r="AU470" s="152"/>
      <c r="AV470" s="152"/>
      <c r="AW470" s="152"/>
      <c r="AX470" s="195"/>
      <c r="AY470">
        <f t="shared" si="70"/>
        <v>0</v>
      </c>
    </row>
    <row r="471" spans="1:51" ht="18.75" hidden="1" customHeight="1" x14ac:dyDescent="0.15">
      <c r="A471" s="977"/>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458</v>
      </c>
      <c r="AJ471" s="198"/>
      <c r="AK471" s="198"/>
      <c r="AL471" s="199"/>
      <c r="AM471" s="198" t="s">
        <v>459</v>
      </c>
      <c r="AN471" s="198"/>
      <c r="AO471" s="198"/>
      <c r="AP471" s="199"/>
      <c r="AQ471" s="199" t="s">
        <v>184</v>
      </c>
      <c r="AR471" s="183"/>
      <c r="AS471" s="183"/>
      <c r="AT471" s="184"/>
      <c r="AU471" s="161" t="s">
        <v>133</v>
      </c>
      <c r="AV471" s="161"/>
      <c r="AW471" s="161"/>
      <c r="AX471" s="162"/>
      <c r="AY471">
        <f>COUNTA($G$473)</f>
        <v>0</v>
      </c>
    </row>
    <row r="472" spans="1:51" ht="18.75" hidden="1" customHeight="1" x14ac:dyDescent="0.15">
      <c r="A472" s="977"/>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15">
      <c r="A473" s="977"/>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5"/>
      <c r="AY473">
        <f t="shared" ref="AY473:AY475" si="71">$AY$471</f>
        <v>0</v>
      </c>
    </row>
    <row r="474" spans="1:51" ht="23.25" hidden="1" customHeight="1" x14ac:dyDescent="0.15">
      <c r="A474" s="977"/>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6"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5"/>
      <c r="AY474">
        <f t="shared" si="71"/>
        <v>0</v>
      </c>
    </row>
    <row r="475" spans="1:51" ht="23.25" hidden="1" customHeight="1" x14ac:dyDescent="0.15">
      <c r="A475" s="977"/>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6" t="s">
        <v>13</v>
      </c>
      <c r="Z475" s="143"/>
      <c r="AA475" s="144"/>
      <c r="AB475" s="197" t="s">
        <v>14</v>
      </c>
      <c r="AC475" s="197"/>
      <c r="AD475" s="197"/>
      <c r="AE475" s="151"/>
      <c r="AF475" s="152"/>
      <c r="AG475" s="152"/>
      <c r="AH475" s="153"/>
      <c r="AI475" s="151"/>
      <c r="AJ475" s="152"/>
      <c r="AK475" s="152"/>
      <c r="AL475" s="152"/>
      <c r="AM475" s="151"/>
      <c r="AN475" s="152"/>
      <c r="AO475" s="152"/>
      <c r="AP475" s="153"/>
      <c r="AQ475" s="151"/>
      <c r="AR475" s="152"/>
      <c r="AS475" s="152"/>
      <c r="AT475" s="153"/>
      <c r="AU475" s="152"/>
      <c r="AV475" s="152"/>
      <c r="AW475" s="152"/>
      <c r="AX475" s="195"/>
      <c r="AY475">
        <f t="shared" si="71"/>
        <v>0</v>
      </c>
    </row>
    <row r="476" spans="1:51" ht="18.75" hidden="1" customHeight="1" x14ac:dyDescent="0.15">
      <c r="A476" s="977"/>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458</v>
      </c>
      <c r="AJ476" s="198"/>
      <c r="AK476" s="198"/>
      <c r="AL476" s="199"/>
      <c r="AM476" s="198" t="s">
        <v>459</v>
      </c>
      <c r="AN476" s="198"/>
      <c r="AO476" s="198"/>
      <c r="AP476" s="199"/>
      <c r="AQ476" s="199" t="s">
        <v>184</v>
      </c>
      <c r="AR476" s="183"/>
      <c r="AS476" s="183"/>
      <c r="AT476" s="184"/>
      <c r="AU476" s="161" t="s">
        <v>133</v>
      </c>
      <c r="AV476" s="161"/>
      <c r="AW476" s="161"/>
      <c r="AX476" s="162"/>
      <c r="AY476">
        <f>COUNTA($G$478)</f>
        <v>0</v>
      </c>
    </row>
    <row r="477" spans="1:51" ht="18.75" hidden="1" customHeight="1" x14ac:dyDescent="0.15">
      <c r="A477" s="977"/>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15">
      <c r="A478" s="977"/>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5"/>
      <c r="AY478">
        <f t="shared" ref="AY478:AY480" si="72">$AY$476</f>
        <v>0</v>
      </c>
    </row>
    <row r="479" spans="1:51" ht="23.25" hidden="1" customHeight="1" x14ac:dyDescent="0.15">
      <c r="A479" s="977"/>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6"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5"/>
      <c r="AY479">
        <f t="shared" si="72"/>
        <v>0</v>
      </c>
    </row>
    <row r="480" spans="1:51" ht="23.25" hidden="1" customHeight="1" x14ac:dyDescent="0.15">
      <c r="A480" s="977"/>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6" t="s">
        <v>13</v>
      </c>
      <c r="Z480" s="143"/>
      <c r="AA480" s="144"/>
      <c r="AB480" s="197" t="s">
        <v>14</v>
      </c>
      <c r="AC480" s="197"/>
      <c r="AD480" s="197"/>
      <c r="AE480" s="151"/>
      <c r="AF480" s="152"/>
      <c r="AG480" s="152"/>
      <c r="AH480" s="153"/>
      <c r="AI480" s="151"/>
      <c r="AJ480" s="152"/>
      <c r="AK480" s="152"/>
      <c r="AL480" s="152"/>
      <c r="AM480" s="151"/>
      <c r="AN480" s="152"/>
      <c r="AO480" s="152"/>
      <c r="AP480" s="153"/>
      <c r="AQ480" s="151"/>
      <c r="AR480" s="152"/>
      <c r="AS480" s="152"/>
      <c r="AT480" s="153"/>
      <c r="AU480" s="152"/>
      <c r="AV480" s="152"/>
      <c r="AW480" s="152"/>
      <c r="AX480" s="195"/>
      <c r="AY480">
        <f t="shared" si="72"/>
        <v>0</v>
      </c>
    </row>
    <row r="481" spans="1:51" ht="23.85" hidden="1" customHeight="1" x14ac:dyDescent="0.15">
      <c r="A481" s="977"/>
      <c r="B481" s="237"/>
      <c r="C481" s="236"/>
      <c r="D481" s="237"/>
      <c r="E481" s="171" t="s">
        <v>322</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x14ac:dyDescent="0.15">
      <c r="A482" s="977"/>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hidden="1" customHeight="1" x14ac:dyDescent="0.15">
      <c r="A483" s="977"/>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34.5" hidden="1" customHeight="1" x14ac:dyDescent="0.15">
      <c r="A484" s="977"/>
      <c r="B484" s="237"/>
      <c r="C484" s="236"/>
      <c r="D484" s="237"/>
      <c r="E484" s="223" t="s">
        <v>317</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77"/>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458</v>
      </c>
      <c r="AJ485" s="198"/>
      <c r="AK485" s="198"/>
      <c r="AL485" s="199"/>
      <c r="AM485" s="198" t="s">
        <v>459</v>
      </c>
      <c r="AN485" s="198"/>
      <c r="AO485" s="198"/>
      <c r="AP485" s="199"/>
      <c r="AQ485" s="199" t="s">
        <v>184</v>
      </c>
      <c r="AR485" s="183"/>
      <c r="AS485" s="183"/>
      <c r="AT485" s="184"/>
      <c r="AU485" s="161" t="s">
        <v>133</v>
      </c>
      <c r="AV485" s="161"/>
      <c r="AW485" s="161"/>
      <c r="AX485" s="162"/>
      <c r="AY485">
        <f>COUNTA($G$487)</f>
        <v>0</v>
      </c>
    </row>
    <row r="486" spans="1:51" ht="18.75" hidden="1" customHeight="1" x14ac:dyDescent="0.15">
      <c r="A486" s="977"/>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15">
      <c r="A487" s="977"/>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5"/>
      <c r="AY487">
        <f t="shared" ref="AY487:AY489" si="73">$AY$485</f>
        <v>0</v>
      </c>
    </row>
    <row r="488" spans="1:51" ht="23.25" hidden="1" customHeight="1" x14ac:dyDescent="0.15">
      <c r="A488" s="977"/>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6"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5"/>
      <c r="AY488">
        <f t="shared" si="73"/>
        <v>0</v>
      </c>
    </row>
    <row r="489" spans="1:51" ht="23.25" hidden="1" customHeight="1" x14ac:dyDescent="0.15">
      <c r="A489" s="977"/>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6" t="s">
        <v>13</v>
      </c>
      <c r="Z489" s="143"/>
      <c r="AA489" s="144"/>
      <c r="AB489" s="197" t="s">
        <v>176</v>
      </c>
      <c r="AC489" s="197"/>
      <c r="AD489" s="197"/>
      <c r="AE489" s="151"/>
      <c r="AF489" s="152"/>
      <c r="AG489" s="152"/>
      <c r="AH489" s="153"/>
      <c r="AI489" s="151"/>
      <c r="AJ489" s="152"/>
      <c r="AK489" s="152"/>
      <c r="AL489" s="152"/>
      <c r="AM489" s="151"/>
      <c r="AN489" s="152"/>
      <c r="AO489" s="152"/>
      <c r="AP489" s="153"/>
      <c r="AQ489" s="151"/>
      <c r="AR489" s="152"/>
      <c r="AS489" s="152"/>
      <c r="AT489" s="153"/>
      <c r="AU489" s="152"/>
      <c r="AV489" s="152"/>
      <c r="AW489" s="152"/>
      <c r="AX489" s="195"/>
      <c r="AY489">
        <f t="shared" si="73"/>
        <v>0</v>
      </c>
    </row>
    <row r="490" spans="1:51" ht="18.75" hidden="1" customHeight="1" x14ac:dyDescent="0.15">
      <c r="A490" s="977"/>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458</v>
      </c>
      <c r="AJ490" s="198"/>
      <c r="AK490" s="198"/>
      <c r="AL490" s="199"/>
      <c r="AM490" s="198" t="s">
        <v>459</v>
      </c>
      <c r="AN490" s="198"/>
      <c r="AO490" s="198"/>
      <c r="AP490" s="199"/>
      <c r="AQ490" s="199" t="s">
        <v>184</v>
      </c>
      <c r="AR490" s="183"/>
      <c r="AS490" s="183"/>
      <c r="AT490" s="184"/>
      <c r="AU490" s="161" t="s">
        <v>133</v>
      </c>
      <c r="AV490" s="161"/>
      <c r="AW490" s="161"/>
      <c r="AX490" s="162"/>
      <c r="AY490">
        <f>COUNTA($G$492)</f>
        <v>0</v>
      </c>
    </row>
    <row r="491" spans="1:51" ht="18.75" hidden="1" customHeight="1" x14ac:dyDescent="0.15">
      <c r="A491" s="977"/>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15">
      <c r="A492" s="977"/>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5"/>
      <c r="AY492">
        <f t="shared" ref="AY492:AY494" si="74">$AY$490</f>
        <v>0</v>
      </c>
    </row>
    <row r="493" spans="1:51" ht="23.25" hidden="1" customHeight="1" x14ac:dyDescent="0.15">
      <c r="A493" s="977"/>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6"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5"/>
      <c r="AY493">
        <f t="shared" si="74"/>
        <v>0</v>
      </c>
    </row>
    <row r="494" spans="1:51" ht="23.25" hidden="1" customHeight="1" x14ac:dyDescent="0.15">
      <c r="A494" s="977"/>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6" t="s">
        <v>13</v>
      </c>
      <c r="Z494" s="143"/>
      <c r="AA494" s="144"/>
      <c r="AB494" s="197" t="s">
        <v>176</v>
      </c>
      <c r="AC494" s="197"/>
      <c r="AD494" s="197"/>
      <c r="AE494" s="151"/>
      <c r="AF494" s="152"/>
      <c r="AG494" s="152"/>
      <c r="AH494" s="153"/>
      <c r="AI494" s="151"/>
      <c r="AJ494" s="152"/>
      <c r="AK494" s="152"/>
      <c r="AL494" s="152"/>
      <c r="AM494" s="151"/>
      <c r="AN494" s="152"/>
      <c r="AO494" s="152"/>
      <c r="AP494" s="153"/>
      <c r="AQ494" s="151"/>
      <c r="AR494" s="152"/>
      <c r="AS494" s="152"/>
      <c r="AT494" s="153"/>
      <c r="AU494" s="152"/>
      <c r="AV494" s="152"/>
      <c r="AW494" s="152"/>
      <c r="AX494" s="195"/>
      <c r="AY494">
        <f t="shared" si="74"/>
        <v>0</v>
      </c>
    </row>
    <row r="495" spans="1:51" ht="18.75" hidden="1" customHeight="1" x14ac:dyDescent="0.15">
      <c r="A495" s="977"/>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458</v>
      </c>
      <c r="AJ495" s="198"/>
      <c r="AK495" s="198"/>
      <c r="AL495" s="199"/>
      <c r="AM495" s="198" t="s">
        <v>459</v>
      </c>
      <c r="AN495" s="198"/>
      <c r="AO495" s="198"/>
      <c r="AP495" s="199"/>
      <c r="AQ495" s="199" t="s">
        <v>184</v>
      </c>
      <c r="AR495" s="183"/>
      <c r="AS495" s="183"/>
      <c r="AT495" s="184"/>
      <c r="AU495" s="161" t="s">
        <v>133</v>
      </c>
      <c r="AV495" s="161"/>
      <c r="AW495" s="161"/>
      <c r="AX495" s="162"/>
      <c r="AY495">
        <f>COUNTA($G$497)</f>
        <v>0</v>
      </c>
    </row>
    <row r="496" spans="1:51" ht="18.75" hidden="1" customHeight="1" x14ac:dyDescent="0.15">
      <c r="A496" s="977"/>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15">
      <c r="A497" s="977"/>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5"/>
      <c r="AY497">
        <f t="shared" ref="AY497:AY499" si="75">$AY$495</f>
        <v>0</v>
      </c>
    </row>
    <row r="498" spans="1:51" ht="23.25" hidden="1" customHeight="1" x14ac:dyDescent="0.15">
      <c r="A498" s="977"/>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6"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5"/>
      <c r="AY498">
        <f t="shared" si="75"/>
        <v>0</v>
      </c>
    </row>
    <row r="499" spans="1:51" ht="23.25" hidden="1" customHeight="1" x14ac:dyDescent="0.15">
      <c r="A499" s="977"/>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6" t="s">
        <v>13</v>
      </c>
      <c r="Z499" s="143"/>
      <c r="AA499" s="144"/>
      <c r="AB499" s="197" t="s">
        <v>176</v>
      </c>
      <c r="AC499" s="197"/>
      <c r="AD499" s="197"/>
      <c r="AE499" s="151"/>
      <c r="AF499" s="152"/>
      <c r="AG499" s="152"/>
      <c r="AH499" s="153"/>
      <c r="AI499" s="151"/>
      <c r="AJ499" s="152"/>
      <c r="AK499" s="152"/>
      <c r="AL499" s="152"/>
      <c r="AM499" s="151"/>
      <c r="AN499" s="152"/>
      <c r="AO499" s="152"/>
      <c r="AP499" s="153"/>
      <c r="AQ499" s="151"/>
      <c r="AR499" s="152"/>
      <c r="AS499" s="152"/>
      <c r="AT499" s="153"/>
      <c r="AU499" s="152"/>
      <c r="AV499" s="152"/>
      <c r="AW499" s="152"/>
      <c r="AX499" s="195"/>
      <c r="AY499">
        <f t="shared" si="75"/>
        <v>0</v>
      </c>
    </row>
    <row r="500" spans="1:51" ht="18.75" hidden="1" customHeight="1" x14ac:dyDescent="0.15">
      <c r="A500" s="977"/>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458</v>
      </c>
      <c r="AJ500" s="198"/>
      <c r="AK500" s="198"/>
      <c r="AL500" s="199"/>
      <c r="AM500" s="198" t="s">
        <v>459</v>
      </c>
      <c r="AN500" s="198"/>
      <c r="AO500" s="198"/>
      <c r="AP500" s="199"/>
      <c r="AQ500" s="199" t="s">
        <v>184</v>
      </c>
      <c r="AR500" s="183"/>
      <c r="AS500" s="183"/>
      <c r="AT500" s="184"/>
      <c r="AU500" s="161" t="s">
        <v>133</v>
      </c>
      <c r="AV500" s="161"/>
      <c r="AW500" s="161"/>
      <c r="AX500" s="162"/>
      <c r="AY500">
        <f>COUNTA($G$502)</f>
        <v>0</v>
      </c>
    </row>
    <row r="501" spans="1:51" ht="18.75" hidden="1" customHeight="1" x14ac:dyDescent="0.15">
      <c r="A501" s="977"/>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15">
      <c r="A502" s="977"/>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5"/>
      <c r="AY502">
        <f t="shared" ref="AY502:AY504" si="76">$AY$500</f>
        <v>0</v>
      </c>
    </row>
    <row r="503" spans="1:51" ht="23.25" hidden="1" customHeight="1" x14ac:dyDescent="0.15">
      <c r="A503" s="977"/>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6"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5"/>
      <c r="AY503">
        <f t="shared" si="76"/>
        <v>0</v>
      </c>
    </row>
    <row r="504" spans="1:51" ht="23.25" hidden="1" customHeight="1" x14ac:dyDescent="0.15">
      <c r="A504" s="977"/>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6" t="s">
        <v>13</v>
      </c>
      <c r="Z504" s="143"/>
      <c r="AA504" s="144"/>
      <c r="AB504" s="197" t="s">
        <v>176</v>
      </c>
      <c r="AC504" s="197"/>
      <c r="AD504" s="197"/>
      <c r="AE504" s="151"/>
      <c r="AF504" s="152"/>
      <c r="AG504" s="152"/>
      <c r="AH504" s="153"/>
      <c r="AI504" s="151"/>
      <c r="AJ504" s="152"/>
      <c r="AK504" s="152"/>
      <c r="AL504" s="152"/>
      <c r="AM504" s="151"/>
      <c r="AN504" s="152"/>
      <c r="AO504" s="152"/>
      <c r="AP504" s="153"/>
      <c r="AQ504" s="151"/>
      <c r="AR504" s="152"/>
      <c r="AS504" s="152"/>
      <c r="AT504" s="153"/>
      <c r="AU504" s="152"/>
      <c r="AV504" s="152"/>
      <c r="AW504" s="152"/>
      <c r="AX504" s="195"/>
      <c r="AY504">
        <f t="shared" si="76"/>
        <v>0</v>
      </c>
    </row>
    <row r="505" spans="1:51" ht="18.75" hidden="1" customHeight="1" x14ac:dyDescent="0.15">
      <c r="A505" s="977"/>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458</v>
      </c>
      <c r="AJ505" s="198"/>
      <c r="AK505" s="198"/>
      <c r="AL505" s="199"/>
      <c r="AM505" s="198" t="s">
        <v>459</v>
      </c>
      <c r="AN505" s="198"/>
      <c r="AO505" s="198"/>
      <c r="AP505" s="199"/>
      <c r="AQ505" s="199" t="s">
        <v>184</v>
      </c>
      <c r="AR505" s="183"/>
      <c r="AS505" s="183"/>
      <c r="AT505" s="184"/>
      <c r="AU505" s="161" t="s">
        <v>133</v>
      </c>
      <c r="AV505" s="161"/>
      <c r="AW505" s="161"/>
      <c r="AX505" s="162"/>
      <c r="AY505">
        <f>COUNTA($G$507)</f>
        <v>0</v>
      </c>
    </row>
    <row r="506" spans="1:51" ht="18.75" hidden="1" customHeight="1" x14ac:dyDescent="0.15">
      <c r="A506" s="977"/>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15">
      <c r="A507" s="977"/>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5"/>
      <c r="AY507">
        <f t="shared" ref="AY507:AY509" si="77">$AY$505</f>
        <v>0</v>
      </c>
    </row>
    <row r="508" spans="1:51" ht="23.25" hidden="1" customHeight="1" x14ac:dyDescent="0.15">
      <c r="A508" s="977"/>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6"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5"/>
      <c r="AY508">
        <f t="shared" si="77"/>
        <v>0</v>
      </c>
    </row>
    <row r="509" spans="1:51" ht="23.25" hidden="1" customHeight="1" x14ac:dyDescent="0.15">
      <c r="A509" s="977"/>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6" t="s">
        <v>13</v>
      </c>
      <c r="Z509" s="143"/>
      <c r="AA509" s="144"/>
      <c r="AB509" s="197" t="s">
        <v>176</v>
      </c>
      <c r="AC509" s="197"/>
      <c r="AD509" s="197"/>
      <c r="AE509" s="151"/>
      <c r="AF509" s="152"/>
      <c r="AG509" s="152"/>
      <c r="AH509" s="153"/>
      <c r="AI509" s="151"/>
      <c r="AJ509" s="152"/>
      <c r="AK509" s="152"/>
      <c r="AL509" s="152"/>
      <c r="AM509" s="151"/>
      <c r="AN509" s="152"/>
      <c r="AO509" s="152"/>
      <c r="AP509" s="153"/>
      <c r="AQ509" s="151"/>
      <c r="AR509" s="152"/>
      <c r="AS509" s="152"/>
      <c r="AT509" s="153"/>
      <c r="AU509" s="152"/>
      <c r="AV509" s="152"/>
      <c r="AW509" s="152"/>
      <c r="AX509" s="195"/>
      <c r="AY509">
        <f t="shared" si="77"/>
        <v>0</v>
      </c>
    </row>
    <row r="510" spans="1:51" ht="18.75" hidden="1" customHeight="1" x14ac:dyDescent="0.15">
      <c r="A510" s="977"/>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458</v>
      </c>
      <c r="AJ510" s="198"/>
      <c r="AK510" s="198"/>
      <c r="AL510" s="199"/>
      <c r="AM510" s="198" t="s">
        <v>459</v>
      </c>
      <c r="AN510" s="198"/>
      <c r="AO510" s="198"/>
      <c r="AP510" s="199"/>
      <c r="AQ510" s="199" t="s">
        <v>184</v>
      </c>
      <c r="AR510" s="183"/>
      <c r="AS510" s="183"/>
      <c r="AT510" s="184"/>
      <c r="AU510" s="161" t="s">
        <v>133</v>
      </c>
      <c r="AV510" s="161"/>
      <c r="AW510" s="161"/>
      <c r="AX510" s="162"/>
      <c r="AY510">
        <f>COUNTA($G$512)</f>
        <v>0</v>
      </c>
    </row>
    <row r="511" spans="1:51" ht="18.75" hidden="1" customHeight="1" x14ac:dyDescent="0.15">
      <c r="A511" s="977"/>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15">
      <c r="A512" s="977"/>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5"/>
      <c r="AY512">
        <f t="shared" ref="AY512:AY514" si="78">$AY$510</f>
        <v>0</v>
      </c>
    </row>
    <row r="513" spans="1:51" ht="23.25" hidden="1" customHeight="1" x14ac:dyDescent="0.15">
      <c r="A513" s="977"/>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6"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5"/>
      <c r="AY513">
        <f t="shared" si="78"/>
        <v>0</v>
      </c>
    </row>
    <row r="514" spans="1:51" ht="23.25" hidden="1" customHeight="1" x14ac:dyDescent="0.15">
      <c r="A514" s="977"/>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6" t="s">
        <v>13</v>
      </c>
      <c r="Z514" s="143"/>
      <c r="AA514" s="144"/>
      <c r="AB514" s="197" t="s">
        <v>14</v>
      </c>
      <c r="AC514" s="197"/>
      <c r="AD514" s="197"/>
      <c r="AE514" s="151"/>
      <c r="AF514" s="152"/>
      <c r="AG514" s="152"/>
      <c r="AH514" s="153"/>
      <c r="AI514" s="151"/>
      <c r="AJ514" s="152"/>
      <c r="AK514" s="152"/>
      <c r="AL514" s="152"/>
      <c r="AM514" s="151"/>
      <c r="AN514" s="152"/>
      <c r="AO514" s="152"/>
      <c r="AP514" s="153"/>
      <c r="AQ514" s="151"/>
      <c r="AR514" s="152"/>
      <c r="AS514" s="152"/>
      <c r="AT514" s="153"/>
      <c r="AU514" s="152"/>
      <c r="AV514" s="152"/>
      <c r="AW514" s="152"/>
      <c r="AX514" s="195"/>
      <c r="AY514">
        <f t="shared" si="78"/>
        <v>0</v>
      </c>
    </row>
    <row r="515" spans="1:51" ht="18.75" hidden="1" customHeight="1" x14ac:dyDescent="0.15">
      <c r="A515" s="977"/>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458</v>
      </c>
      <c r="AJ515" s="198"/>
      <c r="AK515" s="198"/>
      <c r="AL515" s="199"/>
      <c r="AM515" s="198" t="s">
        <v>459</v>
      </c>
      <c r="AN515" s="198"/>
      <c r="AO515" s="198"/>
      <c r="AP515" s="199"/>
      <c r="AQ515" s="199" t="s">
        <v>184</v>
      </c>
      <c r="AR515" s="183"/>
      <c r="AS515" s="183"/>
      <c r="AT515" s="184"/>
      <c r="AU515" s="161" t="s">
        <v>133</v>
      </c>
      <c r="AV515" s="161"/>
      <c r="AW515" s="161"/>
      <c r="AX515" s="162"/>
      <c r="AY515">
        <f>COUNTA($G$517)</f>
        <v>0</v>
      </c>
    </row>
    <row r="516" spans="1:51" ht="18.75" hidden="1" customHeight="1" x14ac:dyDescent="0.15">
      <c r="A516" s="977"/>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15">
      <c r="A517" s="977"/>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5"/>
      <c r="AY517">
        <f t="shared" ref="AY517:AY519" si="79">$AY$515</f>
        <v>0</v>
      </c>
    </row>
    <row r="518" spans="1:51" ht="23.25" hidden="1" customHeight="1" x14ac:dyDescent="0.15">
      <c r="A518" s="977"/>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6"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5"/>
      <c r="AY518">
        <f t="shared" si="79"/>
        <v>0</v>
      </c>
    </row>
    <row r="519" spans="1:51" ht="23.25" hidden="1" customHeight="1" x14ac:dyDescent="0.15">
      <c r="A519" s="977"/>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6" t="s">
        <v>13</v>
      </c>
      <c r="Z519" s="143"/>
      <c r="AA519" s="144"/>
      <c r="AB519" s="197" t="s">
        <v>14</v>
      </c>
      <c r="AC519" s="197"/>
      <c r="AD519" s="197"/>
      <c r="AE519" s="151"/>
      <c r="AF519" s="152"/>
      <c r="AG519" s="152"/>
      <c r="AH519" s="153"/>
      <c r="AI519" s="151"/>
      <c r="AJ519" s="152"/>
      <c r="AK519" s="152"/>
      <c r="AL519" s="152"/>
      <c r="AM519" s="151"/>
      <c r="AN519" s="152"/>
      <c r="AO519" s="152"/>
      <c r="AP519" s="153"/>
      <c r="AQ519" s="151"/>
      <c r="AR519" s="152"/>
      <c r="AS519" s="152"/>
      <c r="AT519" s="153"/>
      <c r="AU519" s="152"/>
      <c r="AV519" s="152"/>
      <c r="AW519" s="152"/>
      <c r="AX519" s="195"/>
      <c r="AY519">
        <f t="shared" si="79"/>
        <v>0</v>
      </c>
    </row>
    <row r="520" spans="1:51" ht="18.75" hidden="1" customHeight="1" x14ac:dyDescent="0.15">
      <c r="A520" s="977"/>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458</v>
      </c>
      <c r="AJ520" s="198"/>
      <c r="AK520" s="198"/>
      <c r="AL520" s="199"/>
      <c r="AM520" s="198" t="s">
        <v>459</v>
      </c>
      <c r="AN520" s="198"/>
      <c r="AO520" s="198"/>
      <c r="AP520" s="199"/>
      <c r="AQ520" s="199" t="s">
        <v>184</v>
      </c>
      <c r="AR520" s="183"/>
      <c r="AS520" s="183"/>
      <c r="AT520" s="184"/>
      <c r="AU520" s="161" t="s">
        <v>133</v>
      </c>
      <c r="AV520" s="161"/>
      <c r="AW520" s="161"/>
      <c r="AX520" s="162"/>
      <c r="AY520">
        <f>COUNTA($G$522)</f>
        <v>0</v>
      </c>
    </row>
    <row r="521" spans="1:51" ht="18.75" hidden="1" customHeight="1" x14ac:dyDescent="0.15">
      <c r="A521" s="977"/>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15">
      <c r="A522" s="977"/>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5"/>
      <c r="AY522">
        <f t="shared" ref="AY522:AY524" si="80">$AY$520</f>
        <v>0</v>
      </c>
    </row>
    <row r="523" spans="1:51" ht="23.25" hidden="1" customHeight="1" x14ac:dyDescent="0.15">
      <c r="A523" s="977"/>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6"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5"/>
      <c r="AY523">
        <f t="shared" si="80"/>
        <v>0</v>
      </c>
    </row>
    <row r="524" spans="1:51" ht="23.25" hidden="1" customHeight="1" x14ac:dyDescent="0.15">
      <c r="A524" s="977"/>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6" t="s">
        <v>13</v>
      </c>
      <c r="Z524" s="143"/>
      <c r="AA524" s="144"/>
      <c r="AB524" s="197" t="s">
        <v>14</v>
      </c>
      <c r="AC524" s="197"/>
      <c r="AD524" s="197"/>
      <c r="AE524" s="151"/>
      <c r="AF524" s="152"/>
      <c r="AG524" s="152"/>
      <c r="AH524" s="153"/>
      <c r="AI524" s="151"/>
      <c r="AJ524" s="152"/>
      <c r="AK524" s="152"/>
      <c r="AL524" s="152"/>
      <c r="AM524" s="151"/>
      <c r="AN524" s="152"/>
      <c r="AO524" s="152"/>
      <c r="AP524" s="153"/>
      <c r="AQ524" s="151"/>
      <c r="AR524" s="152"/>
      <c r="AS524" s="152"/>
      <c r="AT524" s="153"/>
      <c r="AU524" s="152"/>
      <c r="AV524" s="152"/>
      <c r="AW524" s="152"/>
      <c r="AX524" s="195"/>
      <c r="AY524">
        <f t="shared" si="80"/>
        <v>0</v>
      </c>
    </row>
    <row r="525" spans="1:51" ht="18.75" hidden="1" customHeight="1" x14ac:dyDescent="0.15">
      <c r="A525" s="977"/>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458</v>
      </c>
      <c r="AJ525" s="198"/>
      <c r="AK525" s="198"/>
      <c r="AL525" s="199"/>
      <c r="AM525" s="198" t="s">
        <v>459</v>
      </c>
      <c r="AN525" s="198"/>
      <c r="AO525" s="198"/>
      <c r="AP525" s="199"/>
      <c r="AQ525" s="199" t="s">
        <v>184</v>
      </c>
      <c r="AR525" s="183"/>
      <c r="AS525" s="183"/>
      <c r="AT525" s="184"/>
      <c r="AU525" s="161" t="s">
        <v>133</v>
      </c>
      <c r="AV525" s="161"/>
      <c r="AW525" s="161"/>
      <c r="AX525" s="162"/>
      <c r="AY525">
        <f>COUNTA($G$527)</f>
        <v>0</v>
      </c>
    </row>
    <row r="526" spans="1:51" ht="18.75" hidden="1" customHeight="1" x14ac:dyDescent="0.15">
      <c r="A526" s="977"/>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15">
      <c r="A527" s="977"/>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5"/>
      <c r="AY527">
        <f t="shared" ref="AY527:AY529" si="81">$AY$525</f>
        <v>0</v>
      </c>
    </row>
    <row r="528" spans="1:51" ht="23.25" hidden="1" customHeight="1" x14ac:dyDescent="0.15">
      <c r="A528" s="977"/>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6"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5"/>
      <c r="AY528">
        <f t="shared" si="81"/>
        <v>0</v>
      </c>
    </row>
    <row r="529" spans="1:51" ht="23.25" hidden="1" customHeight="1" x14ac:dyDescent="0.15">
      <c r="A529" s="977"/>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6" t="s">
        <v>13</v>
      </c>
      <c r="Z529" s="143"/>
      <c r="AA529" s="144"/>
      <c r="AB529" s="197" t="s">
        <v>14</v>
      </c>
      <c r="AC529" s="197"/>
      <c r="AD529" s="197"/>
      <c r="AE529" s="151"/>
      <c r="AF529" s="152"/>
      <c r="AG529" s="152"/>
      <c r="AH529" s="153"/>
      <c r="AI529" s="151"/>
      <c r="AJ529" s="152"/>
      <c r="AK529" s="152"/>
      <c r="AL529" s="152"/>
      <c r="AM529" s="151"/>
      <c r="AN529" s="152"/>
      <c r="AO529" s="152"/>
      <c r="AP529" s="153"/>
      <c r="AQ529" s="151"/>
      <c r="AR529" s="152"/>
      <c r="AS529" s="152"/>
      <c r="AT529" s="153"/>
      <c r="AU529" s="152"/>
      <c r="AV529" s="152"/>
      <c r="AW529" s="152"/>
      <c r="AX529" s="195"/>
      <c r="AY529">
        <f t="shared" si="81"/>
        <v>0</v>
      </c>
    </row>
    <row r="530" spans="1:51" ht="18.75" hidden="1" customHeight="1" x14ac:dyDescent="0.15">
      <c r="A530" s="977"/>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458</v>
      </c>
      <c r="AJ530" s="198"/>
      <c r="AK530" s="198"/>
      <c r="AL530" s="199"/>
      <c r="AM530" s="198" t="s">
        <v>459</v>
      </c>
      <c r="AN530" s="198"/>
      <c r="AO530" s="198"/>
      <c r="AP530" s="199"/>
      <c r="AQ530" s="199" t="s">
        <v>184</v>
      </c>
      <c r="AR530" s="183"/>
      <c r="AS530" s="183"/>
      <c r="AT530" s="184"/>
      <c r="AU530" s="161" t="s">
        <v>133</v>
      </c>
      <c r="AV530" s="161"/>
      <c r="AW530" s="161"/>
      <c r="AX530" s="162"/>
      <c r="AY530">
        <f>COUNTA($G$532)</f>
        <v>0</v>
      </c>
    </row>
    <row r="531" spans="1:51" ht="18.75" hidden="1" customHeight="1" x14ac:dyDescent="0.15">
      <c r="A531" s="977"/>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15">
      <c r="A532" s="977"/>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5"/>
      <c r="AY532">
        <f t="shared" ref="AY532:AY534" si="82">$AY$530</f>
        <v>0</v>
      </c>
    </row>
    <row r="533" spans="1:51" ht="23.25" hidden="1" customHeight="1" x14ac:dyDescent="0.15">
      <c r="A533" s="977"/>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6"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5"/>
      <c r="AY533">
        <f t="shared" si="82"/>
        <v>0</v>
      </c>
    </row>
    <row r="534" spans="1:51" ht="23.25" hidden="1" customHeight="1" x14ac:dyDescent="0.15">
      <c r="A534" s="977"/>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6" t="s">
        <v>13</v>
      </c>
      <c r="Z534" s="143"/>
      <c r="AA534" s="144"/>
      <c r="AB534" s="197" t="s">
        <v>14</v>
      </c>
      <c r="AC534" s="197"/>
      <c r="AD534" s="197"/>
      <c r="AE534" s="151"/>
      <c r="AF534" s="152"/>
      <c r="AG534" s="152"/>
      <c r="AH534" s="153"/>
      <c r="AI534" s="151"/>
      <c r="AJ534" s="152"/>
      <c r="AK534" s="152"/>
      <c r="AL534" s="152"/>
      <c r="AM534" s="151"/>
      <c r="AN534" s="152"/>
      <c r="AO534" s="152"/>
      <c r="AP534" s="153"/>
      <c r="AQ534" s="151"/>
      <c r="AR534" s="152"/>
      <c r="AS534" s="152"/>
      <c r="AT534" s="153"/>
      <c r="AU534" s="152"/>
      <c r="AV534" s="152"/>
      <c r="AW534" s="152"/>
      <c r="AX534" s="195"/>
      <c r="AY534">
        <f t="shared" si="82"/>
        <v>0</v>
      </c>
    </row>
    <row r="535" spans="1:51" ht="23.85" hidden="1" customHeight="1" x14ac:dyDescent="0.15">
      <c r="A535" s="977"/>
      <c r="B535" s="237"/>
      <c r="C535" s="236"/>
      <c r="D535" s="237"/>
      <c r="E535" s="171" t="s">
        <v>323</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77"/>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77"/>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77"/>
      <c r="B538" s="237"/>
      <c r="C538" s="236"/>
      <c r="D538" s="237"/>
      <c r="E538" s="223" t="s">
        <v>318</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77"/>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458</v>
      </c>
      <c r="AJ539" s="198"/>
      <c r="AK539" s="198"/>
      <c r="AL539" s="199"/>
      <c r="AM539" s="198" t="s">
        <v>459</v>
      </c>
      <c r="AN539" s="198"/>
      <c r="AO539" s="198"/>
      <c r="AP539" s="199"/>
      <c r="AQ539" s="199" t="s">
        <v>184</v>
      </c>
      <c r="AR539" s="183"/>
      <c r="AS539" s="183"/>
      <c r="AT539" s="184"/>
      <c r="AU539" s="161" t="s">
        <v>133</v>
      </c>
      <c r="AV539" s="161"/>
      <c r="AW539" s="161"/>
      <c r="AX539" s="162"/>
      <c r="AY539">
        <f>COUNTA($G$541)</f>
        <v>0</v>
      </c>
    </row>
    <row r="540" spans="1:51" ht="18.75" hidden="1" customHeight="1" x14ac:dyDescent="0.15">
      <c r="A540" s="977"/>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15">
      <c r="A541" s="977"/>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5"/>
      <c r="AY541">
        <f t="shared" ref="AY541:AY543" si="83">$AY$539</f>
        <v>0</v>
      </c>
    </row>
    <row r="542" spans="1:51" ht="23.25" hidden="1" customHeight="1" x14ac:dyDescent="0.15">
      <c r="A542" s="977"/>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6"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5"/>
      <c r="AY542">
        <f t="shared" si="83"/>
        <v>0</v>
      </c>
    </row>
    <row r="543" spans="1:51" ht="23.25" hidden="1" customHeight="1" x14ac:dyDescent="0.15">
      <c r="A543" s="977"/>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6" t="s">
        <v>13</v>
      </c>
      <c r="Z543" s="143"/>
      <c r="AA543" s="144"/>
      <c r="AB543" s="197" t="s">
        <v>176</v>
      </c>
      <c r="AC543" s="197"/>
      <c r="AD543" s="197"/>
      <c r="AE543" s="151"/>
      <c r="AF543" s="152"/>
      <c r="AG543" s="152"/>
      <c r="AH543" s="153"/>
      <c r="AI543" s="151"/>
      <c r="AJ543" s="152"/>
      <c r="AK543" s="152"/>
      <c r="AL543" s="152"/>
      <c r="AM543" s="151"/>
      <c r="AN543" s="152"/>
      <c r="AO543" s="152"/>
      <c r="AP543" s="153"/>
      <c r="AQ543" s="151"/>
      <c r="AR543" s="152"/>
      <c r="AS543" s="152"/>
      <c r="AT543" s="153"/>
      <c r="AU543" s="152"/>
      <c r="AV543" s="152"/>
      <c r="AW543" s="152"/>
      <c r="AX543" s="195"/>
      <c r="AY543">
        <f t="shared" si="83"/>
        <v>0</v>
      </c>
    </row>
    <row r="544" spans="1:51" ht="18.75" hidden="1" customHeight="1" x14ac:dyDescent="0.15">
      <c r="A544" s="977"/>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458</v>
      </c>
      <c r="AJ544" s="198"/>
      <c r="AK544" s="198"/>
      <c r="AL544" s="199"/>
      <c r="AM544" s="198" t="s">
        <v>459</v>
      </c>
      <c r="AN544" s="198"/>
      <c r="AO544" s="198"/>
      <c r="AP544" s="199"/>
      <c r="AQ544" s="199" t="s">
        <v>184</v>
      </c>
      <c r="AR544" s="183"/>
      <c r="AS544" s="183"/>
      <c r="AT544" s="184"/>
      <c r="AU544" s="161" t="s">
        <v>133</v>
      </c>
      <c r="AV544" s="161"/>
      <c r="AW544" s="161"/>
      <c r="AX544" s="162"/>
      <c r="AY544">
        <f>COUNTA($G$546)</f>
        <v>0</v>
      </c>
    </row>
    <row r="545" spans="1:51" ht="18.75" hidden="1" customHeight="1" x14ac:dyDescent="0.15">
      <c r="A545" s="977"/>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15">
      <c r="A546" s="977"/>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5"/>
      <c r="AY546">
        <f t="shared" ref="AY546:AY548" si="84">$AY$544</f>
        <v>0</v>
      </c>
    </row>
    <row r="547" spans="1:51" ht="23.25" hidden="1" customHeight="1" x14ac:dyDescent="0.15">
      <c r="A547" s="977"/>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6"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5"/>
      <c r="AY547">
        <f t="shared" si="84"/>
        <v>0</v>
      </c>
    </row>
    <row r="548" spans="1:51" ht="23.25" hidden="1" customHeight="1" x14ac:dyDescent="0.15">
      <c r="A548" s="977"/>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6" t="s">
        <v>13</v>
      </c>
      <c r="Z548" s="143"/>
      <c r="AA548" s="144"/>
      <c r="AB548" s="197" t="s">
        <v>176</v>
      </c>
      <c r="AC548" s="197"/>
      <c r="AD548" s="197"/>
      <c r="AE548" s="151"/>
      <c r="AF548" s="152"/>
      <c r="AG548" s="152"/>
      <c r="AH548" s="153"/>
      <c r="AI548" s="151"/>
      <c r="AJ548" s="152"/>
      <c r="AK548" s="152"/>
      <c r="AL548" s="152"/>
      <c r="AM548" s="151"/>
      <c r="AN548" s="152"/>
      <c r="AO548" s="152"/>
      <c r="AP548" s="153"/>
      <c r="AQ548" s="151"/>
      <c r="AR548" s="152"/>
      <c r="AS548" s="152"/>
      <c r="AT548" s="153"/>
      <c r="AU548" s="152"/>
      <c r="AV548" s="152"/>
      <c r="AW548" s="152"/>
      <c r="AX548" s="195"/>
      <c r="AY548">
        <f t="shared" si="84"/>
        <v>0</v>
      </c>
    </row>
    <row r="549" spans="1:51" ht="18.75" hidden="1" customHeight="1" x14ac:dyDescent="0.15">
      <c r="A549" s="977"/>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458</v>
      </c>
      <c r="AJ549" s="198"/>
      <c r="AK549" s="198"/>
      <c r="AL549" s="199"/>
      <c r="AM549" s="198" t="s">
        <v>459</v>
      </c>
      <c r="AN549" s="198"/>
      <c r="AO549" s="198"/>
      <c r="AP549" s="199"/>
      <c r="AQ549" s="199" t="s">
        <v>184</v>
      </c>
      <c r="AR549" s="183"/>
      <c r="AS549" s="183"/>
      <c r="AT549" s="184"/>
      <c r="AU549" s="161" t="s">
        <v>133</v>
      </c>
      <c r="AV549" s="161"/>
      <c r="AW549" s="161"/>
      <c r="AX549" s="162"/>
      <c r="AY549">
        <f>COUNTA($G$551)</f>
        <v>0</v>
      </c>
    </row>
    <row r="550" spans="1:51" ht="18.75" hidden="1" customHeight="1" x14ac:dyDescent="0.15">
      <c r="A550" s="977"/>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15">
      <c r="A551" s="977"/>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5"/>
      <c r="AY551">
        <f t="shared" ref="AY551:AY553" si="85">$AY$549</f>
        <v>0</v>
      </c>
    </row>
    <row r="552" spans="1:51" ht="23.25" hidden="1" customHeight="1" x14ac:dyDescent="0.15">
      <c r="A552" s="977"/>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6"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5"/>
      <c r="AY552">
        <f t="shared" si="85"/>
        <v>0</v>
      </c>
    </row>
    <row r="553" spans="1:51" ht="23.25" hidden="1" customHeight="1" x14ac:dyDescent="0.15">
      <c r="A553" s="977"/>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6" t="s">
        <v>13</v>
      </c>
      <c r="Z553" s="143"/>
      <c r="AA553" s="144"/>
      <c r="AB553" s="197" t="s">
        <v>176</v>
      </c>
      <c r="AC553" s="197"/>
      <c r="AD553" s="197"/>
      <c r="AE553" s="151"/>
      <c r="AF553" s="152"/>
      <c r="AG553" s="152"/>
      <c r="AH553" s="153"/>
      <c r="AI553" s="151"/>
      <c r="AJ553" s="152"/>
      <c r="AK553" s="152"/>
      <c r="AL553" s="152"/>
      <c r="AM553" s="151"/>
      <c r="AN553" s="152"/>
      <c r="AO553" s="152"/>
      <c r="AP553" s="153"/>
      <c r="AQ553" s="151"/>
      <c r="AR553" s="152"/>
      <c r="AS553" s="152"/>
      <c r="AT553" s="153"/>
      <c r="AU553" s="152"/>
      <c r="AV553" s="152"/>
      <c r="AW553" s="152"/>
      <c r="AX553" s="195"/>
      <c r="AY553">
        <f t="shared" si="85"/>
        <v>0</v>
      </c>
    </row>
    <row r="554" spans="1:51" ht="18.75" hidden="1" customHeight="1" x14ac:dyDescent="0.15">
      <c r="A554" s="977"/>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458</v>
      </c>
      <c r="AJ554" s="198"/>
      <c r="AK554" s="198"/>
      <c r="AL554" s="199"/>
      <c r="AM554" s="198" t="s">
        <v>459</v>
      </c>
      <c r="AN554" s="198"/>
      <c r="AO554" s="198"/>
      <c r="AP554" s="199"/>
      <c r="AQ554" s="199" t="s">
        <v>184</v>
      </c>
      <c r="AR554" s="183"/>
      <c r="AS554" s="183"/>
      <c r="AT554" s="184"/>
      <c r="AU554" s="161" t="s">
        <v>133</v>
      </c>
      <c r="AV554" s="161"/>
      <c r="AW554" s="161"/>
      <c r="AX554" s="162"/>
      <c r="AY554">
        <f>COUNTA($G$556)</f>
        <v>0</v>
      </c>
    </row>
    <row r="555" spans="1:51" ht="18.75" hidden="1" customHeight="1" x14ac:dyDescent="0.15">
      <c r="A555" s="977"/>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15">
      <c r="A556" s="977"/>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5"/>
      <c r="AY556">
        <f t="shared" ref="AY556:AY558" si="86">$AY$554</f>
        <v>0</v>
      </c>
    </row>
    <row r="557" spans="1:51" ht="23.25" hidden="1" customHeight="1" x14ac:dyDescent="0.15">
      <c r="A557" s="977"/>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6"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5"/>
      <c r="AY557">
        <f t="shared" si="86"/>
        <v>0</v>
      </c>
    </row>
    <row r="558" spans="1:51" ht="23.25" hidden="1" customHeight="1" x14ac:dyDescent="0.15">
      <c r="A558" s="977"/>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6" t="s">
        <v>13</v>
      </c>
      <c r="Z558" s="143"/>
      <c r="AA558" s="144"/>
      <c r="AB558" s="197" t="s">
        <v>176</v>
      </c>
      <c r="AC558" s="197"/>
      <c r="AD558" s="197"/>
      <c r="AE558" s="151"/>
      <c r="AF558" s="152"/>
      <c r="AG558" s="152"/>
      <c r="AH558" s="153"/>
      <c r="AI558" s="151"/>
      <c r="AJ558" s="152"/>
      <c r="AK558" s="152"/>
      <c r="AL558" s="152"/>
      <c r="AM558" s="151"/>
      <c r="AN558" s="152"/>
      <c r="AO558" s="152"/>
      <c r="AP558" s="153"/>
      <c r="AQ558" s="151"/>
      <c r="AR558" s="152"/>
      <c r="AS558" s="152"/>
      <c r="AT558" s="153"/>
      <c r="AU558" s="152"/>
      <c r="AV558" s="152"/>
      <c r="AW558" s="152"/>
      <c r="AX558" s="195"/>
      <c r="AY558">
        <f t="shared" si="86"/>
        <v>0</v>
      </c>
    </row>
    <row r="559" spans="1:51" ht="18.75" hidden="1" customHeight="1" x14ac:dyDescent="0.15">
      <c r="A559" s="977"/>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458</v>
      </c>
      <c r="AJ559" s="198"/>
      <c r="AK559" s="198"/>
      <c r="AL559" s="199"/>
      <c r="AM559" s="198" t="s">
        <v>459</v>
      </c>
      <c r="AN559" s="198"/>
      <c r="AO559" s="198"/>
      <c r="AP559" s="199"/>
      <c r="AQ559" s="199" t="s">
        <v>184</v>
      </c>
      <c r="AR559" s="183"/>
      <c r="AS559" s="183"/>
      <c r="AT559" s="184"/>
      <c r="AU559" s="161" t="s">
        <v>133</v>
      </c>
      <c r="AV559" s="161"/>
      <c r="AW559" s="161"/>
      <c r="AX559" s="162"/>
      <c r="AY559">
        <f>COUNTA($G$561)</f>
        <v>0</v>
      </c>
    </row>
    <row r="560" spans="1:51" ht="18.75" hidden="1" customHeight="1" x14ac:dyDescent="0.15">
      <c r="A560" s="977"/>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15">
      <c r="A561" s="977"/>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5"/>
      <c r="AY561">
        <f t="shared" ref="AY561:AY563" si="87">$AY$559</f>
        <v>0</v>
      </c>
    </row>
    <row r="562" spans="1:51" ht="23.25" hidden="1" customHeight="1" x14ac:dyDescent="0.15">
      <c r="A562" s="977"/>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6"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5"/>
      <c r="AY562">
        <f t="shared" si="87"/>
        <v>0</v>
      </c>
    </row>
    <row r="563" spans="1:51" ht="23.25" hidden="1" customHeight="1" x14ac:dyDescent="0.15">
      <c r="A563" s="977"/>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6" t="s">
        <v>13</v>
      </c>
      <c r="Z563" s="143"/>
      <c r="AA563" s="144"/>
      <c r="AB563" s="197" t="s">
        <v>176</v>
      </c>
      <c r="AC563" s="197"/>
      <c r="AD563" s="197"/>
      <c r="AE563" s="151"/>
      <c r="AF563" s="152"/>
      <c r="AG563" s="152"/>
      <c r="AH563" s="153"/>
      <c r="AI563" s="151"/>
      <c r="AJ563" s="152"/>
      <c r="AK563" s="152"/>
      <c r="AL563" s="152"/>
      <c r="AM563" s="151"/>
      <c r="AN563" s="152"/>
      <c r="AO563" s="152"/>
      <c r="AP563" s="153"/>
      <c r="AQ563" s="151"/>
      <c r="AR563" s="152"/>
      <c r="AS563" s="152"/>
      <c r="AT563" s="153"/>
      <c r="AU563" s="152"/>
      <c r="AV563" s="152"/>
      <c r="AW563" s="152"/>
      <c r="AX563" s="195"/>
      <c r="AY563">
        <f t="shared" si="87"/>
        <v>0</v>
      </c>
    </row>
    <row r="564" spans="1:51" ht="18.75" hidden="1" customHeight="1" x14ac:dyDescent="0.15">
      <c r="A564" s="977"/>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458</v>
      </c>
      <c r="AJ564" s="198"/>
      <c r="AK564" s="198"/>
      <c r="AL564" s="199"/>
      <c r="AM564" s="198" t="s">
        <v>459</v>
      </c>
      <c r="AN564" s="198"/>
      <c r="AO564" s="198"/>
      <c r="AP564" s="199"/>
      <c r="AQ564" s="199" t="s">
        <v>184</v>
      </c>
      <c r="AR564" s="183"/>
      <c r="AS564" s="183"/>
      <c r="AT564" s="184"/>
      <c r="AU564" s="161" t="s">
        <v>133</v>
      </c>
      <c r="AV564" s="161"/>
      <c r="AW564" s="161"/>
      <c r="AX564" s="162"/>
      <c r="AY564">
        <f>COUNTA($G$566)</f>
        <v>0</v>
      </c>
    </row>
    <row r="565" spans="1:51" ht="18.75" hidden="1" customHeight="1" x14ac:dyDescent="0.15">
      <c r="A565" s="977"/>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15">
      <c r="A566" s="977"/>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5"/>
      <c r="AY566">
        <f t="shared" ref="AY566:AY568" si="88">$AY$564</f>
        <v>0</v>
      </c>
    </row>
    <row r="567" spans="1:51" ht="23.25" hidden="1" customHeight="1" x14ac:dyDescent="0.15">
      <c r="A567" s="977"/>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6"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5"/>
      <c r="AY567">
        <f t="shared" si="88"/>
        <v>0</v>
      </c>
    </row>
    <row r="568" spans="1:51" ht="23.25" hidden="1" customHeight="1" x14ac:dyDescent="0.15">
      <c r="A568" s="977"/>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6" t="s">
        <v>13</v>
      </c>
      <c r="Z568" s="143"/>
      <c r="AA568" s="144"/>
      <c r="AB568" s="197" t="s">
        <v>14</v>
      </c>
      <c r="AC568" s="197"/>
      <c r="AD568" s="197"/>
      <c r="AE568" s="151"/>
      <c r="AF568" s="152"/>
      <c r="AG568" s="152"/>
      <c r="AH568" s="153"/>
      <c r="AI568" s="151"/>
      <c r="AJ568" s="152"/>
      <c r="AK568" s="152"/>
      <c r="AL568" s="152"/>
      <c r="AM568" s="151"/>
      <c r="AN568" s="152"/>
      <c r="AO568" s="152"/>
      <c r="AP568" s="153"/>
      <c r="AQ568" s="151"/>
      <c r="AR568" s="152"/>
      <c r="AS568" s="152"/>
      <c r="AT568" s="153"/>
      <c r="AU568" s="152"/>
      <c r="AV568" s="152"/>
      <c r="AW568" s="152"/>
      <c r="AX568" s="195"/>
      <c r="AY568">
        <f t="shared" si="88"/>
        <v>0</v>
      </c>
    </row>
    <row r="569" spans="1:51" ht="18.75" hidden="1" customHeight="1" x14ac:dyDescent="0.15">
      <c r="A569" s="977"/>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458</v>
      </c>
      <c r="AJ569" s="198"/>
      <c r="AK569" s="198"/>
      <c r="AL569" s="199"/>
      <c r="AM569" s="198" t="s">
        <v>459</v>
      </c>
      <c r="AN569" s="198"/>
      <c r="AO569" s="198"/>
      <c r="AP569" s="199"/>
      <c r="AQ569" s="199" t="s">
        <v>184</v>
      </c>
      <c r="AR569" s="183"/>
      <c r="AS569" s="183"/>
      <c r="AT569" s="184"/>
      <c r="AU569" s="161" t="s">
        <v>133</v>
      </c>
      <c r="AV569" s="161"/>
      <c r="AW569" s="161"/>
      <c r="AX569" s="162"/>
      <c r="AY569">
        <f>COUNTA($G$571)</f>
        <v>0</v>
      </c>
    </row>
    <row r="570" spans="1:51" ht="18.75" hidden="1" customHeight="1" x14ac:dyDescent="0.15">
      <c r="A570" s="977"/>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15">
      <c r="A571" s="977"/>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5"/>
      <c r="AY571">
        <f t="shared" ref="AY571:AY573" si="89">$AY$569</f>
        <v>0</v>
      </c>
    </row>
    <row r="572" spans="1:51" ht="23.25" hidden="1" customHeight="1" x14ac:dyDescent="0.15">
      <c r="A572" s="977"/>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6"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5"/>
      <c r="AY572">
        <f t="shared" si="89"/>
        <v>0</v>
      </c>
    </row>
    <row r="573" spans="1:51" ht="23.25" hidden="1" customHeight="1" x14ac:dyDescent="0.15">
      <c r="A573" s="977"/>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6" t="s">
        <v>13</v>
      </c>
      <c r="Z573" s="143"/>
      <c r="AA573" s="144"/>
      <c r="AB573" s="197" t="s">
        <v>14</v>
      </c>
      <c r="AC573" s="197"/>
      <c r="AD573" s="197"/>
      <c r="AE573" s="151"/>
      <c r="AF573" s="152"/>
      <c r="AG573" s="152"/>
      <c r="AH573" s="153"/>
      <c r="AI573" s="151"/>
      <c r="AJ573" s="152"/>
      <c r="AK573" s="152"/>
      <c r="AL573" s="152"/>
      <c r="AM573" s="151"/>
      <c r="AN573" s="152"/>
      <c r="AO573" s="152"/>
      <c r="AP573" s="153"/>
      <c r="AQ573" s="151"/>
      <c r="AR573" s="152"/>
      <c r="AS573" s="152"/>
      <c r="AT573" s="153"/>
      <c r="AU573" s="152"/>
      <c r="AV573" s="152"/>
      <c r="AW573" s="152"/>
      <c r="AX573" s="195"/>
      <c r="AY573">
        <f t="shared" si="89"/>
        <v>0</v>
      </c>
    </row>
    <row r="574" spans="1:51" ht="18.75" hidden="1" customHeight="1" x14ac:dyDescent="0.15">
      <c r="A574" s="977"/>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458</v>
      </c>
      <c r="AJ574" s="198"/>
      <c r="AK574" s="198"/>
      <c r="AL574" s="199"/>
      <c r="AM574" s="198" t="s">
        <v>459</v>
      </c>
      <c r="AN574" s="198"/>
      <c r="AO574" s="198"/>
      <c r="AP574" s="199"/>
      <c r="AQ574" s="199" t="s">
        <v>184</v>
      </c>
      <c r="AR574" s="183"/>
      <c r="AS574" s="183"/>
      <c r="AT574" s="184"/>
      <c r="AU574" s="161" t="s">
        <v>133</v>
      </c>
      <c r="AV574" s="161"/>
      <c r="AW574" s="161"/>
      <c r="AX574" s="162"/>
      <c r="AY574">
        <f>COUNTA($G$576)</f>
        <v>0</v>
      </c>
    </row>
    <row r="575" spans="1:51" ht="18.75" hidden="1" customHeight="1" x14ac:dyDescent="0.15">
      <c r="A575" s="977"/>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15">
      <c r="A576" s="977"/>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5"/>
      <c r="AY576">
        <f t="shared" ref="AY576:AY578" si="90">$AY$574</f>
        <v>0</v>
      </c>
    </row>
    <row r="577" spans="1:51" ht="23.25" hidden="1" customHeight="1" x14ac:dyDescent="0.15">
      <c r="A577" s="977"/>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6"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5"/>
      <c r="AY577">
        <f t="shared" si="90"/>
        <v>0</v>
      </c>
    </row>
    <row r="578" spans="1:51" ht="23.25" hidden="1" customHeight="1" x14ac:dyDescent="0.15">
      <c r="A578" s="977"/>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6" t="s">
        <v>13</v>
      </c>
      <c r="Z578" s="143"/>
      <c r="AA578" s="144"/>
      <c r="AB578" s="197" t="s">
        <v>14</v>
      </c>
      <c r="AC578" s="197"/>
      <c r="AD578" s="197"/>
      <c r="AE578" s="151"/>
      <c r="AF578" s="152"/>
      <c r="AG578" s="152"/>
      <c r="AH578" s="153"/>
      <c r="AI578" s="151"/>
      <c r="AJ578" s="152"/>
      <c r="AK578" s="152"/>
      <c r="AL578" s="152"/>
      <c r="AM578" s="151"/>
      <c r="AN578" s="152"/>
      <c r="AO578" s="152"/>
      <c r="AP578" s="153"/>
      <c r="AQ578" s="151"/>
      <c r="AR578" s="152"/>
      <c r="AS578" s="152"/>
      <c r="AT578" s="153"/>
      <c r="AU578" s="152"/>
      <c r="AV578" s="152"/>
      <c r="AW578" s="152"/>
      <c r="AX578" s="195"/>
      <c r="AY578">
        <f t="shared" si="90"/>
        <v>0</v>
      </c>
    </row>
    <row r="579" spans="1:51" ht="18.75" hidden="1" customHeight="1" x14ac:dyDescent="0.15">
      <c r="A579" s="977"/>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458</v>
      </c>
      <c r="AJ579" s="198"/>
      <c r="AK579" s="198"/>
      <c r="AL579" s="199"/>
      <c r="AM579" s="198" t="s">
        <v>459</v>
      </c>
      <c r="AN579" s="198"/>
      <c r="AO579" s="198"/>
      <c r="AP579" s="199"/>
      <c r="AQ579" s="199" t="s">
        <v>184</v>
      </c>
      <c r="AR579" s="183"/>
      <c r="AS579" s="183"/>
      <c r="AT579" s="184"/>
      <c r="AU579" s="161" t="s">
        <v>133</v>
      </c>
      <c r="AV579" s="161"/>
      <c r="AW579" s="161"/>
      <c r="AX579" s="162"/>
      <c r="AY579">
        <f>COUNTA($G$581)</f>
        <v>0</v>
      </c>
    </row>
    <row r="580" spans="1:51" ht="18.75" hidden="1" customHeight="1" x14ac:dyDescent="0.15">
      <c r="A580" s="977"/>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15">
      <c r="A581" s="977"/>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5"/>
      <c r="AY581">
        <f t="shared" ref="AY581:AY583" si="91">$AY$579</f>
        <v>0</v>
      </c>
    </row>
    <row r="582" spans="1:51" ht="23.25" hidden="1" customHeight="1" x14ac:dyDescent="0.15">
      <c r="A582" s="977"/>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6"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5"/>
      <c r="AY582">
        <f t="shared" si="91"/>
        <v>0</v>
      </c>
    </row>
    <row r="583" spans="1:51" ht="23.25" hidden="1" customHeight="1" x14ac:dyDescent="0.15">
      <c r="A583" s="977"/>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6" t="s">
        <v>13</v>
      </c>
      <c r="Z583" s="143"/>
      <c r="AA583" s="144"/>
      <c r="AB583" s="197" t="s">
        <v>14</v>
      </c>
      <c r="AC583" s="197"/>
      <c r="AD583" s="197"/>
      <c r="AE583" s="151"/>
      <c r="AF583" s="152"/>
      <c r="AG583" s="152"/>
      <c r="AH583" s="153"/>
      <c r="AI583" s="151"/>
      <c r="AJ583" s="152"/>
      <c r="AK583" s="152"/>
      <c r="AL583" s="152"/>
      <c r="AM583" s="151"/>
      <c r="AN583" s="152"/>
      <c r="AO583" s="152"/>
      <c r="AP583" s="153"/>
      <c r="AQ583" s="151"/>
      <c r="AR583" s="152"/>
      <c r="AS583" s="152"/>
      <c r="AT583" s="153"/>
      <c r="AU583" s="152"/>
      <c r="AV583" s="152"/>
      <c r="AW583" s="152"/>
      <c r="AX583" s="195"/>
      <c r="AY583">
        <f t="shared" si="91"/>
        <v>0</v>
      </c>
    </row>
    <row r="584" spans="1:51" ht="18.75" hidden="1" customHeight="1" x14ac:dyDescent="0.15">
      <c r="A584" s="977"/>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458</v>
      </c>
      <c r="AJ584" s="198"/>
      <c r="AK584" s="198"/>
      <c r="AL584" s="199"/>
      <c r="AM584" s="198" t="s">
        <v>459</v>
      </c>
      <c r="AN584" s="198"/>
      <c r="AO584" s="198"/>
      <c r="AP584" s="199"/>
      <c r="AQ584" s="199" t="s">
        <v>184</v>
      </c>
      <c r="AR584" s="183"/>
      <c r="AS584" s="183"/>
      <c r="AT584" s="184"/>
      <c r="AU584" s="161" t="s">
        <v>133</v>
      </c>
      <c r="AV584" s="161"/>
      <c r="AW584" s="161"/>
      <c r="AX584" s="162"/>
      <c r="AY584">
        <f>COUNTA($G$586)</f>
        <v>0</v>
      </c>
    </row>
    <row r="585" spans="1:51" ht="18.75" hidden="1" customHeight="1" x14ac:dyDescent="0.15">
      <c r="A585" s="977"/>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15">
      <c r="A586" s="977"/>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5"/>
      <c r="AY586">
        <f t="shared" ref="AY586:AY588" si="92">$AY$584</f>
        <v>0</v>
      </c>
    </row>
    <row r="587" spans="1:51" ht="23.25" hidden="1" customHeight="1" x14ac:dyDescent="0.15">
      <c r="A587" s="977"/>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6"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5"/>
      <c r="AY587">
        <f t="shared" si="92"/>
        <v>0</v>
      </c>
    </row>
    <row r="588" spans="1:51" ht="23.25" hidden="1" customHeight="1" x14ac:dyDescent="0.15">
      <c r="A588" s="977"/>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6" t="s">
        <v>13</v>
      </c>
      <c r="Z588" s="143"/>
      <c r="AA588" s="144"/>
      <c r="AB588" s="197" t="s">
        <v>14</v>
      </c>
      <c r="AC588" s="197"/>
      <c r="AD588" s="197"/>
      <c r="AE588" s="151"/>
      <c r="AF588" s="152"/>
      <c r="AG588" s="152"/>
      <c r="AH588" s="153"/>
      <c r="AI588" s="151"/>
      <c r="AJ588" s="152"/>
      <c r="AK588" s="152"/>
      <c r="AL588" s="152"/>
      <c r="AM588" s="151"/>
      <c r="AN588" s="152"/>
      <c r="AO588" s="152"/>
      <c r="AP588" s="153"/>
      <c r="AQ588" s="151"/>
      <c r="AR588" s="152"/>
      <c r="AS588" s="152"/>
      <c r="AT588" s="153"/>
      <c r="AU588" s="152"/>
      <c r="AV588" s="152"/>
      <c r="AW588" s="152"/>
      <c r="AX588" s="195"/>
      <c r="AY588">
        <f t="shared" si="92"/>
        <v>0</v>
      </c>
    </row>
    <row r="589" spans="1:51" ht="23.85" hidden="1" customHeight="1" x14ac:dyDescent="0.15">
      <c r="A589" s="977"/>
      <c r="B589" s="237"/>
      <c r="C589" s="236"/>
      <c r="D589" s="237"/>
      <c r="E589" s="171" t="s">
        <v>323</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77"/>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77"/>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77"/>
      <c r="B592" s="237"/>
      <c r="C592" s="236"/>
      <c r="D592" s="237"/>
      <c r="E592" s="223" t="s">
        <v>317</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77"/>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458</v>
      </c>
      <c r="AJ593" s="198"/>
      <c r="AK593" s="198"/>
      <c r="AL593" s="199"/>
      <c r="AM593" s="198" t="s">
        <v>459</v>
      </c>
      <c r="AN593" s="198"/>
      <c r="AO593" s="198"/>
      <c r="AP593" s="199"/>
      <c r="AQ593" s="199" t="s">
        <v>184</v>
      </c>
      <c r="AR593" s="183"/>
      <c r="AS593" s="183"/>
      <c r="AT593" s="184"/>
      <c r="AU593" s="161" t="s">
        <v>133</v>
      </c>
      <c r="AV593" s="161"/>
      <c r="AW593" s="161"/>
      <c r="AX593" s="162"/>
      <c r="AY593">
        <f>COUNTA($G$595)</f>
        <v>0</v>
      </c>
    </row>
    <row r="594" spans="1:51" ht="18.75" hidden="1" customHeight="1" x14ac:dyDescent="0.15">
      <c r="A594" s="977"/>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15">
      <c r="A595" s="977"/>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5"/>
      <c r="AY595">
        <f t="shared" ref="AY595:AY597" si="93">$AY$593</f>
        <v>0</v>
      </c>
    </row>
    <row r="596" spans="1:51" ht="23.25" hidden="1" customHeight="1" x14ac:dyDescent="0.15">
      <c r="A596" s="977"/>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6"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5"/>
      <c r="AY596">
        <f t="shared" si="93"/>
        <v>0</v>
      </c>
    </row>
    <row r="597" spans="1:51" ht="23.25" hidden="1" customHeight="1" x14ac:dyDescent="0.15">
      <c r="A597" s="977"/>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6" t="s">
        <v>13</v>
      </c>
      <c r="Z597" s="143"/>
      <c r="AA597" s="144"/>
      <c r="AB597" s="197" t="s">
        <v>176</v>
      </c>
      <c r="AC597" s="197"/>
      <c r="AD597" s="197"/>
      <c r="AE597" s="151"/>
      <c r="AF597" s="152"/>
      <c r="AG597" s="152"/>
      <c r="AH597" s="153"/>
      <c r="AI597" s="151"/>
      <c r="AJ597" s="152"/>
      <c r="AK597" s="152"/>
      <c r="AL597" s="152"/>
      <c r="AM597" s="151"/>
      <c r="AN597" s="152"/>
      <c r="AO597" s="152"/>
      <c r="AP597" s="153"/>
      <c r="AQ597" s="151"/>
      <c r="AR597" s="152"/>
      <c r="AS597" s="152"/>
      <c r="AT597" s="153"/>
      <c r="AU597" s="152"/>
      <c r="AV597" s="152"/>
      <c r="AW597" s="152"/>
      <c r="AX597" s="195"/>
      <c r="AY597">
        <f t="shared" si="93"/>
        <v>0</v>
      </c>
    </row>
    <row r="598" spans="1:51" ht="18.75" hidden="1" customHeight="1" x14ac:dyDescent="0.15">
      <c r="A598" s="977"/>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458</v>
      </c>
      <c r="AJ598" s="198"/>
      <c r="AK598" s="198"/>
      <c r="AL598" s="199"/>
      <c r="AM598" s="198" t="s">
        <v>459</v>
      </c>
      <c r="AN598" s="198"/>
      <c r="AO598" s="198"/>
      <c r="AP598" s="199"/>
      <c r="AQ598" s="199" t="s">
        <v>184</v>
      </c>
      <c r="AR598" s="183"/>
      <c r="AS598" s="183"/>
      <c r="AT598" s="184"/>
      <c r="AU598" s="161" t="s">
        <v>133</v>
      </c>
      <c r="AV598" s="161"/>
      <c r="AW598" s="161"/>
      <c r="AX598" s="162"/>
      <c r="AY598">
        <f>COUNTA($G$600)</f>
        <v>0</v>
      </c>
    </row>
    <row r="599" spans="1:51" ht="18.75" hidden="1" customHeight="1" x14ac:dyDescent="0.15">
      <c r="A599" s="977"/>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15">
      <c r="A600" s="977"/>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5"/>
      <c r="AY600">
        <f t="shared" ref="AY600:AY602" si="94">$AY$598</f>
        <v>0</v>
      </c>
    </row>
    <row r="601" spans="1:51" ht="23.25" hidden="1" customHeight="1" x14ac:dyDescent="0.15">
      <c r="A601" s="977"/>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6"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5"/>
      <c r="AY601">
        <f t="shared" si="94"/>
        <v>0</v>
      </c>
    </row>
    <row r="602" spans="1:51" ht="23.25" hidden="1" customHeight="1" x14ac:dyDescent="0.15">
      <c r="A602" s="977"/>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6" t="s">
        <v>13</v>
      </c>
      <c r="Z602" s="143"/>
      <c r="AA602" s="144"/>
      <c r="AB602" s="197" t="s">
        <v>176</v>
      </c>
      <c r="AC602" s="197"/>
      <c r="AD602" s="197"/>
      <c r="AE602" s="151"/>
      <c r="AF602" s="152"/>
      <c r="AG602" s="152"/>
      <c r="AH602" s="153"/>
      <c r="AI602" s="151"/>
      <c r="AJ602" s="152"/>
      <c r="AK602" s="152"/>
      <c r="AL602" s="152"/>
      <c r="AM602" s="151"/>
      <c r="AN602" s="152"/>
      <c r="AO602" s="152"/>
      <c r="AP602" s="153"/>
      <c r="AQ602" s="151"/>
      <c r="AR602" s="152"/>
      <c r="AS602" s="152"/>
      <c r="AT602" s="153"/>
      <c r="AU602" s="152"/>
      <c r="AV602" s="152"/>
      <c r="AW602" s="152"/>
      <c r="AX602" s="195"/>
      <c r="AY602">
        <f t="shared" si="94"/>
        <v>0</v>
      </c>
    </row>
    <row r="603" spans="1:51" ht="18.75" hidden="1" customHeight="1" x14ac:dyDescent="0.15">
      <c r="A603" s="977"/>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458</v>
      </c>
      <c r="AJ603" s="198"/>
      <c r="AK603" s="198"/>
      <c r="AL603" s="199"/>
      <c r="AM603" s="198" t="s">
        <v>459</v>
      </c>
      <c r="AN603" s="198"/>
      <c r="AO603" s="198"/>
      <c r="AP603" s="199"/>
      <c r="AQ603" s="199" t="s">
        <v>184</v>
      </c>
      <c r="AR603" s="183"/>
      <c r="AS603" s="183"/>
      <c r="AT603" s="184"/>
      <c r="AU603" s="161" t="s">
        <v>133</v>
      </c>
      <c r="AV603" s="161"/>
      <c r="AW603" s="161"/>
      <c r="AX603" s="162"/>
      <c r="AY603">
        <f>COUNTA($G$605)</f>
        <v>0</v>
      </c>
    </row>
    <row r="604" spans="1:51" ht="18.75" hidden="1" customHeight="1" x14ac:dyDescent="0.15">
      <c r="A604" s="977"/>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15">
      <c r="A605" s="977"/>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5"/>
      <c r="AY605">
        <f t="shared" ref="AY605:AY607" si="95">$AY$603</f>
        <v>0</v>
      </c>
    </row>
    <row r="606" spans="1:51" ht="23.25" hidden="1" customHeight="1" x14ac:dyDescent="0.15">
      <c r="A606" s="977"/>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6"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5"/>
      <c r="AY606">
        <f t="shared" si="95"/>
        <v>0</v>
      </c>
    </row>
    <row r="607" spans="1:51" ht="23.25" hidden="1" customHeight="1" x14ac:dyDescent="0.15">
      <c r="A607" s="977"/>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6" t="s">
        <v>13</v>
      </c>
      <c r="Z607" s="143"/>
      <c r="AA607" s="144"/>
      <c r="AB607" s="197" t="s">
        <v>176</v>
      </c>
      <c r="AC607" s="197"/>
      <c r="AD607" s="197"/>
      <c r="AE607" s="151"/>
      <c r="AF607" s="152"/>
      <c r="AG607" s="152"/>
      <c r="AH607" s="153"/>
      <c r="AI607" s="151"/>
      <c r="AJ607" s="152"/>
      <c r="AK607" s="152"/>
      <c r="AL607" s="152"/>
      <c r="AM607" s="151"/>
      <c r="AN607" s="152"/>
      <c r="AO607" s="152"/>
      <c r="AP607" s="153"/>
      <c r="AQ607" s="151"/>
      <c r="AR607" s="152"/>
      <c r="AS607" s="152"/>
      <c r="AT607" s="153"/>
      <c r="AU607" s="152"/>
      <c r="AV607" s="152"/>
      <c r="AW607" s="152"/>
      <c r="AX607" s="195"/>
      <c r="AY607">
        <f t="shared" si="95"/>
        <v>0</v>
      </c>
    </row>
    <row r="608" spans="1:51" ht="18.75" hidden="1" customHeight="1" x14ac:dyDescent="0.15">
      <c r="A608" s="977"/>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458</v>
      </c>
      <c r="AJ608" s="198"/>
      <c r="AK608" s="198"/>
      <c r="AL608" s="199"/>
      <c r="AM608" s="198" t="s">
        <v>459</v>
      </c>
      <c r="AN608" s="198"/>
      <c r="AO608" s="198"/>
      <c r="AP608" s="199"/>
      <c r="AQ608" s="199" t="s">
        <v>184</v>
      </c>
      <c r="AR608" s="183"/>
      <c r="AS608" s="183"/>
      <c r="AT608" s="184"/>
      <c r="AU608" s="161" t="s">
        <v>133</v>
      </c>
      <c r="AV608" s="161"/>
      <c r="AW608" s="161"/>
      <c r="AX608" s="162"/>
      <c r="AY608">
        <f>COUNTA($G$610)</f>
        <v>0</v>
      </c>
    </row>
    <row r="609" spans="1:51" ht="18.75" hidden="1" customHeight="1" x14ac:dyDescent="0.15">
      <c r="A609" s="977"/>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15">
      <c r="A610" s="977"/>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5"/>
      <c r="AY610">
        <f t="shared" ref="AY610:AY612" si="96">$AY$608</f>
        <v>0</v>
      </c>
    </row>
    <row r="611" spans="1:51" ht="23.25" hidden="1" customHeight="1" x14ac:dyDescent="0.15">
      <c r="A611" s="977"/>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6"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5"/>
      <c r="AY611">
        <f t="shared" si="96"/>
        <v>0</v>
      </c>
    </row>
    <row r="612" spans="1:51" ht="23.25" hidden="1" customHeight="1" x14ac:dyDescent="0.15">
      <c r="A612" s="977"/>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6" t="s">
        <v>13</v>
      </c>
      <c r="Z612" s="143"/>
      <c r="AA612" s="144"/>
      <c r="AB612" s="197" t="s">
        <v>176</v>
      </c>
      <c r="AC612" s="197"/>
      <c r="AD612" s="197"/>
      <c r="AE612" s="151"/>
      <c r="AF612" s="152"/>
      <c r="AG612" s="152"/>
      <c r="AH612" s="153"/>
      <c r="AI612" s="151"/>
      <c r="AJ612" s="152"/>
      <c r="AK612" s="152"/>
      <c r="AL612" s="152"/>
      <c r="AM612" s="151"/>
      <c r="AN612" s="152"/>
      <c r="AO612" s="152"/>
      <c r="AP612" s="153"/>
      <c r="AQ612" s="151"/>
      <c r="AR612" s="152"/>
      <c r="AS612" s="152"/>
      <c r="AT612" s="153"/>
      <c r="AU612" s="152"/>
      <c r="AV612" s="152"/>
      <c r="AW612" s="152"/>
      <c r="AX612" s="195"/>
      <c r="AY612">
        <f t="shared" si="96"/>
        <v>0</v>
      </c>
    </row>
    <row r="613" spans="1:51" ht="18.75" hidden="1" customHeight="1" x14ac:dyDescent="0.15">
      <c r="A613" s="977"/>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458</v>
      </c>
      <c r="AJ613" s="198"/>
      <c r="AK613" s="198"/>
      <c r="AL613" s="199"/>
      <c r="AM613" s="198" t="s">
        <v>459</v>
      </c>
      <c r="AN613" s="198"/>
      <c r="AO613" s="198"/>
      <c r="AP613" s="199"/>
      <c r="AQ613" s="199" t="s">
        <v>184</v>
      </c>
      <c r="AR613" s="183"/>
      <c r="AS613" s="183"/>
      <c r="AT613" s="184"/>
      <c r="AU613" s="161" t="s">
        <v>133</v>
      </c>
      <c r="AV613" s="161"/>
      <c r="AW613" s="161"/>
      <c r="AX613" s="162"/>
      <c r="AY613">
        <f>COUNTA($G$615)</f>
        <v>0</v>
      </c>
    </row>
    <row r="614" spans="1:51" ht="18.75" hidden="1" customHeight="1" x14ac:dyDescent="0.15">
      <c r="A614" s="977"/>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15">
      <c r="A615" s="977"/>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5"/>
      <c r="AY615">
        <f t="shared" ref="AY615:AY617" si="97">$AY$613</f>
        <v>0</v>
      </c>
    </row>
    <row r="616" spans="1:51" ht="23.25" hidden="1" customHeight="1" x14ac:dyDescent="0.15">
      <c r="A616" s="977"/>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6"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5"/>
      <c r="AY616">
        <f t="shared" si="97"/>
        <v>0</v>
      </c>
    </row>
    <row r="617" spans="1:51" ht="23.25" hidden="1" customHeight="1" x14ac:dyDescent="0.15">
      <c r="A617" s="977"/>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6" t="s">
        <v>13</v>
      </c>
      <c r="Z617" s="143"/>
      <c r="AA617" s="144"/>
      <c r="AB617" s="197" t="s">
        <v>176</v>
      </c>
      <c r="AC617" s="197"/>
      <c r="AD617" s="197"/>
      <c r="AE617" s="151"/>
      <c r="AF617" s="152"/>
      <c r="AG617" s="152"/>
      <c r="AH617" s="153"/>
      <c r="AI617" s="151"/>
      <c r="AJ617" s="152"/>
      <c r="AK617" s="152"/>
      <c r="AL617" s="152"/>
      <c r="AM617" s="151"/>
      <c r="AN617" s="152"/>
      <c r="AO617" s="152"/>
      <c r="AP617" s="153"/>
      <c r="AQ617" s="151"/>
      <c r="AR617" s="152"/>
      <c r="AS617" s="152"/>
      <c r="AT617" s="153"/>
      <c r="AU617" s="152"/>
      <c r="AV617" s="152"/>
      <c r="AW617" s="152"/>
      <c r="AX617" s="195"/>
      <c r="AY617">
        <f t="shared" si="97"/>
        <v>0</v>
      </c>
    </row>
    <row r="618" spans="1:51" ht="18.75" hidden="1" customHeight="1" x14ac:dyDescent="0.15">
      <c r="A618" s="977"/>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458</v>
      </c>
      <c r="AJ618" s="198"/>
      <c r="AK618" s="198"/>
      <c r="AL618" s="199"/>
      <c r="AM618" s="198" t="s">
        <v>459</v>
      </c>
      <c r="AN618" s="198"/>
      <c r="AO618" s="198"/>
      <c r="AP618" s="199"/>
      <c r="AQ618" s="199" t="s">
        <v>184</v>
      </c>
      <c r="AR618" s="183"/>
      <c r="AS618" s="183"/>
      <c r="AT618" s="184"/>
      <c r="AU618" s="161" t="s">
        <v>133</v>
      </c>
      <c r="AV618" s="161"/>
      <c r="AW618" s="161"/>
      <c r="AX618" s="162"/>
      <c r="AY618">
        <f>COUNTA($G$620)</f>
        <v>0</v>
      </c>
    </row>
    <row r="619" spans="1:51" ht="18.75" hidden="1" customHeight="1" x14ac:dyDescent="0.15">
      <c r="A619" s="977"/>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15">
      <c r="A620" s="977"/>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5"/>
      <c r="AY620">
        <f t="shared" ref="AY620:AY622" si="98">$AY$618</f>
        <v>0</v>
      </c>
    </row>
    <row r="621" spans="1:51" ht="23.25" hidden="1" customHeight="1" x14ac:dyDescent="0.15">
      <c r="A621" s="977"/>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6"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5"/>
      <c r="AY621">
        <f t="shared" si="98"/>
        <v>0</v>
      </c>
    </row>
    <row r="622" spans="1:51" ht="23.25" hidden="1" customHeight="1" x14ac:dyDescent="0.15">
      <c r="A622" s="977"/>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6" t="s">
        <v>13</v>
      </c>
      <c r="Z622" s="143"/>
      <c r="AA622" s="144"/>
      <c r="AB622" s="197" t="s">
        <v>14</v>
      </c>
      <c r="AC622" s="197"/>
      <c r="AD622" s="197"/>
      <c r="AE622" s="151"/>
      <c r="AF622" s="152"/>
      <c r="AG622" s="152"/>
      <c r="AH622" s="153"/>
      <c r="AI622" s="151"/>
      <c r="AJ622" s="152"/>
      <c r="AK622" s="152"/>
      <c r="AL622" s="152"/>
      <c r="AM622" s="151"/>
      <c r="AN622" s="152"/>
      <c r="AO622" s="152"/>
      <c r="AP622" s="153"/>
      <c r="AQ622" s="151"/>
      <c r="AR622" s="152"/>
      <c r="AS622" s="152"/>
      <c r="AT622" s="153"/>
      <c r="AU622" s="152"/>
      <c r="AV622" s="152"/>
      <c r="AW622" s="152"/>
      <c r="AX622" s="195"/>
      <c r="AY622">
        <f t="shared" si="98"/>
        <v>0</v>
      </c>
    </row>
    <row r="623" spans="1:51" ht="18.75" hidden="1" customHeight="1" x14ac:dyDescent="0.15">
      <c r="A623" s="977"/>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458</v>
      </c>
      <c r="AJ623" s="198"/>
      <c r="AK623" s="198"/>
      <c r="AL623" s="199"/>
      <c r="AM623" s="198" t="s">
        <v>459</v>
      </c>
      <c r="AN623" s="198"/>
      <c r="AO623" s="198"/>
      <c r="AP623" s="199"/>
      <c r="AQ623" s="199" t="s">
        <v>184</v>
      </c>
      <c r="AR623" s="183"/>
      <c r="AS623" s="183"/>
      <c r="AT623" s="184"/>
      <c r="AU623" s="161" t="s">
        <v>133</v>
      </c>
      <c r="AV623" s="161"/>
      <c r="AW623" s="161"/>
      <c r="AX623" s="162"/>
      <c r="AY623">
        <f>COUNTA($G$625)</f>
        <v>0</v>
      </c>
    </row>
    <row r="624" spans="1:51" ht="18.75" hidden="1" customHeight="1" x14ac:dyDescent="0.15">
      <c r="A624" s="977"/>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15">
      <c r="A625" s="977"/>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5"/>
      <c r="AY625">
        <f t="shared" ref="AY625:AY627" si="99">$AY$623</f>
        <v>0</v>
      </c>
    </row>
    <row r="626" spans="1:51" ht="23.25" hidden="1" customHeight="1" x14ac:dyDescent="0.15">
      <c r="A626" s="977"/>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6"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5"/>
      <c r="AY626">
        <f t="shared" si="99"/>
        <v>0</v>
      </c>
    </row>
    <row r="627" spans="1:51" ht="23.25" hidden="1" customHeight="1" x14ac:dyDescent="0.15">
      <c r="A627" s="977"/>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6" t="s">
        <v>13</v>
      </c>
      <c r="Z627" s="143"/>
      <c r="AA627" s="144"/>
      <c r="AB627" s="197" t="s">
        <v>14</v>
      </c>
      <c r="AC627" s="197"/>
      <c r="AD627" s="197"/>
      <c r="AE627" s="151"/>
      <c r="AF627" s="152"/>
      <c r="AG627" s="152"/>
      <c r="AH627" s="153"/>
      <c r="AI627" s="151"/>
      <c r="AJ627" s="152"/>
      <c r="AK627" s="152"/>
      <c r="AL627" s="152"/>
      <c r="AM627" s="151"/>
      <c r="AN627" s="152"/>
      <c r="AO627" s="152"/>
      <c r="AP627" s="153"/>
      <c r="AQ627" s="151"/>
      <c r="AR627" s="152"/>
      <c r="AS627" s="152"/>
      <c r="AT627" s="153"/>
      <c r="AU627" s="152"/>
      <c r="AV627" s="152"/>
      <c r="AW627" s="152"/>
      <c r="AX627" s="195"/>
      <c r="AY627">
        <f t="shared" si="99"/>
        <v>0</v>
      </c>
    </row>
    <row r="628" spans="1:51" ht="18.75" hidden="1" customHeight="1" x14ac:dyDescent="0.15">
      <c r="A628" s="977"/>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458</v>
      </c>
      <c r="AJ628" s="198"/>
      <c r="AK628" s="198"/>
      <c r="AL628" s="199"/>
      <c r="AM628" s="198" t="s">
        <v>459</v>
      </c>
      <c r="AN628" s="198"/>
      <c r="AO628" s="198"/>
      <c r="AP628" s="199"/>
      <c r="AQ628" s="199" t="s">
        <v>184</v>
      </c>
      <c r="AR628" s="183"/>
      <c r="AS628" s="183"/>
      <c r="AT628" s="184"/>
      <c r="AU628" s="161" t="s">
        <v>133</v>
      </c>
      <c r="AV628" s="161"/>
      <c r="AW628" s="161"/>
      <c r="AX628" s="162"/>
      <c r="AY628">
        <f>COUNTA($G$630)</f>
        <v>0</v>
      </c>
    </row>
    <row r="629" spans="1:51" ht="18.75" hidden="1" customHeight="1" x14ac:dyDescent="0.15">
      <c r="A629" s="977"/>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15">
      <c r="A630" s="977"/>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5"/>
      <c r="AY630">
        <f t="shared" ref="AY630:AY632" si="100">$AY$628</f>
        <v>0</v>
      </c>
    </row>
    <row r="631" spans="1:51" ht="23.25" hidden="1" customHeight="1" x14ac:dyDescent="0.15">
      <c r="A631" s="977"/>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6"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5"/>
      <c r="AY631">
        <f t="shared" si="100"/>
        <v>0</v>
      </c>
    </row>
    <row r="632" spans="1:51" ht="23.25" hidden="1" customHeight="1" x14ac:dyDescent="0.15">
      <c r="A632" s="977"/>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6" t="s">
        <v>13</v>
      </c>
      <c r="Z632" s="143"/>
      <c r="AA632" s="144"/>
      <c r="AB632" s="197" t="s">
        <v>14</v>
      </c>
      <c r="AC632" s="197"/>
      <c r="AD632" s="197"/>
      <c r="AE632" s="151"/>
      <c r="AF632" s="152"/>
      <c r="AG632" s="152"/>
      <c r="AH632" s="153"/>
      <c r="AI632" s="151"/>
      <c r="AJ632" s="152"/>
      <c r="AK632" s="152"/>
      <c r="AL632" s="152"/>
      <c r="AM632" s="151"/>
      <c r="AN632" s="152"/>
      <c r="AO632" s="152"/>
      <c r="AP632" s="153"/>
      <c r="AQ632" s="151"/>
      <c r="AR632" s="152"/>
      <c r="AS632" s="152"/>
      <c r="AT632" s="153"/>
      <c r="AU632" s="152"/>
      <c r="AV632" s="152"/>
      <c r="AW632" s="152"/>
      <c r="AX632" s="195"/>
      <c r="AY632">
        <f t="shared" si="100"/>
        <v>0</v>
      </c>
    </row>
    <row r="633" spans="1:51" ht="18.75" hidden="1" customHeight="1" x14ac:dyDescent="0.15">
      <c r="A633" s="977"/>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458</v>
      </c>
      <c r="AJ633" s="198"/>
      <c r="AK633" s="198"/>
      <c r="AL633" s="199"/>
      <c r="AM633" s="198" t="s">
        <v>459</v>
      </c>
      <c r="AN633" s="198"/>
      <c r="AO633" s="198"/>
      <c r="AP633" s="199"/>
      <c r="AQ633" s="199" t="s">
        <v>184</v>
      </c>
      <c r="AR633" s="183"/>
      <c r="AS633" s="183"/>
      <c r="AT633" s="184"/>
      <c r="AU633" s="161" t="s">
        <v>133</v>
      </c>
      <c r="AV633" s="161"/>
      <c r="AW633" s="161"/>
      <c r="AX633" s="162"/>
      <c r="AY633">
        <f>COUNTA($G$635)</f>
        <v>0</v>
      </c>
    </row>
    <row r="634" spans="1:51" ht="18.75" hidden="1" customHeight="1" x14ac:dyDescent="0.15">
      <c r="A634" s="977"/>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15">
      <c r="A635" s="977"/>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5"/>
      <c r="AY635">
        <f t="shared" ref="AY635:AY637" si="101">$AY$633</f>
        <v>0</v>
      </c>
    </row>
    <row r="636" spans="1:51" ht="23.25" hidden="1" customHeight="1" x14ac:dyDescent="0.15">
      <c r="A636" s="977"/>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6"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5"/>
      <c r="AY636">
        <f t="shared" si="101"/>
        <v>0</v>
      </c>
    </row>
    <row r="637" spans="1:51" ht="23.25" hidden="1" customHeight="1" x14ac:dyDescent="0.15">
      <c r="A637" s="977"/>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6" t="s">
        <v>13</v>
      </c>
      <c r="Z637" s="143"/>
      <c r="AA637" s="144"/>
      <c r="AB637" s="197" t="s">
        <v>14</v>
      </c>
      <c r="AC637" s="197"/>
      <c r="AD637" s="197"/>
      <c r="AE637" s="151"/>
      <c r="AF637" s="152"/>
      <c r="AG637" s="152"/>
      <c r="AH637" s="153"/>
      <c r="AI637" s="151"/>
      <c r="AJ637" s="152"/>
      <c r="AK637" s="152"/>
      <c r="AL637" s="152"/>
      <c r="AM637" s="151"/>
      <c r="AN637" s="152"/>
      <c r="AO637" s="152"/>
      <c r="AP637" s="153"/>
      <c r="AQ637" s="151"/>
      <c r="AR637" s="152"/>
      <c r="AS637" s="152"/>
      <c r="AT637" s="153"/>
      <c r="AU637" s="152"/>
      <c r="AV637" s="152"/>
      <c r="AW637" s="152"/>
      <c r="AX637" s="195"/>
      <c r="AY637">
        <f t="shared" si="101"/>
        <v>0</v>
      </c>
    </row>
    <row r="638" spans="1:51" ht="18.75" hidden="1" customHeight="1" x14ac:dyDescent="0.15">
      <c r="A638" s="977"/>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458</v>
      </c>
      <c r="AJ638" s="198"/>
      <c r="AK638" s="198"/>
      <c r="AL638" s="199"/>
      <c r="AM638" s="198" t="s">
        <v>459</v>
      </c>
      <c r="AN638" s="198"/>
      <c r="AO638" s="198"/>
      <c r="AP638" s="199"/>
      <c r="AQ638" s="199" t="s">
        <v>184</v>
      </c>
      <c r="AR638" s="183"/>
      <c r="AS638" s="183"/>
      <c r="AT638" s="184"/>
      <c r="AU638" s="161" t="s">
        <v>133</v>
      </c>
      <c r="AV638" s="161"/>
      <c r="AW638" s="161"/>
      <c r="AX638" s="162"/>
      <c r="AY638">
        <f>COUNTA($G$640)</f>
        <v>0</v>
      </c>
    </row>
    <row r="639" spans="1:51" ht="18.75" hidden="1" customHeight="1" x14ac:dyDescent="0.15">
      <c r="A639" s="977"/>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15">
      <c r="A640" s="977"/>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5"/>
      <c r="AY640">
        <f t="shared" ref="AY640:AY642" si="102">$AY$638</f>
        <v>0</v>
      </c>
    </row>
    <row r="641" spans="1:51" ht="23.25" hidden="1" customHeight="1" x14ac:dyDescent="0.15">
      <c r="A641" s="977"/>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6"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5"/>
      <c r="AY641">
        <f t="shared" si="102"/>
        <v>0</v>
      </c>
    </row>
    <row r="642" spans="1:51" ht="23.25" hidden="1" customHeight="1" x14ac:dyDescent="0.15">
      <c r="A642" s="977"/>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6" t="s">
        <v>13</v>
      </c>
      <c r="Z642" s="143"/>
      <c r="AA642" s="144"/>
      <c r="AB642" s="197" t="s">
        <v>14</v>
      </c>
      <c r="AC642" s="197"/>
      <c r="AD642" s="197"/>
      <c r="AE642" s="151"/>
      <c r="AF642" s="152"/>
      <c r="AG642" s="152"/>
      <c r="AH642" s="153"/>
      <c r="AI642" s="151"/>
      <c r="AJ642" s="152"/>
      <c r="AK642" s="152"/>
      <c r="AL642" s="152"/>
      <c r="AM642" s="151"/>
      <c r="AN642" s="152"/>
      <c r="AO642" s="152"/>
      <c r="AP642" s="153"/>
      <c r="AQ642" s="151"/>
      <c r="AR642" s="152"/>
      <c r="AS642" s="152"/>
      <c r="AT642" s="153"/>
      <c r="AU642" s="152"/>
      <c r="AV642" s="152"/>
      <c r="AW642" s="152"/>
      <c r="AX642" s="195"/>
      <c r="AY642">
        <f t="shared" si="102"/>
        <v>0</v>
      </c>
    </row>
    <row r="643" spans="1:51" ht="23.85" hidden="1" customHeight="1" x14ac:dyDescent="0.15">
      <c r="A643" s="977"/>
      <c r="B643" s="237"/>
      <c r="C643" s="236"/>
      <c r="D643" s="237"/>
      <c r="E643" s="171" t="s">
        <v>323</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77"/>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77"/>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77"/>
      <c r="B646" s="237"/>
      <c r="C646" s="236"/>
      <c r="D646" s="237"/>
      <c r="E646" s="223" t="s">
        <v>318</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77"/>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458</v>
      </c>
      <c r="AJ647" s="198"/>
      <c r="AK647" s="198"/>
      <c r="AL647" s="199"/>
      <c r="AM647" s="198" t="s">
        <v>459</v>
      </c>
      <c r="AN647" s="198"/>
      <c r="AO647" s="198"/>
      <c r="AP647" s="199"/>
      <c r="AQ647" s="199" t="s">
        <v>184</v>
      </c>
      <c r="AR647" s="183"/>
      <c r="AS647" s="183"/>
      <c r="AT647" s="184"/>
      <c r="AU647" s="161" t="s">
        <v>133</v>
      </c>
      <c r="AV647" s="161"/>
      <c r="AW647" s="161"/>
      <c r="AX647" s="162"/>
      <c r="AY647">
        <f>COUNTA($G$649)</f>
        <v>0</v>
      </c>
    </row>
    <row r="648" spans="1:51" ht="18.75" hidden="1" customHeight="1" x14ac:dyDescent="0.15">
      <c r="A648" s="977"/>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15">
      <c r="A649" s="977"/>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5"/>
      <c r="AY649">
        <f t="shared" ref="AY649:AY651" si="103">$AY$647</f>
        <v>0</v>
      </c>
    </row>
    <row r="650" spans="1:51" ht="23.25" hidden="1" customHeight="1" x14ac:dyDescent="0.15">
      <c r="A650" s="977"/>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6"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5"/>
      <c r="AY650">
        <f t="shared" si="103"/>
        <v>0</v>
      </c>
    </row>
    <row r="651" spans="1:51" ht="23.25" hidden="1" customHeight="1" x14ac:dyDescent="0.15">
      <c r="A651" s="977"/>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6" t="s">
        <v>13</v>
      </c>
      <c r="Z651" s="143"/>
      <c r="AA651" s="144"/>
      <c r="AB651" s="197" t="s">
        <v>176</v>
      </c>
      <c r="AC651" s="197"/>
      <c r="AD651" s="197"/>
      <c r="AE651" s="151"/>
      <c r="AF651" s="152"/>
      <c r="AG651" s="152"/>
      <c r="AH651" s="153"/>
      <c r="AI651" s="151"/>
      <c r="AJ651" s="152"/>
      <c r="AK651" s="152"/>
      <c r="AL651" s="152"/>
      <c r="AM651" s="151"/>
      <c r="AN651" s="152"/>
      <c r="AO651" s="152"/>
      <c r="AP651" s="153"/>
      <c r="AQ651" s="151"/>
      <c r="AR651" s="152"/>
      <c r="AS651" s="152"/>
      <c r="AT651" s="153"/>
      <c r="AU651" s="152"/>
      <c r="AV651" s="152"/>
      <c r="AW651" s="152"/>
      <c r="AX651" s="195"/>
      <c r="AY651">
        <f t="shared" si="103"/>
        <v>0</v>
      </c>
    </row>
    <row r="652" spans="1:51" ht="18.75" hidden="1" customHeight="1" x14ac:dyDescent="0.15">
      <c r="A652" s="977"/>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458</v>
      </c>
      <c r="AJ652" s="198"/>
      <c r="AK652" s="198"/>
      <c r="AL652" s="199"/>
      <c r="AM652" s="198" t="s">
        <v>459</v>
      </c>
      <c r="AN652" s="198"/>
      <c r="AO652" s="198"/>
      <c r="AP652" s="199"/>
      <c r="AQ652" s="199" t="s">
        <v>184</v>
      </c>
      <c r="AR652" s="183"/>
      <c r="AS652" s="183"/>
      <c r="AT652" s="184"/>
      <c r="AU652" s="161" t="s">
        <v>133</v>
      </c>
      <c r="AV652" s="161"/>
      <c r="AW652" s="161"/>
      <c r="AX652" s="162"/>
      <c r="AY652">
        <f>COUNTA($G$654)</f>
        <v>0</v>
      </c>
    </row>
    <row r="653" spans="1:51" ht="18.75" hidden="1" customHeight="1" x14ac:dyDescent="0.15">
      <c r="A653" s="977"/>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15">
      <c r="A654" s="977"/>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5"/>
      <c r="AY654">
        <f t="shared" ref="AY654:AY656" si="104">$AY$652</f>
        <v>0</v>
      </c>
    </row>
    <row r="655" spans="1:51" ht="23.25" hidden="1" customHeight="1" x14ac:dyDescent="0.15">
      <c r="A655" s="977"/>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6"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5"/>
      <c r="AY655">
        <f t="shared" si="104"/>
        <v>0</v>
      </c>
    </row>
    <row r="656" spans="1:51" ht="23.25" hidden="1" customHeight="1" x14ac:dyDescent="0.15">
      <c r="A656" s="977"/>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6" t="s">
        <v>13</v>
      </c>
      <c r="Z656" s="143"/>
      <c r="AA656" s="144"/>
      <c r="AB656" s="197" t="s">
        <v>176</v>
      </c>
      <c r="AC656" s="197"/>
      <c r="AD656" s="197"/>
      <c r="AE656" s="151"/>
      <c r="AF656" s="152"/>
      <c r="AG656" s="152"/>
      <c r="AH656" s="153"/>
      <c r="AI656" s="151"/>
      <c r="AJ656" s="152"/>
      <c r="AK656" s="152"/>
      <c r="AL656" s="152"/>
      <c r="AM656" s="151"/>
      <c r="AN656" s="152"/>
      <c r="AO656" s="152"/>
      <c r="AP656" s="153"/>
      <c r="AQ656" s="151"/>
      <c r="AR656" s="152"/>
      <c r="AS656" s="152"/>
      <c r="AT656" s="153"/>
      <c r="AU656" s="152"/>
      <c r="AV656" s="152"/>
      <c r="AW656" s="152"/>
      <c r="AX656" s="195"/>
      <c r="AY656">
        <f t="shared" si="104"/>
        <v>0</v>
      </c>
    </row>
    <row r="657" spans="1:51" ht="18.75" hidden="1" customHeight="1" x14ac:dyDescent="0.15">
      <c r="A657" s="977"/>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458</v>
      </c>
      <c r="AJ657" s="198"/>
      <c r="AK657" s="198"/>
      <c r="AL657" s="199"/>
      <c r="AM657" s="198" t="s">
        <v>459</v>
      </c>
      <c r="AN657" s="198"/>
      <c r="AO657" s="198"/>
      <c r="AP657" s="199"/>
      <c r="AQ657" s="199" t="s">
        <v>184</v>
      </c>
      <c r="AR657" s="183"/>
      <c r="AS657" s="183"/>
      <c r="AT657" s="184"/>
      <c r="AU657" s="161" t="s">
        <v>133</v>
      </c>
      <c r="AV657" s="161"/>
      <c r="AW657" s="161"/>
      <c r="AX657" s="162"/>
      <c r="AY657">
        <f>COUNTA($G$659)</f>
        <v>0</v>
      </c>
    </row>
    <row r="658" spans="1:51" ht="18.75" hidden="1" customHeight="1" x14ac:dyDescent="0.15">
      <c r="A658" s="977"/>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15">
      <c r="A659" s="977"/>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5"/>
      <c r="AY659">
        <f t="shared" ref="AY659:AY661" si="105">$AY$657</f>
        <v>0</v>
      </c>
    </row>
    <row r="660" spans="1:51" ht="23.25" hidden="1" customHeight="1" x14ac:dyDescent="0.15">
      <c r="A660" s="977"/>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6"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5"/>
      <c r="AY660">
        <f t="shared" si="105"/>
        <v>0</v>
      </c>
    </row>
    <row r="661" spans="1:51" ht="23.25" hidden="1" customHeight="1" x14ac:dyDescent="0.15">
      <c r="A661" s="977"/>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6" t="s">
        <v>13</v>
      </c>
      <c r="Z661" s="143"/>
      <c r="AA661" s="144"/>
      <c r="AB661" s="197" t="s">
        <v>176</v>
      </c>
      <c r="AC661" s="197"/>
      <c r="AD661" s="197"/>
      <c r="AE661" s="151"/>
      <c r="AF661" s="152"/>
      <c r="AG661" s="152"/>
      <c r="AH661" s="153"/>
      <c r="AI661" s="151"/>
      <c r="AJ661" s="152"/>
      <c r="AK661" s="152"/>
      <c r="AL661" s="152"/>
      <c r="AM661" s="151"/>
      <c r="AN661" s="152"/>
      <c r="AO661" s="152"/>
      <c r="AP661" s="153"/>
      <c r="AQ661" s="151"/>
      <c r="AR661" s="152"/>
      <c r="AS661" s="152"/>
      <c r="AT661" s="153"/>
      <c r="AU661" s="152"/>
      <c r="AV661" s="152"/>
      <c r="AW661" s="152"/>
      <c r="AX661" s="195"/>
      <c r="AY661">
        <f t="shared" si="105"/>
        <v>0</v>
      </c>
    </row>
    <row r="662" spans="1:51" ht="18.75" hidden="1" customHeight="1" x14ac:dyDescent="0.15">
      <c r="A662" s="977"/>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458</v>
      </c>
      <c r="AJ662" s="198"/>
      <c r="AK662" s="198"/>
      <c r="AL662" s="199"/>
      <c r="AM662" s="198" t="s">
        <v>459</v>
      </c>
      <c r="AN662" s="198"/>
      <c r="AO662" s="198"/>
      <c r="AP662" s="199"/>
      <c r="AQ662" s="199" t="s">
        <v>184</v>
      </c>
      <c r="AR662" s="183"/>
      <c r="AS662" s="183"/>
      <c r="AT662" s="184"/>
      <c r="AU662" s="161" t="s">
        <v>133</v>
      </c>
      <c r="AV662" s="161"/>
      <c r="AW662" s="161"/>
      <c r="AX662" s="162"/>
      <c r="AY662">
        <f>COUNTA($G$664)</f>
        <v>0</v>
      </c>
    </row>
    <row r="663" spans="1:51" ht="18.75" hidden="1" customHeight="1" x14ac:dyDescent="0.15">
      <c r="A663" s="977"/>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15">
      <c r="A664" s="977"/>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5"/>
      <c r="AY664">
        <f t="shared" ref="AY664:AY666" si="106">$AY$662</f>
        <v>0</v>
      </c>
    </row>
    <row r="665" spans="1:51" ht="23.25" hidden="1" customHeight="1" x14ac:dyDescent="0.15">
      <c r="A665" s="977"/>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6"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5"/>
      <c r="AY665">
        <f t="shared" si="106"/>
        <v>0</v>
      </c>
    </row>
    <row r="666" spans="1:51" ht="23.25" hidden="1" customHeight="1" x14ac:dyDescent="0.15">
      <c r="A666" s="977"/>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6" t="s">
        <v>13</v>
      </c>
      <c r="Z666" s="143"/>
      <c r="AA666" s="144"/>
      <c r="AB666" s="197" t="s">
        <v>176</v>
      </c>
      <c r="AC666" s="197"/>
      <c r="AD666" s="197"/>
      <c r="AE666" s="151"/>
      <c r="AF666" s="152"/>
      <c r="AG666" s="152"/>
      <c r="AH666" s="153"/>
      <c r="AI666" s="151"/>
      <c r="AJ666" s="152"/>
      <c r="AK666" s="152"/>
      <c r="AL666" s="152"/>
      <c r="AM666" s="151"/>
      <c r="AN666" s="152"/>
      <c r="AO666" s="152"/>
      <c r="AP666" s="153"/>
      <c r="AQ666" s="151"/>
      <c r="AR666" s="152"/>
      <c r="AS666" s="152"/>
      <c r="AT666" s="153"/>
      <c r="AU666" s="152"/>
      <c r="AV666" s="152"/>
      <c r="AW666" s="152"/>
      <c r="AX666" s="195"/>
      <c r="AY666">
        <f t="shared" si="106"/>
        <v>0</v>
      </c>
    </row>
    <row r="667" spans="1:51" ht="18.75" hidden="1" customHeight="1" x14ac:dyDescent="0.15">
      <c r="A667" s="977"/>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458</v>
      </c>
      <c r="AJ667" s="198"/>
      <c r="AK667" s="198"/>
      <c r="AL667" s="199"/>
      <c r="AM667" s="198" t="s">
        <v>459</v>
      </c>
      <c r="AN667" s="198"/>
      <c r="AO667" s="198"/>
      <c r="AP667" s="199"/>
      <c r="AQ667" s="199" t="s">
        <v>184</v>
      </c>
      <c r="AR667" s="183"/>
      <c r="AS667" s="183"/>
      <c r="AT667" s="184"/>
      <c r="AU667" s="161" t="s">
        <v>133</v>
      </c>
      <c r="AV667" s="161"/>
      <c r="AW667" s="161"/>
      <c r="AX667" s="162"/>
      <c r="AY667">
        <f>COUNTA($G$669)</f>
        <v>0</v>
      </c>
    </row>
    <row r="668" spans="1:51" ht="18.75" hidden="1" customHeight="1" x14ac:dyDescent="0.15">
      <c r="A668" s="977"/>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15">
      <c r="A669" s="977"/>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5"/>
      <c r="AY669">
        <f t="shared" ref="AY669:AY671" si="107">$AY$667</f>
        <v>0</v>
      </c>
    </row>
    <row r="670" spans="1:51" ht="23.25" hidden="1" customHeight="1" x14ac:dyDescent="0.15">
      <c r="A670" s="977"/>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6"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5"/>
      <c r="AY670">
        <f t="shared" si="107"/>
        <v>0</v>
      </c>
    </row>
    <row r="671" spans="1:51" ht="23.25" hidden="1" customHeight="1" x14ac:dyDescent="0.15">
      <c r="A671" s="977"/>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6" t="s">
        <v>13</v>
      </c>
      <c r="Z671" s="143"/>
      <c r="AA671" s="144"/>
      <c r="AB671" s="197" t="s">
        <v>176</v>
      </c>
      <c r="AC671" s="197"/>
      <c r="AD671" s="197"/>
      <c r="AE671" s="151"/>
      <c r="AF671" s="152"/>
      <c r="AG671" s="152"/>
      <c r="AH671" s="153"/>
      <c r="AI671" s="151"/>
      <c r="AJ671" s="152"/>
      <c r="AK671" s="152"/>
      <c r="AL671" s="152"/>
      <c r="AM671" s="151"/>
      <c r="AN671" s="152"/>
      <c r="AO671" s="152"/>
      <c r="AP671" s="153"/>
      <c r="AQ671" s="151"/>
      <c r="AR671" s="152"/>
      <c r="AS671" s="152"/>
      <c r="AT671" s="153"/>
      <c r="AU671" s="152"/>
      <c r="AV671" s="152"/>
      <c r="AW671" s="152"/>
      <c r="AX671" s="195"/>
      <c r="AY671">
        <f t="shared" si="107"/>
        <v>0</v>
      </c>
    </row>
    <row r="672" spans="1:51" ht="18.75" hidden="1" customHeight="1" x14ac:dyDescent="0.15">
      <c r="A672" s="977"/>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458</v>
      </c>
      <c r="AJ672" s="198"/>
      <c r="AK672" s="198"/>
      <c r="AL672" s="199"/>
      <c r="AM672" s="198" t="s">
        <v>459</v>
      </c>
      <c r="AN672" s="198"/>
      <c r="AO672" s="198"/>
      <c r="AP672" s="199"/>
      <c r="AQ672" s="199" t="s">
        <v>184</v>
      </c>
      <c r="AR672" s="183"/>
      <c r="AS672" s="183"/>
      <c r="AT672" s="184"/>
      <c r="AU672" s="161" t="s">
        <v>133</v>
      </c>
      <c r="AV672" s="161"/>
      <c r="AW672" s="161"/>
      <c r="AX672" s="162"/>
      <c r="AY672">
        <f>COUNTA($G$674)</f>
        <v>0</v>
      </c>
    </row>
    <row r="673" spans="1:51" ht="18.75" hidden="1" customHeight="1" x14ac:dyDescent="0.15">
      <c r="A673" s="977"/>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15">
      <c r="A674" s="977"/>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5"/>
      <c r="AY674">
        <f t="shared" ref="AY674:AY676" si="108">$AY$672</f>
        <v>0</v>
      </c>
    </row>
    <row r="675" spans="1:51" ht="23.25" hidden="1" customHeight="1" x14ac:dyDescent="0.15">
      <c r="A675" s="977"/>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6"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5"/>
      <c r="AY675">
        <f t="shared" si="108"/>
        <v>0</v>
      </c>
    </row>
    <row r="676" spans="1:51" ht="23.25" hidden="1" customHeight="1" x14ac:dyDescent="0.15">
      <c r="A676" s="977"/>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6" t="s">
        <v>13</v>
      </c>
      <c r="Z676" s="143"/>
      <c r="AA676" s="144"/>
      <c r="AB676" s="197" t="s">
        <v>14</v>
      </c>
      <c r="AC676" s="197"/>
      <c r="AD676" s="197"/>
      <c r="AE676" s="151"/>
      <c r="AF676" s="152"/>
      <c r="AG676" s="152"/>
      <c r="AH676" s="153"/>
      <c r="AI676" s="151"/>
      <c r="AJ676" s="152"/>
      <c r="AK676" s="152"/>
      <c r="AL676" s="152"/>
      <c r="AM676" s="151"/>
      <c r="AN676" s="152"/>
      <c r="AO676" s="152"/>
      <c r="AP676" s="153"/>
      <c r="AQ676" s="151"/>
      <c r="AR676" s="152"/>
      <c r="AS676" s="152"/>
      <c r="AT676" s="153"/>
      <c r="AU676" s="152"/>
      <c r="AV676" s="152"/>
      <c r="AW676" s="152"/>
      <c r="AX676" s="195"/>
      <c r="AY676">
        <f t="shared" si="108"/>
        <v>0</v>
      </c>
    </row>
    <row r="677" spans="1:51" ht="18.75" hidden="1" customHeight="1" x14ac:dyDescent="0.15">
      <c r="A677" s="977"/>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458</v>
      </c>
      <c r="AJ677" s="198"/>
      <c r="AK677" s="198"/>
      <c r="AL677" s="199"/>
      <c r="AM677" s="198" t="s">
        <v>459</v>
      </c>
      <c r="AN677" s="198"/>
      <c r="AO677" s="198"/>
      <c r="AP677" s="199"/>
      <c r="AQ677" s="199" t="s">
        <v>184</v>
      </c>
      <c r="AR677" s="183"/>
      <c r="AS677" s="183"/>
      <c r="AT677" s="184"/>
      <c r="AU677" s="161" t="s">
        <v>133</v>
      </c>
      <c r="AV677" s="161"/>
      <c r="AW677" s="161"/>
      <c r="AX677" s="162"/>
      <c r="AY677">
        <f>COUNTA($G$679)</f>
        <v>0</v>
      </c>
    </row>
    <row r="678" spans="1:51" ht="18.75" hidden="1" customHeight="1" x14ac:dyDescent="0.15">
      <c r="A678" s="977"/>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15">
      <c r="A679" s="977"/>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5"/>
      <c r="AY679">
        <f t="shared" ref="AY679:AY681" si="109">$AY$677</f>
        <v>0</v>
      </c>
    </row>
    <row r="680" spans="1:51" ht="23.25" hidden="1" customHeight="1" x14ac:dyDescent="0.15">
      <c r="A680" s="977"/>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6"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5"/>
      <c r="AY680">
        <f t="shared" si="109"/>
        <v>0</v>
      </c>
    </row>
    <row r="681" spans="1:51" ht="23.25" hidden="1" customHeight="1" x14ac:dyDescent="0.15">
      <c r="A681" s="977"/>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6" t="s">
        <v>13</v>
      </c>
      <c r="Z681" s="143"/>
      <c r="AA681" s="144"/>
      <c r="AB681" s="197" t="s">
        <v>14</v>
      </c>
      <c r="AC681" s="197"/>
      <c r="AD681" s="197"/>
      <c r="AE681" s="151"/>
      <c r="AF681" s="152"/>
      <c r="AG681" s="152"/>
      <c r="AH681" s="153"/>
      <c r="AI681" s="151"/>
      <c r="AJ681" s="152"/>
      <c r="AK681" s="152"/>
      <c r="AL681" s="152"/>
      <c r="AM681" s="151"/>
      <c r="AN681" s="152"/>
      <c r="AO681" s="152"/>
      <c r="AP681" s="153"/>
      <c r="AQ681" s="151"/>
      <c r="AR681" s="152"/>
      <c r="AS681" s="152"/>
      <c r="AT681" s="153"/>
      <c r="AU681" s="152"/>
      <c r="AV681" s="152"/>
      <c r="AW681" s="152"/>
      <c r="AX681" s="195"/>
      <c r="AY681">
        <f t="shared" si="109"/>
        <v>0</v>
      </c>
    </row>
    <row r="682" spans="1:51" ht="18.75" hidden="1" customHeight="1" x14ac:dyDescent="0.15">
      <c r="A682" s="977"/>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458</v>
      </c>
      <c r="AJ682" s="198"/>
      <c r="AK682" s="198"/>
      <c r="AL682" s="199"/>
      <c r="AM682" s="198" t="s">
        <v>459</v>
      </c>
      <c r="AN682" s="198"/>
      <c r="AO682" s="198"/>
      <c r="AP682" s="199"/>
      <c r="AQ682" s="199" t="s">
        <v>184</v>
      </c>
      <c r="AR682" s="183"/>
      <c r="AS682" s="183"/>
      <c r="AT682" s="184"/>
      <c r="AU682" s="161" t="s">
        <v>133</v>
      </c>
      <c r="AV682" s="161"/>
      <c r="AW682" s="161"/>
      <c r="AX682" s="162"/>
      <c r="AY682">
        <f>COUNTA($G$684)</f>
        <v>0</v>
      </c>
    </row>
    <row r="683" spans="1:51" ht="18.75" hidden="1" customHeight="1" x14ac:dyDescent="0.15">
      <c r="A683" s="977"/>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15">
      <c r="A684" s="977"/>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5"/>
      <c r="AY684">
        <f t="shared" ref="AY684:AY686" si="110">$AY$682</f>
        <v>0</v>
      </c>
    </row>
    <row r="685" spans="1:51" ht="23.25" hidden="1" customHeight="1" x14ac:dyDescent="0.15">
      <c r="A685" s="977"/>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6"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5"/>
      <c r="AY685">
        <f t="shared" si="110"/>
        <v>0</v>
      </c>
    </row>
    <row r="686" spans="1:51" ht="23.25" hidden="1" customHeight="1" x14ac:dyDescent="0.15">
      <c r="A686" s="977"/>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6" t="s">
        <v>13</v>
      </c>
      <c r="Z686" s="143"/>
      <c r="AA686" s="144"/>
      <c r="AB686" s="197" t="s">
        <v>14</v>
      </c>
      <c r="AC686" s="197"/>
      <c r="AD686" s="197"/>
      <c r="AE686" s="151"/>
      <c r="AF686" s="152"/>
      <c r="AG686" s="152"/>
      <c r="AH686" s="153"/>
      <c r="AI686" s="151"/>
      <c r="AJ686" s="152"/>
      <c r="AK686" s="152"/>
      <c r="AL686" s="152"/>
      <c r="AM686" s="151"/>
      <c r="AN686" s="152"/>
      <c r="AO686" s="152"/>
      <c r="AP686" s="153"/>
      <c r="AQ686" s="151"/>
      <c r="AR686" s="152"/>
      <c r="AS686" s="152"/>
      <c r="AT686" s="153"/>
      <c r="AU686" s="152"/>
      <c r="AV686" s="152"/>
      <c r="AW686" s="152"/>
      <c r="AX686" s="195"/>
      <c r="AY686">
        <f t="shared" si="110"/>
        <v>0</v>
      </c>
    </row>
    <row r="687" spans="1:51" ht="18.75" hidden="1" customHeight="1" x14ac:dyDescent="0.15">
      <c r="A687" s="977"/>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458</v>
      </c>
      <c r="AJ687" s="198"/>
      <c r="AK687" s="198"/>
      <c r="AL687" s="199"/>
      <c r="AM687" s="198" t="s">
        <v>459</v>
      </c>
      <c r="AN687" s="198"/>
      <c r="AO687" s="198"/>
      <c r="AP687" s="199"/>
      <c r="AQ687" s="199" t="s">
        <v>184</v>
      </c>
      <c r="AR687" s="183"/>
      <c r="AS687" s="183"/>
      <c r="AT687" s="184"/>
      <c r="AU687" s="161" t="s">
        <v>133</v>
      </c>
      <c r="AV687" s="161"/>
      <c r="AW687" s="161"/>
      <c r="AX687" s="162"/>
      <c r="AY687">
        <f>COUNTA($G$689)</f>
        <v>0</v>
      </c>
    </row>
    <row r="688" spans="1:51" ht="18.75" hidden="1" customHeight="1" x14ac:dyDescent="0.15">
      <c r="A688" s="977"/>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15">
      <c r="A689" s="977"/>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5"/>
      <c r="AY689">
        <f t="shared" ref="AY689:AY691" si="111">$AY$687</f>
        <v>0</v>
      </c>
    </row>
    <row r="690" spans="1:51" ht="23.25" hidden="1" customHeight="1" x14ac:dyDescent="0.15">
      <c r="A690" s="977"/>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6"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5"/>
      <c r="AY690">
        <f t="shared" si="111"/>
        <v>0</v>
      </c>
    </row>
    <row r="691" spans="1:51" ht="23.25" hidden="1" customHeight="1" x14ac:dyDescent="0.15">
      <c r="A691" s="977"/>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6" t="s">
        <v>13</v>
      </c>
      <c r="Z691" s="143"/>
      <c r="AA691" s="144"/>
      <c r="AB691" s="197" t="s">
        <v>14</v>
      </c>
      <c r="AC691" s="197"/>
      <c r="AD691" s="197"/>
      <c r="AE691" s="151"/>
      <c r="AF691" s="152"/>
      <c r="AG691" s="152"/>
      <c r="AH691" s="153"/>
      <c r="AI691" s="151"/>
      <c r="AJ691" s="152"/>
      <c r="AK691" s="152"/>
      <c r="AL691" s="152"/>
      <c r="AM691" s="151"/>
      <c r="AN691" s="152"/>
      <c r="AO691" s="152"/>
      <c r="AP691" s="153"/>
      <c r="AQ691" s="151"/>
      <c r="AR691" s="152"/>
      <c r="AS691" s="152"/>
      <c r="AT691" s="153"/>
      <c r="AU691" s="152"/>
      <c r="AV691" s="152"/>
      <c r="AW691" s="152"/>
      <c r="AX691" s="195"/>
      <c r="AY691">
        <f t="shared" si="111"/>
        <v>0</v>
      </c>
    </row>
    <row r="692" spans="1:51" ht="18.75" hidden="1" customHeight="1" x14ac:dyDescent="0.15">
      <c r="A692" s="977"/>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458</v>
      </c>
      <c r="AJ692" s="198"/>
      <c r="AK692" s="198"/>
      <c r="AL692" s="199"/>
      <c r="AM692" s="198" t="s">
        <v>459</v>
      </c>
      <c r="AN692" s="198"/>
      <c r="AO692" s="198"/>
      <c r="AP692" s="199"/>
      <c r="AQ692" s="199" t="s">
        <v>184</v>
      </c>
      <c r="AR692" s="183"/>
      <c r="AS692" s="183"/>
      <c r="AT692" s="184"/>
      <c r="AU692" s="161" t="s">
        <v>133</v>
      </c>
      <c r="AV692" s="161"/>
      <c r="AW692" s="161"/>
      <c r="AX692" s="162"/>
      <c r="AY692">
        <f>COUNTA($G$694)</f>
        <v>0</v>
      </c>
    </row>
    <row r="693" spans="1:51" ht="18.75" hidden="1" customHeight="1" x14ac:dyDescent="0.15">
      <c r="A693" s="977"/>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15">
      <c r="A694" s="977"/>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5"/>
      <c r="AY694">
        <f t="shared" ref="AY694:AY696" si="112">$AY$692</f>
        <v>0</v>
      </c>
    </row>
    <row r="695" spans="1:51" ht="23.25" hidden="1" customHeight="1" x14ac:dyDescent="0.15">
      <c r="A695" s="977"/>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6"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5"/>
      <c r="AY695">
        <f t="shared" si="112"/>
        <v>0</v>
      </c>
    </row>
    <row r="696" spans="1:51" ht="23.25" hidden="1" customHeight="1" x14ac:dyDescent="0.15">
      <c r="A696" s="977"/>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6" t="s">
        <v>13</v>
      </c>
      <c r="Z696" s="143"/>
      <c r="AA696" s="144"/>
      <c r="AB696" s="197" t="s">
        <v>14</v>
      </c>
      <c r="AC696" s="197"/>
      <c r="AD696" s="197"/>
      <c r="AE696" s="151"/>
      <c r="AF696" s="152"/>
      <c r="AG696" s="152"/>
      <c r="AH696" s="153"/>
      <c r="AI696" s="151"/>
      <c r="AJ696" s="152"/>
      <c r="AK696" s="152"/>
      <c r="AL696" s="152"/>
      <c r="AM696" s="151"/>
      <c r="AN696" s="152"/>
      <c r="AO696" s="152"/>
      <c r="AP696" s="153"/>
      <c r="AQ696" s="151"/>
      <c r="AR696" s="152"/>
      <c r="AS696" s="152"/>
      <c r="AT696" s="153"/>
      <c r="AU696" s="152"/>
      <c r="AV696" s="152"/>
      <c r="AW696" s="152"/>
      <c r="AX696" s="195"/>
      <c r="AY696">
        <f t="shared" si="112"/>
        <v>0</v>
      </c>
    </row>
    <row r="697" spans="1:51" ht="23.85" hidden="1" customHeight="1" x14ac:dyDescent="0.15">
      <c r="A697" s="977"/>
      <c r="B697" s="237"/>
      <c r="C697" s="236"/>
      <c r="D697" s="237"/>
      <c r="E697" s="171" t="s">
        <v>323</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977"/>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7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6"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7"/>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72" customHeight="1" x14ac:dyDescent="0.15">
      <c r="A702" s="511" t="s">
        <v>139</v>
      </c>
      <c r="B702" s="512"/>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8" t="s">
        <v>656</v>
      </c>
      <c r="AE702" s="879"/>
      <c r="AF702" s="879"/>
      <c r="AG702" s="868" t="s">
        <v>660</v>
      </c>
      <c r="AH702" s="869"/>
      <c r="AI702" s="869"/>
      <c r="AJ702" s="869"/>
      <c r="AK702" s="869"/>
      <c r="AL702" s="869"/>
      <c r="AM702" s="869"/>
      <c r="AN702" s="869"/>
      <c r="AO702" s="869"/>
      <c r="AP702" s="869"/>
      <c r="AQ702" s="869"/>
      <c r="AR702" s="869"/>
      <c r="AS702" s="869"/>
      <c r="AT702" s="869"/>
      <c r="AU702" s="869"/>
      <c r="AV702" s="869"/>
      <c r="AW702" s="869"/>
      <c r="AX702" s="870"/>
    </row>
    <row r="703" spans="1:51" ht="27"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657" t="s">
        <v>661</v>
      </c>
      <c r="AE703" s="658"/>
      <c r="AF703" s="658"/>
      <c r="AG703" s="649"/>
      <c r="AH703" s="650"/>
      <c r="AI703" s="650"/>
      <c r="AJ703" s="650"/>
      <c r="AK703" s="650"/>
      <c r="AL703" s="650"/>
      <c r="AM703" s="650"/>
      <c r="AN703" s="650"/>
      <c r="AO703" s="650"/>
      <c r="AP703" s="650"/>
      <c r="AQ703" s="650"/>
      <c r="AR703" s="650"/>
      <c r="AS703" s="650"/>
      <c r="AT703" s="650"/>
      <c r="AU703" s="650"/>
      <c r="AV703" s="650"/>
      <c r="AW703" s="650"/>
      <c r="AX703" s="651"/>
    </row>
    <row r="704" spans="1:51" ht="59.2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69" t="s">
        <v>656</v>
      </c>
      <c r="AE704" s="170"/>
      <c r="AF704" s="170"/>
      <c r="AG704" s="410" t="s">
        <v>662</v>
      </c>
      <c r="AH704" s="219"/>
      <c r="AI704" s="219"/>
      <c r="AJ704" s="219"/>
      <c r="AK704" s="219"/>
      <c r="AL704" s="219"/>
      <c r="AM704" s="219"/>
      <c r="AN704" s="219"/>
      <c r="AO704" s="219"/>
      <c r="AP704" s="219"/>
      <c r="AQ704" s="219"/>
      <c r="AR704" s="219"/>
      <c r="AS704" s="219"/>
      <c r="AT704" s="219"/>
      <c r="AU704" s="219"/>
      <c r="AV704" s="219"/>
      <c r="AW704" s="219"/>
      <c r="AX704" s="411"/>
    </row>
    <row r="705" spans="1:50" ht="27" customHeight="1" x14ac:dyDescent="0.15">
      <c r="A705" s="603" t="s">
        <v>38</v>
      </c>
      <c r="B705" s="754"/>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9" t="s">
        <v>656</v>
      </c>
      <c r="AE705" s="720"/>
      <c r="AF705" s="720"/>
      <c r="AG705" s="174" t="s">
        <v>663</v>
      </c>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40"/>
      <c r="B706" s="755"/>
      <c r="C706" s="596"/>
      <c r="D706" s="597"/>
      <c r="E706" s="670" t="s">
        <v>296</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657" t="s">
        <v>664</v>
      </c>
      <c r="AE706" s="658"/>
      <c r="AF706" s="736"/>
      <c r="AG706" s="410"/>
      <c r="AH706" s="219"/>
      <c r="AI706" s="219"/>
      <c r="AJ706" s="219"/>
      <c r="AK706" s="219"/>
      <c r="AL706" s="219"/>
      <c r="AM706" s="219"/>
      <c r="AN706" s="219"/>
      <c r="AO706" s="219"/>
      <c r="AP706" s="219"/>
      <c r="AQ706" s="219"/>
      <c r="AR706" s="219"/>
      <c r="AS706" s="219"/>
      <c r="AT706" s="219"/>
      <c r="AU706" s="219"/>
      <c r="AV706" s="219"/>
      <c r="AW706" s="219"/>
      <c r="AX706" s="411"/>
    </row>
    <row r="707" spans="1:50" ht="26.25" customHeight="1" x14ac:dyDescent="0.15">
      <c r="A707" s="640"/>
      <c r="B707" s="755"/>
      <c r="C707" s="598"/>
      <c r="D707" s="599"/>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665</v>
      </c>
      <c r="AE707" s="568"/>
      <c r="AF707" s="568"/>
      <c r="AG707" s="410"/>
      <c r="AH707" s="219"/>
      <c r="AI707" s="219"/>
      <c r="AJ707" s="219"/>
      <c r="AK707" s="219"/>
      <c r="AL707" s="219"/>
      <c r="AM707" s="219"/>
      <c r="AN707" s="219"/>
      <c r="AO707" s="219"/>
      <c r="AP707" s="219"/>
      <c r="AQ707" s="219"/>
      <c r="AR707" s="219"/>
      <c r="AS707" s="219"/>
      <c r="AT707" s="219"/>
      <c r="AU707" s="219"/>
      <c r="AV707" s="219"/>
      <c r="AW707" s="219"/>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661</v>
      </c>
      <c r="AE708" s="653"/>
      <c r="AF708" s="653"/>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7" t="s">
        <v>656</v>
      </c>
      <c r="AE709" s="658"/>
      <c r="AF709" s="658"/>
      <c r="AG709" s="649" t="s">
        <v>666</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7" t="s">
        <v>661</v>
      </c>
      <c r="AE710" s="658"/>
      <c r="AF710" s="658"/>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7" t="s">
        <v>656</v>
      </c>
      <c r="AE711" s="658"/>
      <c r="AF711" s="658"/>
      <c r="AG711" s="649" t="s">
        <v>667</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264</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69" t="s">
        <v>661</v>
      </c>
      <c r="AE712" s="170"/>
      <c r="AF712" s="170"/>
      <c r="AG712" s="576"/>
      <c r="AH712" s="577"/>
      <c r="AI712" s="577"/>
      <c r="AJ712" s="577"/>
      <c r="AK712" s="577"/>
      <c r="AL712" s="577"/>
      <c r="AM712" s="577"/>
      <c r="AN712" s="577"/>
      <c r="AO712" s="577"/>
      <c r="AP712" s="577"/>
      <c r="AQ712" s="577"/>
      <c r="AR712" s="577"/>
      <c r="AS712" s="577"/>
      <c r="AT712" s="577"/>
      <c r="AU712" s="577"/>
      <c r="AV712" s="577"/>
      <c r="AW712" s="577"/>
      <c r="AX712" s="578"/>
    </row>
    <row r="713" spans="1:50" ht="61.5" customHeight="1" x14ac:dyDescent="0.15">
      <c r="A713" s="640"/>
      <c r="B713" s="641"/>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0"/>
      <c r="AG713" s="649" t="s">
        <v>742</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6" t="s">
        <v>243</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3" t="s">
        <v>661</v>
      </c>
      <c r="AE714" s="574"/>
      <c r="AF714" s="575"/>
      <c r="AG714" s="676"/>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3" t="s">
        <v>39</v>
      </c>
      <c r="B715" s="639"/>
      <c r="C715" s="644" t="s">
        <v>244</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656</v>
      </c>
      <c r="AE715" s="653"/>
      <c r="AF715" s="762"/>
      <c r="AG715" s="508" t="s">
        <v>668</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661</v>
      </c>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657" t="s">
        <v>656</v>
      </c>
      <c r="AE717" s="658"/>
      <c r="AF717" s="658"/>
      <c r="AG717" s="649" t="s">
        <v>669</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657" t="s">
        <v>656</v>
      </c>
      <c r="AE718" s="658"/>
      <c r="AF718" s="658"/>
      <c r="AG718" s="177" t="s">
        <v>670</v>
      </c>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33" t="s">
        <v>57</v>
      </c>
      <c r="B719" s="634"/>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8"/>
      <c r="AD719" s="652"/>
      <c r="AE719" s="653"/>
      <c r="AF719" s="653"/>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35"/>
      <c r="B720" s="636"/>
      <c r="C720" s="917" t="s">
        <v>257</v>
      </c>
      <c r="D720" s="915"/>
      <c r="E720" s="915"/>
      <c r="F720" s="918"/>
      <c r="G720" s="914" t="s">
        <v>258</v>
      </c>
      <c r="H720" s="915"/>
      <c r="I720" s="915"/>
      <c r="J720" s="915"/>
      <c r="K720" s="915"/>
      <c r="L720" s="915"/>
      <c r="M720" s="915"/>
      <c r="N720" s="914" t="s">
        <v>261</v>
      </c>
      <c r="O720" s="915"/>
      <c r="P720" s="915"/>
      <c r="Q720" s="915"/>
      <c r="R720" s="915"/>
      <c r="S720" s="915"/>
      <c r="T720" s="915"/>
      <c r="U720" s="915"/>
      <c r="V720" s="915"/>
      <c r="W720" s="915"/>
      <c r="X720" s="915"/>
      <c r="Y720" s="915"/>
      <c r="Z720" s="915"/>
      <c r="AA720" s="915"/>
      <c r="AB720" s="915"/>
      <c r="AC720" s="915"/>
      <c r="AD720" s="915"/>
      <c r="AE720" s="915"/>
      <c r="AF720" s="916"/>
      <c r="AG720" s="410"/>
      <c r="AH720" s="219"/>
      <c r="AI720" s="219"/>
      <c r="AJ720" s="219"/>
      <c r="AK720" s="219"/>
      <c r="AL720" s="219"/>
      <c r="AM720" s="219"/>
      <c r="AN720" s="219"/>
      <c r="AO720" s="219"/>
      <c r="AP720" s="219"/>
      <c r="AQ720" s="219"/>
      <c r="AR720" s="219"/>
      <c r="AS720" s="219"/>
      <c r="AT720" s="219"/>
      <c r="AU720" s="219"/>
      <c r="AV720" s="219"/>
      <c r="AW720" s="219"/>
      <c r="AX720" s="411"/>
    </row>
    <row r="721" spans="1:52" ht="24.75" customHeight="1" x14ac:dyDescent="0.15">
      <c r="A721" s="635"/>
      <c r="B721" s="636"/>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10"/>
      <c r="AH721" s="219"/>
      <c r="AI721" s="219"/>
      <c r="AJ721" s="219"/>
      <c r="AK721" s="219"/>
      <c r="AL721" s="219"/>
      <c r="AM721" s="219"/>
      <c r="AN721" s="219"/>
      <c r="AO721" s="219"/>
      <c r="AP721" s="219"/>
      <c r="AQ721" s="219"/>
      <c r="AR721" s="219"/>
      <c r="AS721" s="219"/>
      <c r="AT721" s="219"/>
      <c r="AU721" s="219"/>
      <c r="AV721" s="219"/>
      <c r="AW721" s="219"/>
      <c r="AX721" s="411"/>
    </row>
    <row r="722" spans="1:52" ht="24.75" hidden="1" customHeight="1" x14ac:dyDescent="0.15">
      <c r="A722" s="635"/>
      <c r="B722" s="636"/>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0"/>
      <c r="AH722" s="219"/>
      <c r="AI722" s="219"/>
      <c r="AJ722" s="219"/>
      <c r="AK722" s="219"/>
      <c r="AL722" s="219"/>
      <c r="AM722" s="219"/>
      <c r="AN722" s="219"/>
      <c r="AO722" s="219"/>
      <c r="AP722" s="219"/>
      <c r="AQ722" s="219"/>
      <c r="AR722" s="219"/>
      <c r="AS722" s="219"/>
      <c r="AT722" s="219"/>
      <c r="AU722" s="219"/>
      <c r="AV722" s="219"/>
      <c r="AW722" s="219"/>
      <c r="AX722" s="411"/>
    </row>
    <row r="723" spans="1:52" ht="24.75" hidden="1" customHeight="1" x14ac:dyDescent="0.15">
      <c r="A723" s="635"/>
      <c r="B723" s="636"/>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0"/>
      <c r="AH723" s="219"/>
      <c r="AI723" s="219"/>
      <c r="AJ723" s="219"/>
      <c r="AK723" s="219"/>
      <c r="AL723" s="219"/>
      <c r="AM723" s="219"/>
      <c r="AN723" s="219"/>
      <c r="AO723" s="219"/>
      <c r="AP723" s="219"/>
      <c r="AQ723" s="219"/>
      <c r="AR723" s="219"/>
      <c r="AS723" s="219"/>
      <c r="AT723" s="219"/>
      <c r="AU723" s="219"/>
      <c r="AV723" s="219"/>
      <c r="AW723" s="219"/>
      <c r="AX723" s="411"/>
    </row>
    <row r="724" spans="1:52" ht="24.75" hidden="1" customHeight="1" x14ac:dyDescent="0.15">
      <c r="A724" s="635"/>
      <c r="B724" s="636"/>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0"/>
      <c r="AH724" s="219"/>
      <c r="AI724" s="219"/>
      <c r="AJ724" s="219"/>
      <c r="AK724" s="219"/>
      <c r="AL724" s="219"/>
      <c r="AM724" s="219"/>
      <c r="AN724" s="219"/>
      <c r="AO724" s="219"/>
      <c r="AP724" s="219"/>
      <c r="AQ724" s="219"/>
      <c r="AR724" s="219"/>
      <c r="AS724" s="219"/>
      <c r="AT724" s="219"/>
      <c r="AU724" s="219"/>
      <c r="AV724" s="219"/>
      <c r="AW724" s="219"/>
      <c r="AX724" s="411"/>
    </row>
    <row r="725" spans="1:52" ht="24.75" hidden="1" customHeight="1" x14ac:dyDescent="0.15">
      <c r="A725" s="637"/>
      <c r="B725" s="638"/>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7"/>
      <c r="AH725" s="178"/>
      <c r="AI725" s="178"/>
      <c r="AJ725" s="178"/>
      <c r="AK725" s="178"/>
      <c r="AL725" s="178"/>
      <c r="AM725" s="178"/>
      <c r="AN725" s="178"/>
      <c r="AO725" s="178"/>
      <c r="AP725" s="178"/>
      <c r="AQ725" s="178"/>
      <c r="AR725" s="178"/>
      <c r="AS725" s="178"/>
      <c r="AT725" s="178"/>
      <c r="AU725" s="178"/>
      <c r="AV725" s="178"/>
      <c r="AW725" s="178"/>
      <c r="AX725" s="179"/>
    </row>
    <row r="726" spans="1:52" ht="52.5" customHeight="1" x14ac:dyDescent="0.15">
      <c r="A726" s="603" t="s">
        <v>47</v>
      </c>
      <c r="B726" s="604"/>
      <c r="C726" s="425" t="s">
        <v>52</v>
      </c>
      <c r="D726" s="563"/>
      <c r="E726" s="563"/>
      <c r="F726" s="564"/>
      <c r="G726" s="782" t="s">
        <v>737</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54.75" customHeight="1" thickBot="1" x14ac:dyDescent="0.2">
      <c r="A727" s="605"/>
      <c r="B727" s="606"/>
      <c r="C727" s="682" t="s">
        <v>56</v>
      </c>
      <c r="D727" s="683"/>
      <c r="E727" s="683"/>
      <c r="F727" s="684"/>
      <c r="G727" s="780" t="s">
        <v>738</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50"/>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136</v>
      </c>
      <c r="B731" s="601"/>
      <c r="C731" s="601"/>
      <c r="D731" s="601"/>
      <c r="E731" s="602"/>
      <c r="F731" s="667" t="s">
        <v>755</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756</v>
      </c>
      <c r="B733" s="601"/>
      <c r="C733" s="601"/>
      <c r="D733" s="601"/>
      <c r="E733" s="602"/>
      <c r="F733" s="751" t="s">
        <v>757</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9" t="s">
        <v>270</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587</v>
      </c>
      <c r="B737" s="143"/>
      <c r="C737" s="143"/>
      <c r="D737" s="144"/>
      <c r="E737" s="90" t="s">
        <v>648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649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650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648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748</v>
      </c>
      <c r="F746" s="98"/>
      <c r="G746" s="98"/>
      <c r="H746" s="85" t="str">
        <f>IF(E746="","","-")</f>
        <v>-</v>
      </c>
      <c r="I746" s="98"/>
      <c r="J746" s="98"/>
      <c r="K746" s="85" t="str">
        <f>IF(I746="","","-")</f>
        <v/>
      </c>
      <c r="L746" s="89">
        <v>439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748</v>
      </c>
      <c r="F747" s="98"/>
      <c r="G747" s="98"/>
      <c r="H747" s="85" t="str">
        <f>IF(E747="","","-")</f>
        <v>-</v>
      </c>
      <c r="I747" s="98"/>
      <c r="J747" s="98"/>
      <c r="K747" s="85" t="str">
        <f>IF(I747="","","-")</f>
        <v/>
      </c>
      <c r="L747" s="89">
        <v>475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301</v>
      </c>
      <c r="B787" s="746"/>
      <c r="C787" s="746"/>
      <c r="D787" s="746"/>
      <c r="E787" s="746"/>
      <c r="F787" s="747"/>
      <c r="G787" s="421" t="s">
        <v>718</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721</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8"/>
      <c r="C788" s="748"/>
      <c r="D788" s="748"/>
      <c r="E788" s="748"/>
      <c r="F788" s="749"/>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8"/>
      <c r="C789" s="748"/>
      <c r="D789" s="748"/>
      <c r="E789" s="748"/>
      <c r="F789" s="749"/>
      <c r="G789" s="431" t="s">
        <v>720</v>
      </c>
      <c r="H789" s="432"/>
      <c r="I789" s="432"/>
      <c r="J789" s="432"/>
      <c r="K789" s="433"/>
      <c r="L789" s="434" t="s">
        <v>719</v>
      </c>
      <c r="M789" s="435"/>
      <c r="N789" s="435"/>
      <c r="O789" s="435"/>
      <c r="P789" s="435"/>
      <c r="Q789" s="435"/>
      <c r="R789" s="435"/>
      <c r="S789" s="435"/>
      <c r="T789" s="435"/>
      <c r="U789" s="435"/>
      <c r="V789" s="435"/>
      <c r="W789" s="435"/>
      <c r="X789" s="436"/>
      <c r="Y789" s="437">
        <v>120</v>
      </c>
      <c r="Z789" s="438"/>
      <c r="AA789" s="438"/>
      <c r="AB789" s="539"/>
      <c r="AC789" s="431" t="s">
        <v>720</v>
      </c>
      <c r="AD789" s="432"/>
      <c r="AE789" s="432"/>
      <c r="AF789" s="432"/>
      <c r="AG789" s="433"/>
      <c r="AH789" s="434" t="s">
        <v>722</v>
      </c>
      <c r="AI789" s="435"/>
      <c r="AJ789" s="435"/>
      <c r="AK789" s="435"/>
      <c r="AL789" s="435"/>
      <c r="AM789" s="435"/>
      <c r="AN789" s="435"/>
      <c r="AO789" s="435"/>
      <c r="AP789" s="435"/>
      <c r="AQ789" s="435"/>
      <c r="AR789" s="435"/>
      <c r="AS789" s="435"/>
      <c r="AT789" s="436"/>
      <c r="AU789" s="437">
        <v>168</v>
      </c>
      <c r="AV789" s="438"/>
      <c r="AW789" s="438"/>
      <c r="AX789" s="439"/>
    </row>
    <row r="790" spans="1:51" ht="24.75" customHeight="1" x14ac:dyDescent="0.15">
      <c r="A790" s="538"/>
      <c r="B790" s="748"/>
      <c r="C790" s="748"/>
      <c r="D790" s="748"/>
      <c r="E790" s="748"/>
      <c r="F790" s="749"/>
      <c r="G790" s="332"/>
      <c r="H790" s="333"/>
      <c r="I790" s="333"/>
      <c r="J790" s="333"/>
      <c r="K790" s="334"/>
      <c r="L790" s="382"/>
      <c r="M790" s="387"/>
      <c r="N790" s="387"/>
      <c r="O790" s="387"/>
      <c r="P790" s="387"/>
      <c r="Q790" s="387"/>
      <c r="R790" s="387"/>
      <c r="S790" s="387"/>
      <c r="T790" s="387"/>
      <c r="U790" s="387"/>
      <c r="V790" s="387"/>
      <c r="W790" s="387"/>
      <c r="X790" s="388"/>
      <c r="Y790" s="379"/>
      <c r="Z790" s="380"/>
      <c r="AA790" s="380"/>
      <c r="AB790" s="386"/>
      <c r="AC790" s="332" t="s">
        <v>720</v>
      </c>
      <c r="AD790" s="333"/>
      <c r="AE790" s="333"/>
      <c r="AF790" s="333"/>
      <c r="AG790" s="334"/>
      <c r="AH790" s="382" t="s">
        <v>702</v>
      </c>
      <c r="AI790" s="387"/>
      <c r="AJ790" s="387"/>
      <c r="AK790" s="387"/>
      <c r="AL790" s="387"/>
      <c r="AM790" s="387"/>
      <c r="AN790" s="387"/>
      <c r="AO790" s="387"/>
      <c r="AP790" s="387"/>
      <c r="AQ790" s="387"/>
      <c r="AR790" s="387"/>
      <c r="AS790" s="387"/>
      <c r="AT790" s="388"/>
      <c r="AU790" s="379">
        <v>113</v>
      </c>
      <c r="AV790" s="380"/>
      <c r="AW790" s="380"/>
      <c r="AX790" s="381"/>
    </row>
    <row r="791" spans="1:51" ht="24.75" hidden="1" customHeight="1" x14ac:dyDescent="0.15">
      <c r="A791" s="538"/>
      <c r="B791" s="748"/>
      <c r="C791" s="748"/>
      <c r="D791" s="748"/>
      <c r="E791" s="748"/>
      <c r="F791" s="749"/>
      <c r="G791" s="332"/>
      <c r="H791" s="333"/>
      <c r="I791" s="333"/>
      <c r="J791" s="333"/>
      <c r="K791" s="334"/>
      <c r="L791" s="382"/>
      <c r="M791" s="387"/>
      <c r="N791" s="387"/>
      <c r="O791" s="387"/>
      <c r="P791" s="387"/>
      <c r="Q791" s="387"/>
      <c r="R791" s="387"/>
      <c r="S791" s="387"/>
      <c r="T791" s="387"/>
      <c r="U791" s="387"/>
      <c r="V791" s="387"/>
      <c r="W791" s="387"/>
      <c r="X791" s="388"/>
      <c r="Y791" s="379"/>
      <c r="Z791" s="380"/>
      <c r="AA791" s="380"/>
      <c r="AB791" s="386"/>
      <c r="AC791" s="332"/>
      <c r="AD791" s="333"/>
      <c r="AE791" s="333"/>
      <c r="AF791" s="333"/>
      <c r="AG791" s="334"/>
      <c r="AH791" s="382"/>
      <c r="AI791" s="387"/>
      <c r="AJ791" s="387"/>
      <c r="AK791" s="387"/>
      <c r="AL791" s="387"/>
      <c r="AM791" s="387"/>
      <c r="AN791" s="387"/>
      <c r="AO791" s="387"/>
      <c r="AP791" s="387"/>
      <c r="AQ791" s="387"/>
      <c r="AR791" s="387"/>
      <c r="AS791" s="387"/>
      <c r="AT791" s="388"/>
      <c r="AU791" s="379"/>
      <c r="AV791" s="380"/>
      <c r="AW791" s="380"/>
      <c r="AX791" s="381"/>
    </row>
    <row r="792" spans="1:51" ht="24.75" hidden="1" customHeight="1" x14ac:dyDescent="0.15">
      <c r="A792" s="538"/>
      <c r="B792" s="748"/>
      <c r="C792" s="748"/>
      <c r="D792" s="748"/>
      <c r="E792" s="748"/>
      <c r="F792" s="749"/>
      <c r="G792" s="332"/>
      <c r="H792" s="333"/>
      <c r="I792" s="333"/>
      <c r="J792" s="333"/>
      <c r="K792" s="334"/>
      <c r="L792" s="382"/>
      <c r="M792" s="387"/>
      <c r="N792" s="387"/>
      <c r="O792" s="387"/>
      <c r="P792" s="387"/>
      <c r="Q792" s="387"/>
      <c r="R792" s="387"/>
      <c r="S792" s="387"/>
      <c r="T792" s="387"/>
      <c r="U792" s="387"/>
      <c r="V792" s="387"/>
      <c r="W792" s="387"/>
      <c r="X792" s="388"/>
      <c r="Y792" s="379"/>
      <c r="Z792" s="380"/>
      <c r="AA792" s="380"/>
      <c r="AB792" s="386"/>
      <c r="AC792" s="332"/>
      <c r="AD792" s="333"/>
      <c r="AE792" s="333"/>
      <c r="AF792" s="333"/>
      <c r="AG792" s="334"/>
      <c r="AH792" s="382"/>
      <c r="AI792" s="387"/>
      <c r="AJ792" s="387"/>
      <c r="AK792" s="387"/>
      <c r="AL792" s="387"/>
      <c r="AM792" s="387"/>
      <c r="AN792" s="387"/>
      <c r="AO792" s="387"/>
      <c r="AP792" s="387"/>
      <c r="AQ792" s="387"/>
      <c r="AR792" s="387"/>
      <c r="AS792" s="387"/>
      <c r="AT792" s="388"/>
      <c r="AU792" s="379"/>
      <c r="AV792" s="380"/>
      <c r="AW792" s="380"/>
      <c r="AX792" s="381"/>
    </row>
    <row r="793" spans="1:51" ht="24.75" hidden="1" customHeight="1" x14ac:dyDescent="0.15">
      <c r="A793" s="538"/>
      <c r="B793" s="748"/>
      <c r="C793" s="748"/>
      <c r="D793" s="748"/>
      <c r="E793" s="748"/>
      <c r="F793" s="749"/>
      <c r="G793" s="332"/>
      <c r="H793" s="333"/>
      <c r="I793" s="333"/>
      <c r="J793" s="333"/>
      <c r="K793" s="334"/>
      <c r="L793" s="382"/>
      <c r="M793" s="387"/>
      <c r="N793" s="387"/>
      <c r="O793" s="387"/>
      <c r="P793" s="387"/>
      <c r="Q793" s="387"/>
      <c r="R793" s="387"/>
      <c r="S793" s="387"/>
      <c r="T793" s="387"/>
      <c r="U793" s="387"/>
      <c r="V793" s="387"/>
      <c r="W793" s="387"/>
      <c r="X793" s="388"/>
      <c r="Y793" s="379"/>
      <c r="Z793" s="380"/>
      <c r="AA793" s="380"/>
      <c r="AB793" s="386"/>
      <c r="AC793" s="332"/>
      <c r="AD793" s="333"/>
      <c r="AE793" s="333"/>
      <c r="AF793" s="333"/>
      <c r="AG793" s="334"/>
      <c r="AH793" s="382"/>
      <c r="AI793" s="387"/>
      <c r="AJ793" s="387"/>
      <c r="AK793" s="387"/>
      <c r="AL793" s="387"/>
      <c r="AM793" s="387"/>
      <c r="AN793" s="387"/>
      <c r="AO793" s="387"/>
      <c r="AP793" s="387"/>
      <c r="AQ793" s="387"/>
      <c r="AR793" s="387"/>
      <c r="AS793" s="387"/>
      <c r="AT793" s="388"/>
      <c r="AU793" s="379"/>
      <c r="AV793" s="380"/>
      <c r="AW793" s="380"/>
      <c r="AX793" s="381"/>
    </row>
    <row r="794" spans="1:51" ht="24.75" hidden="1" customHeight="1" x14ac:dyDescent="0.15">
      <c r="A794" s="538"/>
      <c r="B794" s="748"/>
      <c r="C794" s="748"/>
      <c r="D794" s="748"/>
      <c r="E794" s="748"/>
      <c r="F794" s="749"/>
      <c r="G794" s="332"/>
      <c r="H794" s="333"/>
      <c r="I794" s="333"/>
      <c r="J794" s="333"/>
      <c r="K794" s="334"/>
      <c r="L794" s="382"/>
      <c r="M794" s="387"/>
      <c r="N794" s="387"/>
      <c r="O794" s="387"/>
      <c r="P794" s="387"/>
      <c r="Q794" s="387"/>
      <c r="R794" s="387"/>
      <c r="S794" s="387"/>
      <c r="T794" s="387"/>
      <c r="U794" s="387"/>
      <c r="V794" s="387"/>
      <c r="W794" s="387"/>
      <c r="X794" s="388"/>
      <c r="Y794" s="379"/>
      <c r="Z794" s="380"/>
      <c r="AA794" s="380"/>
      <c r="AB794" s="386"/>
      <c r="AC794" s="332"/>
      <c r="AD794" s="333"/>
      <c r="AE794" s="333"/>
      <c r="AF794" s="333"/>
      <c r="AG794" s="334"/>
      <c r="AH794" s="382"/>
      <c r="AI794" s="387"/>
      <c r="AJ794" s="387"/>
      <c r="AK794" s="387"/>
      <c r="AL794" s="387"/>
      <c r="AM794" s="387"/>
      <c r="AN794" s="387"/>
      <c r="AO794" s="387"/>
      <c r="AP794" s="387"/>
      <c r="AQ794" s="387"/>
      <c r="AR794" s="387"/>
      <c r="AS794" s="387"/>
      <c r="AT794" s="388"/>
      <c r="AU794" s="379"/>
      <c r="AV794" s="380"/>
      <c r="AW794" s="380"/>
      <c r="AX794" s="381"/>
    </row>
    <row r="795" spans="1:51" ht="24.75" hidden="1" customHeight="1" x14ac:dyDescent="0.15">
      <c r="A795" s="538"/>
      <c r="B795" s="748"/>
      <c r="C795" s="748"/>
      <c r="D795" s="748"/>
      <c r="E795" s="748"/>
      <c r="F795" s="749"/>
      <c r="G795" s="332"/>
      <c r="H795" s="333"/>
      <c r="I795" s="333"/>
      <c r="J795" s="333"/>
      <c r="K795" s="334"/>
      <c r="L795" s="382"/>
      <c r="M795" s="387"/>
      <c r="N795" s="387"/>
      <c r="O795" s="387"/>
      <c r="P795" s="387"/>
      <c r="Q795" s="387"/>
      <c r="R795" s="387"/>
      <c r="S795" s="387"/>
      <c r="T795" s="387"/>
      <c r="U795" s="387"/>
      <c r="V795" s="387"/>
      <c r="W795" s="387"/>
      <c r="X795" s="388"/>
      <c r="Y795" s="379"/>
      <c r="Z795" s="380"/>
      <c r="AA795" s="380"/>
      <c r="AB795" s="386"/>
      <c r="AC795" s="332"/>
      <c r="AD795" s="333"/>
      <c r="AE795" s="333"/>
      <c r="AF795" s="333"/>
      <c r="AG795" s="334"/>
      <c r="AH795" s="382"/>
      <c r="AI795" s="387"/>
      <c r="AJ795" s="387"/>
      <c r="AK795" s="387"/>
      <c r="AL795" s="387"/>
      <c r="AM795" s="387"/>
      <c r="AN795" s="387"/>
      <c r="AO795" s="387"/>
      <c r="AP795" s="387"/>
      <c r="AQ795" s="387"/>
      <c r="AR795" s="387"/>
      <c r="AS795" s="387"/>
      <c r="AT795" s="388"/>
      <c r="AU795" s="379"/>
      <c r="AV795" s="380"/>
      <c r="AW795" s="380"/>
      <c r="AX795" s="381"/>
    </row>
    <row r="796" spans="1:51" ht="24.75" hidden="1" customHeight="1" x14ac:dyDescent="0.15">
      <c r="A796" s="538"/>
      <c r="B796" s="748"/>
      <c r="C796" s="748"/>
      <c r="D796" s="748"/>
      <c r="E796" s="748"/>
      <c r="F796" s="749"/>
      <c r="G796" s="332"/>
      <c r="H796" s="333"/>
      <c r="I796" s="333"/>
      <c r="J796" s="333"/>
      <c r="K796" s="334"/>
      <c r="L796" s="382"/>
      <c r="M796" s="387"/>
      <c r="N796" s="387"/>
      <c r="O796" s="387"/>
      <c r="P796" s="387"/>
      <c r="Q796" s="387"/>
      <c r="R796" s="387"/>
      <c r="S796" s="387"/>
      <c r="T796" s="387"/>
      <c r="U796" s="387"/>
      <c r="V796" s="387"/>
      <c r="W796" s="387"/>
      <c r="X796" s="388"/>
      <c r="Y796" s="379"/>
      <c r="Z796" s="380"/>
      <c r="AA796" s="380"/>
      <c r="AB796" s="386"/>
      <c r="AC796" s="332"/>
      <c r="AD796" s="333"/>
      <c r="AE796" s="333"/>
      <c r="AF796" s="333"/>
      <c r="AG796" s="334"/>
      <c r="AH796" s="382"/>
      <c r="AI796" s="387"/>
      <c r="AJ796" s="387"/>
      <c r="AK796" s="387"/>
      <c r="AL796" s="387"/>
      <c r="AM796" s="387"/>
      <c r="AN796" s="387"/>
      <c r="AO796" s="387"/>
      <c r="AP796" s="387"/>
      <c r="AQ796" s="387"/>
      <c r="AR796" s="387"/>
      <c r="AS796" s="387"/>
      <c r="AT796" s="388"/>
      <c r="AU796" s="379"/>
      <c r="AV796" s="380"/>
      <c r="AW796" s="380"/>
      <c r="AX796" s="381"/>
    </row>
    <row r="797" spans="1:51" ht="24.75" hidden="1" customHeight="1" x14ac:dyDescent="0.15">
      <c r="A797" s="538"/>
      <c r="B797" s="748"/>
      <c r="C797" s="748"/>
      <c r="D797" s="748"/>
      <c r="E797" s="748"/>
      <c r="F797" s="749"/>
      <c r="G797" s="332"/>
      <c r="H797" s="333"/>
      <c r="I797" s="333"/>
      <c r="J797" s="333"/>
      <c r="K797" s="334"/>
      <c r="L797" s="382"/>
      <c r="M797" s="387"/>
      <c r="N797" s="387"/>
      <c r="O797" s="387"/>
      <c r="P797" s="387"/>
      <c r="Q797" s="387"/>
      <c r="R797" s="387"/>
      <c r="S797" s="387"/>
      <c r="T797" s="387"/>
      <c r="U797" s="387"/>
      <c r="V797" s="387"/>
      <c r="W797" s="387"/>
      <c r="X797" s="388"/>
      <c r="Y797" s="379"/>
      <c r="Z797" s="380"/>
      <c r="AA797" s="380"/>
      <c r="AB797" s="386"/>
      <c r="AC797" s="332"/>
      <c r="AD797" s="333"/>
      <c r="AE797" s="333"/>
      <c r="AF797" s="333"/>
      <c r="AG797" s="334"/>
      <c r="AH797" s="382"/>
      <c r="AI797" s="387"/>
      <c r="AJ797" s="387"/>
      <c r="AK797" s="387"/>
      <c r="AL797" s="387"/>
      <c r="AM797" s="387"/>
      <c r="AN797" s="387"/>
      <c r="AO797" s="387"/>
      <c r="AP797" s="387"/>
      <c r="AQ797" s="387"/>
      <c r="AR797" s="387"/>
      <c r="AS797" s="387"/>
      <c r="AT797" s="388"/>
      <c r="AU797" s="379"/>
      <c r="AV797" s="380"/>
      <c r="AW797" s="380"/>
      <c r="AX797" s="381"/>
    </row>
    <row r="798" spans="1:51" ht="24.75" hidden="1" customHeight="1" x14ac:dyDescent="0.15">
      <c r="A798" s="538"/>
      <c r="B798" s="748"/>
      <c r="C798" s="748"/>
      <c r="D798" s="748"/>
      <c r="E798" s="748"/>
      <c r="F798" s="749"/>
      <c r="G798" s="332"/>
      <c r="H798" s="333"/>
      <c r="I798" s="333"/>
      <c r="J798" s="333"/>
      <c r="K798" s="334"/>
      <c r="L798" s="382"/>
      <c r="M798" s="387"/>
      <c r="N798" s="387"/>
      <c r="O798" s="387"/>
      <c r="P798" s="387"/>
      <c r="Q798" s="387"/>
      <c r="R798" s="387"/>
      <c r="S798" s="387"/>
      <c r="T798" s="387"/>
      <c r="U798" s="387"/>
      <c r="V798" s="387"/>
      <c r="W798" s="387"/>
      <c r="X798" s="388"/>
      <c r="Y798" s="379"/>
      <c r="Z798" s="380"/>
      <c r="AA798" s="380"/>
      <c r="AB798" s="386"/>
      <c r="AC798" s="332"/>
      <c r="AD798" s="333"/>
      <c r="AE798" s="333"/>
      <c r="AF798" s="333"/>
      <c r="AG798" s="334"/>
      <c r="AH798" s="382"/>
      <c r="AI798" s="387"/>
      <c r="AJ798" s="387"/>
      <c r="AK798" s="387"/>
      <c r="AL798" s="387"/>
      <c r="AM798" s="387"/>
      <c r="AN798" s="387"/>
      <c r="AO798" s="387"/>
      <c r="AP798" s="387"/>
      <c r="AQ798" s="387"/>
      <c r="AR798" s="387"/>
      <c r="AS798" s="387"/>
      <c r="AT798" s="388"/>
      <c r="AU798" s="379"/>
      <c r="AV798" s="380"/>
      <c r="AW798" s="380"/>
      <c r="AX798" s="381"/>
    </row>
    <row r="799" spans="1:51" ht="24.75" customHeight="1" thickBot="1" x14ac:dyDescent="0.2">
      <c r="A799" s="538"/>
      <c r="B799" s="748"/>
      <c r="C799" s="748"/>
      <c r="D799" s="748"/>
      <c r="E799" s="748"/>
      <c r="F799" s="749"/>
      <c r="G799" s="392" t="s">
        <v>20</v>
      </c>
      <c r="H799" s="393"/>
      <c r="I799" s="393"/>
      <c r="J799" s="393"/>
      <c r="K799" s="393"/>
      <c r="L799" s="394"/>
      <c r="M799" s="395"/>
      <c r="N799" s="395"/>
      <c r="O799" s="395"/>
      <c r="P799" s="395"/>
      <c r="Q799" s="395"/>
      <c r="R799" s="395"/>
      <c r="S799" s="395"/>
      <c r="T799" s="395"/>
      <c r="U799" s="395"/>
      <c r="V799" s="395"/>
      <c r="W799" s="395"/>
      <c r="X799" s="396"/>
      <c r="Y799" s="397">
        <f>SUM(Y789:AB798)</f>
        <v>120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281</v>
      </c>
      <c r="AV799" s="398"/>
      <c r="AW799" s="398"/>
      <c r="AX799" s="400"/>
    </row>
    <row r="800" spans="1:51" ht="59.25" customHeight="1" x14ac:dyDescent="0.15">
      <c r="A800" s="538"/>
      <c r="B800" s="748"/>
      <c r="C800" s="748"/>
      <c r="D800" s="748"/>
      <c r="E800" s="748"/>
      <c r="F800" s="749"/>
      <c r="G800" s="421" t="s">
        <v>724</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725</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x14ac:dyDescent="0.15">
      <c r="A801" s="538"/>
      <c r="B801" s="748"/>
      <c r="C801" s="748"/>
      <c r="D801" s="748"/>
      <c r="E801" s="748"/>
      <c r="F801" s="749"/>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24.75" customHeight="1" x14ac:dyDescent="0.15">
      <c r="A802" s="538"/>
      <c r="B802" s="748"/>
      <c r="C802" s="748"/>
      <c r="D802" s="748"/>
      <c r="E802" s="748"/>
      <c r="F802" s="749"/>
      <c r="G802" s="431" t="s">
        <v>720</v>
      </c>
      <c r="H802" s="432"/>
      <c r="I802" s="432"/>
      <c r="J802" s="432"/>
      <c r="K802" s="433"/>
      <c r="L802" s="434" t="s">
        <v>723</v>
      </c>
      <c r="M802" s="435"/>
      <c r="N802" s="435"/>
      <c r="O802" s="435"/>
      <c r="P802" s="435"/>
      <c r="Q802" s="435"/>
      <c r="R802" s="435"/>
      <c r="S802" s="435"/>
      <c r="T802" s="435"/>
      <c r="U802" s="435"/>
      <c r="V802" s="435"/>
      <c r="W802" s="435"/>
      <c r="X802" s="436"/>
      <c r="Y802" s="437">
        <v>7</v>
      </c>
      <c r="Z802" s="438"/>
      <c r="AA802" s="438"/>
      <c r="AB802" s="539"/>
      <c r="AC802" s="431" t="s">
        <v>720</v>
      </c>
      <c r="AD802" s="432"/>
      <c r="AE802" s="432"/>
      <c r="AF802" s="432"/>
      <c r="AG802" s="433"/>
      <c r="AH802" s="434" t="s">
        <v>726</v>
      </c>
      <c r="AI802" s="565"/>
      <c r="AJ802" s="565"/>
      <c r="AK802" s="565"/>
      <c r="AL802" s="565"/>
      <c r="AM802" s="565"/>
      <c r="AN802" s="565"/>
      <c r="AO802" s="565"/>
      <c r="AP802" s="565"/>
      <c r="AQ802" s="565"/>
      <c r="AR802" s="565"/>
      <c r="AS802" s="565"/>
      <c r="AT802" s="566"/>
      <c r="AU802" s="437">
        <v>3</v>
      </c>
      <c r="AV802" s="438"/>
      <c r="AW802" s="438"/>
      <c r="AX802" s="439"/>
      <c r="AY802">
        <f t="shared" ref="AY802:AY812" si="115">$AY$800</f>
        <v>2</v>
      </c>
    </row>
    <row r="803" spans="1:51" ht="24.75" customHeight="1" x14ac:dyDescent="0.15">
      <c r="A803" s="538"/>
      <c r="B803" s="748"/>
      <c r="C803" s="748"/>
      <c r="D803" s="748"/>
      <c r="E803" s="748"/>
      <c r="F803" s="749"/>
      <c r="G803" s="332"/>
      <c r="H803" s="333"/>
      <c r="I803" s="333"/>
      <c r="J803" s="333"/>
      <c r="K803" s="334"/>
      <c r="L803" s="382"/>
      <c r="M803" s="387"/>
      <c r="N803" s="387"/>
      <c r="O803" s="387"/>
      <c r="P803" s="387"/>
      <c r="Q803" s="387"/>
      <c r="R803" s="387"/>
      <c r="S803" s="387"/>
      <c r="T803" s="387"/>
      <c r="U803" s="387"/>
      <c r="V803" s="387"/>
      <c r="W803" s="387"/>
      <c r="X803" s="388"/>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2</v>
      </c>
    </row>
    <row r="804" spans="1:51" ht="24.75" hidden="1" customHeight="1" x14ac:dyDescent="0.15">
      <c r="A804" s="538"/>
      <c r="B804" s="748"/>
      <c r="C804" s="748"/>
      <c r="D804" s="748"/>
      <c r="E804" s="748"/>
      <c r="F804" s="749"/>
      <c r="G804" s="332"/>
      <c r="H804" s="333"/>
      <c r="I804" s="333"/>
      <c r="J804" s="333"/>
      <c r="K804" s="334"/>
      <c r="L804" s="382"/>
      <c r="M804" s="387"/>
      <c r="N804" s="387"/>
      <c r="O804" s="387"/>
      <c r="P804" s="387"/>
      <c r="Q804" s="387"/>
      <c r="R804" s="387"/>
      <c r="S804" s="387"/>
      <c r="T804" s="387"/>
      <c r="U804" s="387"/>
      <c r="V804" s="387"/>
      <c r="W804" s="387"/>
      <c r="X804" s="388"/>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2</v>
      </c>
    </row>
    <row r="805" spans="1:51" ht="24.75" hidden="1" customHeight="1" x14ac:dyDescent="0.15">
      <c r="A805" s="538"/>
      <c r="B805" s="748"/>
      <c r="C805" s="748"/>
      <c r="D805" s="748"/>
      <c r="E805" s="748"/>
      <c r="F805" s="749"/>
      <c r="G805" s="332"/>
      <c r="H805" s="333"/>
      <c r="I805" s="333"/>
      <c r="J805" s="333"/>
      <c r="K805" s="334"/>
      <c r="L805" s="382"/>
      <c r="M805" s="387"/>
      <c r="N805" s="387"/>
      <c r="O805" s="387"/>
      <c r="P805" s="387"/>
      <c r="Q805" s="387"/>
      <c r="R805" s="387"/>
      <c r="S805" s="387"/>
      <c r="T805" s="387"/>
      <c r="U805" s="387"/>
      <c r="V805" s="387"/>
      <c r="W805" s="387"/>
      <c r="X805" s="388"/>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2</v>
      </c>
    </row>
    <row r="806" spans="1:51" ht="24.75" hidden="1" customHeight="1" x14ac:dyDescent="0.15">
      <c r="A806" s="538"/>
      <c r="B806" s="748"/>
      <c r="C806" s="748"/>
      <c r="D806" s="748"/>
      <c r="E806" s="748"/>
      <c r="F806" s="749"/>
      <c r="G806" s="332"/>
      <c r="H806" s="333"/>
      <c r="I806" s="333"/>
      <c r="J806" s="333"/>
      <c r="K806" s="334"/>
      <c r="L806" s="382"/>
      <c r="M806" s="387"/>
      <c r="N806" s="387"/>
      <c r="O806" s="387"/>
      <c r="P806" s="387"/>
      <c r="Q806" s="387"/>
      <c r="R806" s="387"/>
      <c r="S806" s="387"/>
      <c r="T806" s="387"/>
      <c r="U806" s="387"/>
      <c r="V806" s="387"/>
      <c r="W806" s="387"/>
      <c r="X806" s="388"/>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2</v>
      </c>
    </row>
    <row r="807" spans="1:51" ht="24.75" hidden="1" customHeight="1" x14ac:dyDescent="0.15">
      <c r="A807" s="538"/>
      <c r="B807" s="748"/>
      <c r="C807" s="748"/>
      <c r="D807" s="748"/>
      <c r="E807" s="748"/>
      <c r="F807" s="749"/>
      <c r="G807" s="332"/>
      <c r="H807" s="333"/>
      <c r="I807" s="333"/>
      <c r="J807" s="333"/>
      <c r="K807" s="334"/>
      <c r="L807" s="382"/>
      <c r="M807" s="387"/>
      <c r="N807" s="387"/>
      <c r="O807" s="387"/>
      <c r="P807" s="387"/>
      <c r="Q807" s="387"/>
      <c r="R807" s="387"/>
      <c r="S807" s="387"/>
      <c r="T807" s="387"/>
      <c r="U807" s="387"/>
      <c r="V807" s="387"/>
      <c r="W807" s="387"/>
      <c r="X807" s="388"/>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2</v>
      </c>
    </row>
    <row r="808" spans="1:51" ht="24.75" hidden="1" customHeight="1" x14ac:dyDescent="0.15">
      <c r="A808" s="538"/>
      <c r="B808" s="748"/>
      <c r="C808" s="748"/>
      <c r="D808" s="748"/>
      <c r="E808" s="748"/>
      <c r="F808" s="749"/>
      <c r="G808" s="332"/>
      <c r="H808" s="333"/>
      <c r="I808" s="333"/>
      <c r="J808" s="333"/>
      <c r="K808" s="334"/>
      <c r="L808" s="382"/>
      <c r="M808" s="387"/>
      <c r="N808" s="387"/>
      <c r="O808" s="387"/>
      <c r="P808" s="387"/>
      <c r="Q808" s="387"/>
      <c r="R808" s="387"/>
      <c r="S808" s="387"/>
      <c r="T808" s="387"/>
      <c r="U808" s="387"/>
      <c r="V808" s="387"/>
      <c r="W808" s="387"/>
      <c r="X808" s="388"/>
      <c r="Y808" s="379"/>
      <c r="Z808" s="380"/>
      <c r="AA808" s="380"/>
      <c r="AB808" s="386"/>
      <c r="AC808" s="332"/>
      <c r="AD808" s="333"/>
      <c r="AE808" s="333"/>
      <c r="AF808" s="333"/>
      <c r="AG808" s="334"/>
      <c r="AH808" s="382"/>
      <c r="AI808" s="387"/>
      <c r="AJ808" s="387"/>
      <c r="AK808" s="387"/>
      <c r="AL808" s="387"/>
      <c r="AM808" s="387"/>
      <c r="AN808" s="387"/>
      <c r="AO808" s="387"/>
      <c r="AP808" s="387"/>
      <c r="AQ808" s="387"/>
      <c r="AR808" s="387"/>
      <c r="AS808" s="387"/>
      <c r="AT808" s="388"/>
      <c r="AU808" s="379"/>
      <c r="AV808" s="380"/>
      <c r="AW808" s="380"/>
      <c r="AX808" s="381"/>
      <c r="AY808">
        <f t="shared" si="115"/>
        <v>2</v>
      </c>
    </row>
    <row r="809" spans="1:51" ht="24.75" hidden="1" customHeight="1" x14ac:dyDescent="0.15">
      <c r="A809" s="538"/>
      <c r="B809" s="748"/>
      <c r="C809" s="748"/>
      <c r="D809" s="748"/>
      <c r="E809" s="748"/>
      <c r="F809" s="749"/>
      <c r="G809" s="332"/>
      <c r="H809" s="333"/>
      <c r="I809" s="333"/>
      <c r="J809" s="333"/>
      <c r="K809" s="334"/>
      <c r="L809" s="382"/>
      <c r="M809" s="387"/>
      <c r="N809" s="387"/>
      <c r="O809" s="387"/>
      <c r="P809" s="387"/>
      <c r="Q809" s="387"/>
      <c r="R809" s="387"/>
      <c r="S809" s="387"/>
      <c r="T809" s="387"/>
      <c r="U809" s="387"/>
      <c r="V809" s="387"/>
      <c r="W809" s="387"/>
      <c r="X809" s="388"/>
      <c r="Y809" s="379"/>
      <c r="Z809" s="380"/>
      <c r="AA809" s="380"/>
      <c r="AB809" s="386"/>
      <c r="AC809" s="332"/>
      <c r="AD809" s="333"/>
      <c r="AE809" s="333"/>
      <c r="AF809" s="333"/>
      <c r="AG809" s="334"/>
      <c r="AH809" s="382"/>
      <c r="AI809" s="387"/>
      <c r="AJ809" s="387"/>
      <c r="AK809" s="387"/>
      <c r="AL809" s="387"/>
      <c r="AM809" s="387"/>
      <c r="AN809" s="387"/>
      <c r="AO809" s="387"/>
      <c r="AP809" s="387"/>
      <c r="AQ809" s="387"/>
      <c r="AR809" s="387"/>
      <c r="AS809" s="387"/>
      <c r="AT809" s="388"/>
      <c r="AU809" s="379"/>
      <c r="AV809" s="380"/>
      <c r="AW809" s="380"/>
      <c r="AX809" s="381"/>
      <c r="AY809">
        <f t="shared" si="115"/>
        <v>2</v>
      </c>
    </row>
    <row r="810" spans="1:51" ht="24.75" hidden="1" customHeight="1" x14ac:dyDescent="0.15">
      <c r="A810" s="538"/>
      <c r="B810" s="748"/>
      <c r="C810" s="748"/>
      <c r="D810" s="748"/>
      <c r="E810" s="748"/>
      <c r="F810" s="749"/>
      <c r="G810" s="332"/>
      <c r="H810" s="333"/>
      <c r="I810" s="333"/>
      <c r="J810" s="333"/>
      <c r="K810" s="334"/>
      <c r="L810" s="382"/>
      <c r="M810" s="387"/>
      <c r="N810" s="387"/>
      <c r="O810" s="387"/>
      <c r="P810" s="387"/>
      <c r="Q810" s="387"/>
      <c r="R810" s="387"/>
      <c r="S810" s="387"/>
      <c r="T810" s="387"/>
      <c r="U810" s="387"/>
      <c r="V810" s="387"/>
      <c r="W810" s="387"/>
      <c r="X810" s="388"/>
      <c r="Y810" s="379"/>
      <c r="Z810" s="380"/>
      <c r="AA810" s="380"/>
      <c r="AB810" s="386"/>
      <c r="AC810" s="332"/>
      <c r="AD810" s="333"/>
      <c r="AE810" s="333"/>
      <c r="AF810" s="333"/>
      <c r="AG810" s="334"/>
      <c r="AH810" s="382"/>
      <c r="AI810" s="387"/>
      <c r="AJ810" s="387"/>
      <c r="AK810" s="387"/>
      <c r="AL810" s="387"/>
      <c r="AM810" s="387"/>
      <c r="AN810" s="387"/>
      <c r="AO810" s="387"/>
      <c r="AP810" s="387"/>
      <c r="AQ810" s="387"/>
      <c r="AR810" s="387"/>
      <c r="AS810" s="387"/>
      <c r="AT810" s="388"/>
      <c r="AU810" s="379"/>
      <c r="AV810" s="380"/>
      <c r="AW810" s="380"/>
      <c r="AX810" s="381"/>
      <c r="AY810">
        <f t="shared" si="115"/>
        <v>2</v>
      </c>
    </row>
    <row r="811" spans="1:51" ht="24.75" hidden="1" customHeight="1" x14ac:dyDescent="0.15">
      <c r="A811" s="538"/>
      <c r="B811" s="748"/>
      <c r="C811" s="748"/>
      <c r="D811" s="748"/>
      <c r="E811" s="748"/>
      <c r="F811" s="749"/>
      <c r="G811" s="332"/>
      <c r="H811" s="333"/>
      <c r="I811" s="333"/>
      <c r="J811" s="333"/>
      <c r="K811" s="334"/>
      <c r="L811" s="382"/>
      <c r="M811" s="387"/>
      <c r="N811" s="387"/>
      <c r="O811" s="387"/>
      <c r="P811" s="387"/>
      <c r="Q811" s="387"/>
      <c r="R811" s="387"/>
      <c r="S811" s="387"/>
      <c r="T811" s="387"/>
      <c r="U811" s="387"/>
      <c r="V811" s="387"/>
      <c r="W811" s="387"/>
      <c r="X811" s="388"/>
      <c r="Y811" s="379"/>
      <c r="Z811" s="380"/>
      <c r="AA811" s="380"/>
      <c r="AB811" s="386"/>
      <c r="AC811" s="332"/>
      <c r="AD811" s="333"/>
      <c r="AE811" s="333"/>
      <c r="AF811" s="333"/>
      <c r="AG811" s="334"/>
      <c r="AH811" s="382"/>
      <c r="AI811" s="387"/>
      <c r="AJ811" s="387"/>
      <c r="AK811" s="387"/>
      <c r="AL811" s="387"/>
      <c r="AM811" s="387"/>
      <c r="AN811" s="387"/>
      <c r="AO811" s="387"/>
      <c r="AP811" s="387"/>
      <c r="AQ811" s="387"/>
      <c r="AR811" s="387"/>
      <c r="AS811" s="387"/>
      <c r="AT811" s="388"/>
      <c r="AU811" s="379"/>
      <c r="AV811" s="380"/>
      <c r="AW811" s="380"/>
      <c r="AX811" s="381"/>
      <c r="AY811">
        <f t="shared" si="115"/>
        <v>2</v>
      </c>
    </row>
    <row r="812" spans="1:51" ht="24.75" customHeight="1" thickBot="1" x14ac:dyDescent="0.2">
      <c r="A812" s="538"/>
      <c r="B812" s="748"/>
      <c r="C812" s="748"/>
      <c r="D812" s="748"/>
      <c r="E812" s="748"/>
      <c r="F812" s="749"/>
      <c r="G812" s="392" t="s">
        <v>20</v>
      </c>
      <c r="H812" s="393"/>
      <c r="I812" s="393"/>
      <c r="J812" s="393"/>
      <c r="K812" s="393"/>
      <c r="L812" s="394"/>
      <c r="M812" s="395"/>
      <c r="N812" s="395"/>
      <c r="O812" s="395"/>
      <c r="P812" s="395"/>
      <c r="Q812" s="395"/>
      <c r="R812" s="395"/>
      <c r="S812" s="395"/>
      <c r="T812" s="395"/>
      <c r="U812" s="395"/>
      <c r="V812" s="395"/>
      <c r="W812" s="395"/>
      <c r="X812" s="396"/>
      <c r="Y812" s="397">
        <f>SUM(Y802:AB811)</f>
        <v>7</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3</v>
      </c>
      <c r="AV812" s="398"/>
      <c r="AW812" s="398"/>
      <c r="AX812" s="400"/>
      <c r="AY812">
        <f t="shared" si="115"/>
        <v>2</v>
      </c>
    </row>
    <row r="813" spans="1:51" ht="24.75" customHeight="1" x14ac:dyDescent="0.15">
      <c r="A813" s="538"/>
      <c r="B813" s="748"/>
      <c r="C813" s="748"/>
      <c r="D813" s="748"/>
      <c r="E813" s="748"/>
      <c r="F813" s="749"/>
      <c r="G813" s="421" t="s">
        <v>733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241</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1</v>
      </c>
    </row>
    <row r="814" spans="1:51" ht="24.75" customHeight="1" x14ac:dyDescent="0.15">
      <c r="A814" s="538"/>
      <c r="B814" s="748"/>
      <c r="C814" s="748"/>
      <c r="D814" s="748"/>
      <c r="E814" s="748"/>
      <c r="F814" s="749"/>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1</v>
      </c>
    </row>
    <row r="815" spans="1:51" ht="24.75" customHeight="1" x14ac:dyDescent="0.15">
      <c r="A815" s="538"/>
      <c r="B815" s="748"/>
      <c r="C815" s="748"/>
      <c r="D815" s="748"/>
      <c r="E815" s="748"/>
      <c r="F815" s="749"/>
      <c r="G815" s="431" t="s">
        <v>720</v>
      </c>
      <c r="H815" s="432"/>
      <c r="I815" s="432"/>
      <c r="J815" s="432"/>
      <c r="K815" s="433"/>
      <c r="L815" s="434" t="s">
        <v>709</v>
      </c>
      <c r="M815" s="435"/>
      <c r="N815" s="435"/>
      <c r="O815" s="435"/>
      <c r="P815" s="435"/>
      <c r="Q815" s="435"/>
      <c r="R815" s="435"/>
      <c r="S815" s="435"/>
      <c r="T815" s="435"/>
      <c r="U815" s="435"/>
      <c r="V815" s="435"/>
      <c r="W815" s="435"/>
      <c r="X815" s="436"/>
      <c r="Y815" s="437">
        <v>0.9</v>
      </c>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1</v>
      </c>
    </row>
    <row r="816" spans="1:51" ht="24.75" customHeight="1" x14ac:dyDescent="0.15">
      <c r="A816" s="538"/>
      <c r="B816" s="748"/>
      <c r="C816" s="748"/>
      <c r="D816" s="748"/>
      <c r="E816" s="748"/>
      <c r="F816" s="749"/>
      <c r="G816" s="332" t="s">
        <v>720</v>
      </c>
      <c r="H816" s="333"/>
      <c r="I816" s="333"/>
      <c r="J816" s="333"/>
      <c r="K816" s="334"/>
      <c r="L816" s="382" t="s">
        <v>710</v>
      </c>
      <c r="M816" s="387"/>
      <c r="N816" s="387"/>
      <c r="O816" s="387"/>
      <c r="P816" s="387"/>
      <c r="Q816" s="387"/>
      <c r="R816" s="387"/>
      <c r="S816" s="387"/>
      <c r="T816" s="387"/>
      <c r="U816" s="387"/>
      <c r="V816" s="387"/>
      <c r="W816" s="387"/>
      <c r="X816" s="388"/>
      <c r="Y816" s="379">
        <v>0.9</v>
      </c>
      <c r="Z816" s="380"/>
      <c r="AA816" s="380"/>
      <c r="AB816" s="386"/>
      <c r="AC816" s="332"/>
      <c r="AD816" s="333"/>
      <c r="AE816" s="333"/>
      <c r="AF816" s="333"/>
      <c r="AG816" s="334"/>
      <c r="AH816" s="382"/>
      <c r="AI816" s="387"/>
      <c r="AJ816" s="387"/>
      <c r="AK816" s="387"/>
      <c r="AL816" s="387"/>
      <c r="AM816" s="387"/>
      <c r="AN816" s="387"/>
      <c r="AO816" s="387"/>
      <c r="AP816" s="387"/>
      <c r="AQ816" s="387"/>
      <c r="AR816" s="387"/>
      <c r="AS816" s="387"/>
      <c r="AT816" s="388"/>
      <c r="AU816" s="379"/>
      <c r="AV816" s="380"/>
      <c r="AW816" s="380"/>
      <c r="AX816" s="381"/>
      <c r="AY816">
        <f t="shared" si="116"/>
        <v>1</v>
      </c>
    </row>
    <row r="817" spans="1:51" ht="24.75" customHeight="1" x14ac:dyDescent="0.15">
      <c r="A817" s="538"/>
      <c r="B817" s="748"/>
      <c r="C817" s="748"/>
      <c r="D817" s="748"/>
      <c r="E817" s="748"/>
      <c r="F817" s="749"/>
      <c r="G817" s="332" t="s">
        <v>720</v>
      </c>
      <c r="H817" s="333"/>
      <c r="I817" s="333"/>
      <c r="J817" s="333"/>
      <c r="K817" s="334"/>
      <c r="L817" s="382" t="s">
        <v>711</v>
      </c>
      <c r="M817" s="387"/>
      <c r="N817" s="387"/>
      <c r="O817" s="387"/>
      <c r="P817" s="387"/>
      <c r="Q817" s="387"/>
      <c r="R817" s="387"/>
      <c r="S817" s="387"/>
      <c r="T817" s="387"/>
      <c r="U817" s="387"/>
      <c r="V817" s="387"/>
      <c r="W817" s="387"/>
      <c r="X817" s="388"/>
      <c r="Y817" s="379">
        <v>0.8</v>
      </c>
      <c r="Z817" s="380"/>
      <c r="AA817" s="380"/>
      <c r="AB817" s="386"/>
      <c r="AC817" s="332"/>
      <c r="AD817" s="333"/>
      <c r="AE817" s="333"/>
      <c r="AF817" s="333"/>
      <c r="AG817" s="334"/>
      <c r="AH817" s="382"/>
      <c r="AI817" s="387"/>
      <c r="AJ817" s="387"/>
      <c r="AK817" s="387"/>
      <c r="AL817" s="387"/>
      <c r="AM817" s="387"/>
      <c r="AN817" s="387"/>
      <c r="AO817" s="387"/>
      <c r="AP817" s="387"/>
      <c r="AQ817" s="387"/>
      <c r="AR817" s="387"/>
      <c r="AS817" s="387"/>
      <c r="AT817" s="388"/>
      <c r="AU817" s="379"/>
      <c r="AV817" s="380"/>
      <c r="AW817" s="380"/>
      <c r="AX817" s="381"/>
      <c r="AY817">
        <f t="shared" si="116"/>
        <v>1</v>
      </c>
    </row>
    <row r="818" spans="1:51" ht="24.75" customHeight="1" x14ac:dyDescent="0.15">
      <c r="A818" s="538"/>
      <c r="B818" s="748"/>
      <c r="C818" s="748"/>
      <c r="D818" s="748"/>
      <c r="E818" s="748"/>
      <c r="F818" s="749"/>
      <c r="G818" s="332" t="s">
        <v>720</v>
      </c>
      <c r="H818" s="333"/>
      <c r="I818" s="333"/>
      <c r="J818" s="333"/>
      <c r="K818" s="334"/>
      <c r="L818" s="382" t="s">
        <v>712</v>
      </c>
      <c r="M818" s="387"/>
      <c r="N818" s="387"/>
      <c r="O818" s="387"/>
      <c r="P818" s="387"/>
      <c r="Q818" s="387"/>
      <c r="R818" s="387"/>
      <c r="S818" s="387"/>
      <c r="T818" s="387"/>
      <c r="U818" s="387"/>
      <c r="V818" s="387"/>
      <c r="W818" s="387"/>
      <c r="X818" s="388"/>
      <c r="Y818" s="379">
        <v>0.7</v>
      </c>
      <c r="Z818" s="380"/>
      <c r="AA818" s="380"/>
      <c r="AB818" s="386"/>
      <c r="AC818" s="332"/>
      <c r="AD818" s="333"/>
      <c r="AE818" s="333"/>
      <c r="AF818" s="333"/>
      <c r="AG818" s="334"/>
      <c r="AH818" s="382"/>
      <c r="AI818" s="387"/>
      <c r="AJ818" s="387"/>
      <c r="AK818" s="387"/>
      <c r="AL818" s="387"/>
      <c r="AM818" s="387"/>
      <c r="AN818" s="387"/>
      <c r="AO818" s="387"/>
      <c r="AP818" s="387"/>
      <c r="AQ818" s="387"/>
      <c r="AR818" s="387"/>
      <c r="AS818" s="387"/>
      <c r="AT818" s="388"/>
      <c r="AU818" s="379"/>
      <c r="AV818" s="380"/>
      <c r="AW818" s="380"/>
      <c r="AX818" s="381"/>
      <c r="AY818">
        <f t="shared" si="116"/>
        <v>1</v>
      </c>
    </row>
    <row r="819" spans="1:51" ht="24.75" customHeight="1" x14ac:dyDescent="0.15">
      <c r="A819" s="538"/>
      <c r="B819" s="748"/>
      <c r="C819" s="748"/>
      <c r="D819" s="748"/>
      <c r="E819" s="748"/>
      <c r="F819" s="749"/>
      <c r="G819" s="332" t="s">
        <v>720</v>
      </c>
      <c r="H819" s="333"/>
      <c r="I819" s="333"/>
      <c r="J819" s="333"/>
      <c r="K819" s="334"/>
      <c r="L819" s="382" t="s">
        <v>713</v>
      </c>
      <c r="M819" s="387"/>
      <c r="N819" s="387"/>
      <c r="O819" s="387"/>
      <c r="P819" s="387"/>
      <c r="Q819" s="387"/>
      <c r="R819" s="387"/>
      <c r="S819" s="387"/>
      <c r="T819" s="387"/>
      <c r="U819" s="387"/>
      <c r="V819" s="387"/>
      <c r="W819" s="387"/>
      <c r="X819" s="388"/>
      <c r="Y819" s="379">
        <v>0.4</v>
      </c>
      <c r="Z819" s="380"/>
      <c r="AA819" s="380"/>
      <c r="AB819" s="386"/>
      <c r="AC819" s="332"/>
      <c r="AD819" s="333"/>
      <c r="AE819" s="333"/>
      <c r="AF819" s="333"/>
      <c r="AG819" s="334"/>
      <c r="AH819" s="382"/>
      <c r="AI819" s="387"/>
      <c r="AJ819" s="387"/>
      <c r="AK819" s="387"/>
      <c r="AL819" s="387"/>
      <c r="AM819" s="387"/>
      <c r="AN819" s="387"/>
      <c r="AO819" s="387"/>
      <c r="AP819" s="387"/>
      <c r="AQ819" s="387"/>
      <c r="AR819" s="387"/>
      <c r="AS819" s="387"/>
      <c r="AT819" s="388"/>
      <c r="AU819" s="379"/>
      <c r="AV819" s="380"/>
      <c r="AW819" s="380"/>
      <c r="AX819" s="381"/>
      <c r="AY819">
        <f t="shared" si="116"/>
        <v>1</v>
      </c>
    </row>
    <row r="820" spans="1:51" ht="24.75" customHeight="1" x14ac:dyDescent="0.15">
      <c r="A820" s="538"/>
      <c r="B820" s="748"/>
      <c r="C820" s="748"/>
      <c r="D820" s="748"/>
      <c r="E820" s="748"/>
      <c r="F820" s="749"/>
      <c r="G820" s="332" t="s">
        <v>720</v>
      </c>
      <c r="H820" s="333"/>
      <c r="I820" s="333"/>
      <c r="J820" s="333"/>
      <c r="K820" s="334"/>
      <c r="L820" s="382" t="s">
        <v>714</v>
      </c>
      <c r="M820" s="387"/>
      <c r="N820" s="387"/>
      <c r="O820" s="387"/>
      <c r="P820" s="387"/>
      <c r="Q820" s="387"/>
      <c r="R820" s="387"/>
      <c r="S820" s="387"/>
      <c r="T820" s="387"/>
      <c r="U820" s="387"/>
      <c r="V820" s="387"/>
      <c r="W820" s="387"/>
      <c r="X820" s="388"/>
      <c r="Y820" s="379">
        <v>0</v>
      </c>
      <c r="Z820" s="380"/>
      <c r="AA820" s="380"/>
      <c r="AB820" s="386"/>
      <c r="AC820" s="332"/>
      <c r="AD820" s="333"/>
      <c r="AE820" s="333"/>
      <c r="AF820" s="333"/>
      <c r="AG820" s="334"/>
      <c r="AH820" s="382"/>
      <c r="AI820" s="387"/>
      <c r="AJ820" s="387"/>
      <c r="AK820" s="387"/>
      <c r="AL820" s="387"/>
      <c r="AM820" s="387"/>
      <c r="AN820" s="387"/>
      <c r="AO820" s="387"/>
      <c r="AP820" s="387"/>
      <c r="AQ820" s="387"/>
      <c r="AR820" s="387"/>
      <c r="AS820" s="387"/>
      <c r="AT820" s="388"/>
      <c r="AU820" s="379"/>
      <c r="AV820" s="380"/>
      <c r="AW820" s="380"/>
      <c r="AX820" s="381"/>
      <c r="AY820">
        <f t="shared" si="116"/>
        <v>1</v>
      </c>
    </row>
    <row r="821" spans="1:51" ht="24.75" hidden="1" customHeight="1" x14ac:dyDescent="0.15">
      <c r="A821" s="538"/>
      <c r="B821" s="748"/>
      <c r="C821" s="748"/>
      <c r="D821" s="748"/>
      <c r="E821" s="748"/>
      <c r="F821" s="749"/>
      <c r="G821" s="332"/>
      <c r="H821" s="333"/>
      <c r="I821" s="333"/>
      <c r="J821" s="333"/>
      <c r="K821" s="334"/>
      <c r="L821" s="382"/>
      <c r="M821" s="387"/>
      <c r="N821" s="387"/>
      <c r="O821" s="387"/>
      <c r="P821" s="387"/>
      <c r="Q821" s="387"/>
      <c r="R821" s="387"/>
      <c r="S821" s="387"/>
      <c r="T821" s="387"/>
      <c r="U821" s="387"/>
      <c r="V821" s="387"/>
      <c r="W821" s="387"/>
      <c r="X821" s="388"/>
      <c r="Y821" s="379"/>
      <c r="Z821" s="380"/>
      <c r="AA821" s="380"/>
      <c r="AB821" s="386"/>
      <c r="AC821" s="332"/>
      <c r="AD821" s="333"/>
      <c r="AE821" s="333"/>
      <c r="AF821" s="333"/>
      <c r="AG821" s="334"/>
      <c r="AH821" s="382"/>
      <c r="AI821" s="387"/>
      <c r="AJ821" s="387"/>
      <c r="AK821" s="387"/>
      <c r="AL821" s="387"/>
      <c r="AM821" s="387"/>
      <c r="AN821" s="387"/>
      <c r="AO821" s="387"/>
      <c r="AP821" s="387"/>
      <c r="AQ821" s="387"/>
      <c r="AR821" s="387"/>
      <c r="AS821" s="387"/>
      <c r="AT821" s="388"/>
      <c r="AU821" s="379"/>
      <c r="AV821" s="380"/>
      <c r="AW821" s="380"/>
      <c r="AX821" s="381"/>
      <c r="AY821">
        <f t="shared" si="116"/>
        <v>1</v>
      </c>
    </row>
    <row r="822" spans="1:51" ht="24.75" hidden="1" customHeight="1" x14ac:dyDescent="0.15">
      <c r="A822" s="538"/>
      <c r="B822" s="748"/>
      <c r="C822" s="748"/>
      <c r="D822" s="748"/>
      <c r="E822" s="748"/>
      <c r="F822" s="749"/>
      <c r="G822" s="332"/>
      <c r="H822" s="333"/>
      <c r="I822" s="333"/>
      <c r="J822" s="333"/>
      <c r="K822" s="334"/>
      <c r="L822" s="382"/>
      <c r="M822" s="387"/>
      <c r="N822" s="387"/>
      <c r="O822" s="387"/>
      <c r="P822" s="387"/>
      <c r="Q822" s="387"/>
      <c r="R822" s="387"/>
      <c r="S822" s="387"/>
      <c r="T822" s="387"/>
      <c r="U822" s="387"/>
      <c r="V822" s="387"/>
      <c r="W822" s="387"/>
      <c r="X822" s="388"/>
      <c r="Y822" s="379"/>
      <c r="Z822" s="380"/>
      <c r="AA822" s="380"/>
      <c r="AB822" s="386"/>
      <c r="AC822" s="332"/>
      <c r="AD822" s="333"/>
      <c r="AE822" s="333"/>
      <c r="AF822" s="333"/>
      <c r="AG822" s="334"/>
      <c r="AH822" s="382"/>
      <c r="AI822" s="387"/>
      <c r="AJ822" s="387"/>
      <c r="AK822" s="387"/>
      <c r="AL822" s="387"/>
      <c r="AM822" s="387"/>
      <c r="AN822" s="387"/>
      <c r="AO822" s="387"/>
      <c r="AP822" s="387"/>
      <c r="AQ822" s="387"/>
      <c r="AR822" s="387"/>
      <c r="AS822" s="387"/>
      <c r="AT822" s="388"/>
      <c r="AU822" s="379"/>
      <c r="AV822" s="380"/>
      <c r="AW822" s="380"/>
      <c r="AX822" s="381"/>
      <c r="AY822">
        <f t="shared" si="116"/>
        <v>1</v>
      </c>
    </row>
    <row r="823" spans="1:51" ht="24.75" hidden="1" customHeight="1" x14ac:dyDescent="0.15">
      <c r="A823" s="538"/>
      <c r="B823" s="748"/>
      <c r="C823" s="748"/>
      <c r="D823" s="748"/>
      <c r="E823" s="748"/>
      <c r="F823" s="749"/>
      <c r="G823" s="332"/>
      <c r="H823" s="333"/>
      <c r="I823" s="333"/>
      <c r="J823" s="333"/>
      <c r="K823" s="334"/>
      <c r="L823" s="382"/>
      <c r="M823" s="387"/>
      <c r="N823" s="387"/>
      <c r="O823" s="387"/>
      <c r="P823" s="387"/>
      <c r="Q823" s="387"/>
      <c r="R823" s="387"/>
      <c r="S823" s="387"/>
      <c r="T823" s="387"/>
      <c r="U823" s="387"/>
      <c r="V823" s="387"/>
      <c r="W823" s="387"/>
      <c r="X823" s="388"/>
      <c r="Y823" s="379"/>
      <c r="Z823" s="380"/>
      <c r="AA823" s="380"/>
      <c r="AB823" s="386"/>
      <c r="AC823" s="332"/>
      <c r="AD823" s="333"/>
      <c r="AE823" s="333"/>
      <c r="AF823" s="333"/>
      <c r="AG823" s="334"/>
      <c r="AH823" s="382"/>
      <c r="AI823" s="387"/>
      <c r="AJ823" s="387"/>
      <c r="AK823" s="387"/>
      <c r="AL823" s="387"/>
      <c r="AM823" s="387"/>
      <c r="AN823" s="387"/>
      <c r="AO823" s="387"/>
      <c r="AP823" s="387"/>
      <c r="AQ823" s="387"/>
      <c r="AR823" s="387"/>
      <c r="AS823" s="387"/>
      <c r="AT823" s="388"/>
      <c r="AU823" s="379"/>
      <c r="AV823" s="380"/>
      <c r="AW823" s="380"/>
      <c r="AX823" s="381"/>
      <c r="AY823">
        <f t="shared" si="116"/>
        <v>1</v>
      </c>
    </row>
    <row r="824" spans="1:51" ht="24.75" hidden="1" customHeight="1" x14ac:dyDescent="0.15">
      <c r="A824" s="538"/>
      <c r="B824" s="748"/>
      <c r="C824" s="748"/>
      <c r="D824" s="748"/>
      <c r="E824" s="748"/>
      <c r="F824" s="749"/>
      <c r="G824" s="332"/>
      <c r="H824" s="333"/>
      <c r="I824" s="333"/>
      <c r="J824" s="333"/>
      <c r="K824" s="334"/>
      <c r="L824" s="382"/>
      <c r="M824" s="387"/>
      <c r="N824" s="387"/>
      <c r="O824" s="387"/>
      <c r="P824" s="387"/>
      <c r="Q824" s="387"/>
      <c r="R824" s="387"/>
      <c r="S824" s="387"/>
      <c r="T824" s="387"/>
      <c r="U824" s="387"/>
      <c r="V824" s="387"/>
      <c r="W824" s="387"/>
      <c r="X824" s="388"/>
      <c r="Y824" s="379"/>
      <c r="Z824" s="380"/>
      <c r="AA824" s="380"/>
      <c r="AB824" s="386"/>
      <c r="AC824" s="332"/>
      <c r="AD824" s="333"/>
      <c r="AE824" s="333"/>
      <c r="AF824" s="333"/>
      <c r="AG824" s="334"/>
      <c r="AH824" s="382"/>
      <c r="AI824" s="387"/>
      <c r="AJ824" s="387"/>
      <c r="AK824" s="387"/>
      <c r="AL824" s="387"/>
      <c r="AM824" s="387"/>
      <c r="AN824" s="387"/>
      <c r="AO824" s="387"/>
      <c r="AP824" s="387"/>
      <c r="AQ824" s="387"/>
      <c r="AR824" s="387"/>
      <c r="AS824" s="387"/>
      <c r="AT824" s="388"/>
      <c r="AU824" s="379"/>
      <c r="AV824" s="380"/>
      <c r="AW824" s="380"/>
      <c r="AX824" s="381"/>
      <c r="AY824">
        <f t="shared" si="116"/>
        <v>1</v>
      </c>
    </row>
    <row r="825" spans="1:51" ht="24.75" customHeight="1" x14ac:dyDescent="0.15">
      <c r="A825" s="538"/>
      <c r="B825" s="748"/>
      <c r="C825" s="748"/>
      <c r="D825" s="748"/>
      <c r="E825" s="748"/>
      <c r="F825" s="749"/>
      <c r="G825" s="392" t="s">
        <v>20</v>
      </c>
      <c r="H825" s="393"/>
      <c r="I825" s="393"/>
      <c r="J825" s="393"/>
      <c r="K825" s="393"/>
      <c r="L825" s="394"/>
      <c r="M825" s="395"/>
      <c r="N825" s="395"/>
      <c r="O825" s="395"/>
      <c r="P825" s="395"/>
      <c r="Q825" s="395"/>
      <c r="R825" s="395"/>
      <c r="S825" s="395"/>
      <c r="T825" s="395"/>
      <c r="U825" s="395"/>
      <c r="V825" s="395"/>
      <c r="W825" s="395"/>
      <c r="X825" s="396"/>
      <c r="Y825" s="397">
        <f>SUM(Y815:AB824)</f>
        <v>3.6999999999999997</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1</v>
      </c>
    </row>
    <row r="826" spans="1:51" ht="24.75" hidden="1" customHeight="1" x14ac:dyDescent="0.15">
      <c r="A826" s="538"/>
      <c r="B826" s="748"/>
      <c r="C826" s="748"/>
      <c r="D826" s="748"/>
      <c r="E826" s="748"/>
      <c r="F826" s="749"/>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8"/>
      <c r="C827" s="748"/>
      <c r="D827" s="748"/>
      <c r="E827" s="748"/>
      <c r="F827" s="749"/>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8"/>
      <c r="C828" s="748"/>
      <c r="D828" s="748"/>
      <c r="E828" s="748"/>
      <c r="F828" s="749"/>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8"/>
      <c r="C829" s="748"/>
      <c r="D829" s="748"/>
      <c r="E829" s="748"/>
      <c r="F829" s="749"/>
      <c r="G829" s="332"/>
      <c r="H829" s="333"/>
      <c r="I829" s="333"/>
      <c r="J829" s="333"/>
      <c r="K829" s="334"/>
      <c r="L829" s="382"/>
      <c r="M829" s="387"/>
      <c r="N829" s="387"/>
      <c r="O829" s="387"/>
      <c r="P829" s="387"/>
      <c r="Q829" s="387"/>
      <c r="R829" s="387"/>
      <c r="S829" s="387"/>
      <c r="T829" s="387"/>
      <c r="U829" s="387"/>
      <c r="V829" s="387"/>
      <c r="W829" s="387"/>
      <c r="X829" s="388"/>
      <c r="Y829" s="379"/>
      <c r="Z829" s="380"/>
      <c r="AA829" s="380"/>
      <c r="AB829" s="386"/>
      <c r="AC829" s="332"/>
      <c r="AD829" s="333"/>
      <c r="AE829" s="333"/>
      <c r="AF829" s="333"/>
      <c r="AG829" s="334"/>
      <c r="AH829" s="382"/>
      <c r="AI829" s="387"/>
      <c r="AJ829" s="387"/>
      <c r="AK829" s="387"/>
      <c r="AL829" s="387"/>
      <c r="AM829" s="387"/>
      <c r="AN829" s="387"/>
      <c r="AO829" s="387"/>
      <c r="AP829" s="387"/>
      <c r="AQ829" s="387"/>
      <c r="AR829" s="387"/>
      <c r="AS829" s="387"/>
      <c r="AT829" s="388"/>
      <c r="AU829" s="379"/>
      <c r="AV829" s="380"/>
      <c r="AW829" s="380"/>
      <c r="AX829" s="381"/>
      <c r="AY829">
        <f t="shared" si="117"/>
        <v>0</v>
      </c>
    </row>
    <row r="830" spans="1:51" ht="24.75" hidden="1" customHeight="1" x14ac:dyDescent="0.15">
      <c r="A830" s="538"/>
      <c r="B830" s="748"/>
      <c r="C830" s="748"/>
      <c r="D830" s="748"/>
      <c r="E830" s="748"/>
      <c r="F830" s="749"/>
      <c r="G830" s="332"/>
      <c r="H830" s="333"/>
      <c r="I830" s="333"/>
      <c r="J830" s="333"/>
      <c r="K830" s="334"/>
      <c r="L830" s="382"/>
      <c r="M830" s="387"/>
      <c r="N830" s="387"/>
      <c r="O830" s="387"/>
      <c r="P830" s="387"/>
      <c r="Q830" s="387"/>
      <c r="R830" s="387"/>
      <c r="S830" s="387"/>
      <c r="T830" s="387"/>
      <c r="U830" s="387"/>
      <c r="V830" s="387"/>
      <c r="W830" s="387"/>
      <c r="X830" s="388"/>
      <c r="Y830" s="379"/>
      <c r="Z830" s="380"/>
      <c r="AA830" s="380"/>
      <c r="AB830" s="386"/>
      <c r="AC830" s="332"/>
      <c r="AD830" s="333"/>
      <c r="AE830" s="333"/>
      <c r="AF830" s="333"/>
      <c r="AG830" s="334"/>
      <c r="AH830" s="382"/>
      <c r="AI830" s="387"/>
      <c r="AJ830" s="387"/>
      <c r="AK830" s="387"/>
      <c r="AL830" s="387"/>
      <c r="AM830" s="387"/>
      <c r="AN830" s="387"/>
      <c r="AO830" s="387"/>
      <c r="AP830" s="387"/>
      <c r="AQ830" s="387"/>
      <c r="AR830" s="387"/>
      <c r="AS830" s="387"/>
      <c r="AT830" s="388"/>
      <c r="AU830" s="379"/>
      <c r="AV830" s="380"/>
      <c r="AW830" s="380"/>
      <c r="AX830" s="381"/>
      <c r="AY830">
        <f t="shared" si="117"/>
        <v>0</v>
      </c>
    </row>
    <row r="831" spans="1:51" ht="24.75" hidden="1" customHeight="1" x14ac:dyDescent="0.15">
      <c r="A831" s="538"/>
      <c r="B831" s="748"/>
      <c r="C831" s="748"/>
      <c r="D831" s="748"/>
      <c r="E831" s="748"/>
      <c r="F831" s="749"/>
      <c r="G831" s="332"/>
      <c r="H831" s="333"/>
      <c r="I831" s="333"/>
      <c r="J831" s="333"/>
      <c r="K831" s="334"/>
      <c r="L831" s="382"/>
      <c r="M831" s="387"/>
      <c r="N831" s="387"/>
      <c r="O831" s="387"/>
      <c r="P831" s="387"/>
      <c r="Q831" s="387"/>
      <c r="R831" s="387"/>
      <c r="S831" s="387"/>
      <c r="T831" s="387"/>
      <c r="U831" s="387"/>
      <c r="V831" s="387"/>
      <c r="W831" s="387"/>
      <c r="X831" s="388"/>
      <c r="Y831" s="379"/>
      <c r="Z831" s="380"/>
      <c r="AA831" s="380"/>
      <c r="AB831" s="386"/>
      <c r="AC831" s="332"/>
      <c r="AD831" s="333"/>
      <c r="AE831" s="333"/>
      <c r="AF831" s="333"/>
      <c r="AG831" s="334"/>
      <c r="AH831" s="382"/>
      <c r="AI831" s="387"/>
      <c r="AJ831" s="387"/>
      <c r="AK831" s="387"/>
      <c r="AL831" s="387"/>
      <c r="AM831" s="387"/>
      <c r="AN831" s="387"/>
      <c r="AO831" s="387"/>
      <c r="AP831" s="387"/>
      <c r="AQ831" s="387"/>
      <c r="AR831" s="387"/>
      <c r="AS831" s="387"/>
      <c r="AT831" s="388"/>
      <c r="AU831" s="379"/>
      <c r="AV831" s="380"/>
      <c r="AW831" s="380"/>
      <c r="AX831" s="381"/>
      <c r="AY831">
        <f t="shared" si="117"/>
        <v>0</v>
      </c>
    </row>
    <row r="832" spans="1:51" ht="24.75" hidden="1" customHeight="1" x14ac:dyDescent="0.15">
      <c r="A832" s="538"/>
      <c r="B832" s="748"/>
      <c r="C832" s="748"/>
      <c r="D832" s="748"/>
      <c r="E832" s="748"/>
      <c r="F832" s="749"/>
      <c r="G832" s="332"/>
      <c r="H832" s="333"/>
      <c r="I832" s="333"/>
      <c r="J832" s="333"/>
      <c r="K832" s="334"/>
      <c r="L832" s="382"/>
      <c r="M832" s="387"/>
      <c r="N832" s="387"/>
      <c r="O832" s="387"/>
      <c r="P832" s="387"/>
      <c r="Q832" s="387"/>
      <c r="R832" s="387"/>
      <c r="S832" s="387"/>
      <c r="T832" s="387"/>
      <c r="U832" s="387"/>
      <c r="V832" s="387"/>
      <c r="W832" s="387"/>
      <c r="X832" s="388"/>
      <c r="Y832" s="379"/>
      <c r="Z832" s="380"/>
      <c r="AA832" s="380"/>
      <c r="AB832" s="386"/>
      <c r="AC832" s="332"/>
      <c r="AD832" s="333"/>
      <c r="AE832" s="333"/>
      <c r="AF832" s="333"/>
      <c r="AG832" s="334"/>
      <c r="AH832" s="382"/>
      <c r="AI832" s="387"/>
      <c r="AJ832" s="387"/>
      <c r="AK832" s="387"/>
      <c r="AL832" s="387"/>
      <c r="AM832" s="387"/>
      <c r="AN832" s="387"/>
      <c r="AO832" s="387"/>
      <c r="AP832" s="387"/>
      <c r="AQ832" s="387"/>
      <c r="AR832" s="387"/>
      <c r="AS832" s="387"/>
      <c r="AT832" s="388"/>
      <c r="AU832" s="379"/>
      <c r="AV832" s="380"/>
      <c r="AW832" s="380"/>
      <c r="AX832" s="381"/>
      <c r="AY832">
        <f t="shared" si="117"/>
        <v>0</v>
      </c>
    </row>
    <row r="833" spans="1:51" ht="24.75" hidden="1" customHeight="1" x14ac:dyDescent="0.15">
      <c r="A833" s="538"/>
      <c r="B833" s="748"/>
      <c r="C833" s="748"/>
      <c r="D833" s="748"/>
      <c r="E833" s="748"/>
      <c r="F833" s="749"/>
      <c r="G833" s="332"/>
      <c r="H833" s="333"/>
      <c r="I833" s="333"/>
      <c r="J833" s="333"/>
      <c r="K833" s="334"/>
      <c r="L833" s="382"/>
      <c r="M833" s="387"/>
      <c r="N833" s="387"/>
      <c r="O833" s="387"/>
      <c r="P833" s="387"/>
      <c r="Q833" s="387"/>
      <c r="R833" s="387"/>
      <c r="S833" s="387"/>
      <c r="T833" s="387"/>
      <c r="U833" s="387"/>
      <c r="V833" s="387"/>
      <c r="W833" s="387"/>
      <c r="X833" s="388"/>
      <c r="Y833" s="379"/>
      <c r="Z833" s="380"/>
      <c r="AA833" s="380"/>
      <c r="AB833" s="386"/>
      <c r="AC833" s="332"/>
      <c r="AD833" s="333"/>
      <c r="AE833" s="333"/>
      <c r="AF833" s="333"/>
      <c r="AG833" s="334"/>
      <c r="AH833" s="382"/>
      <c r="AI833" s="387"/>
      <c r="AJ833" s="387"/>
      <c r="AK833" s="387"/>
      <c r="AL833" s="387"/>
      <c r="AM833" s="387"/>
      <c r="AN833" s="387"/>
      <c r="AO833" s="387"/>
      <c r="AP833" s="387"/>
      <c r="AQ833" s="387"/>
      <c r="AR833" s="387"/>
      <c r="AS833" s="387"/>
      <c r="AT833" s="388"/>
      <c r="AU833" s="379"/>
      <c r="AV833" s="380"/>
      <c r="AW833" s="380"/>
      <c r="AX833" s="381"/>
      <c r="AY833">
        <f t="shared" si="117"/>
        <v>0</v>
      </c>
    </row>
    <row r="834" spans="1:51" ht="24.75" hidden="1" customHeight="1" x14ac:dyDescent="0.15">
      <c r="A834" s="538"/>
      <c r="B834" s="748"/>
      <c r="C834" s="748"/>
      <c r="D834" s="748"/>
      <c r="E834" s="748"/>
      <c r="F834" s="749"/>
      <c r="G834" s="332"/>
      <c r="H834" s="333"/>
      <c r="I834" s="333"/>
      <c r="J834" s="333"/>
      <c r="K834" s="334"/>
      <c r="L834" s="382"/>
      <c r="M834" s="387"/>
      <c r="N834" s="387"/>
      <c r="O834" s="387"/>
      <c r="P834" s="387"/>
      <c r="Q834" s="387"/>
      <c r="R834" s="387"/>
      <c r="S834" s="387"/>
      <c r="T834" s="387"/>
      <c r="U834" s="387"/>
      <c r="V834" s="387"/>
      <c r="W834" s="387"/>
      <c r="X834" s="388"/>
      <c r="Y834" s="379"/>
      <c r="Z834" s="380"/>
      <c r="AA834" s="380"/>
      <c r="AB834" s="386"/>
      <c r="AC834" s="332"/>
      <c r="AD834" s="333"/>
      <c r="AE834" s="333"/>
      <c r="AF834" s="333"/>
      <c r="AG834" s="334"/>
      <c r="AH834" s="382"/>
      <c r="AI834" s="387"/>
      <c r="AJ834" s="387"/>
      <c r="AK834" s="387"/>
      <c r="AL834" s="387"/>
      <c r="AM834" s="387"/>
      <c r="AN834" s="387"/>
      <c r="AO834" s="387"/>
      <c r="AP834" s="387"/>
      <c r="AQ834" s="387"/>
      <c r="AR834" s="387"/>
      <c r="AS834" s="387"/>
      <c r="AT834" s="388"/>
      <c r="AU834" s="379"/>
      <c r="AV834" s="380"/>
      <c r="AW834" s="380"/>
      <c r="AX834" s="381"/>
      <c r="AY834">
        <f t="shared" si="117"/>
        <v>0</v>
      </c>
    </row>
    <row r="835" spans="1:51" ht="24.75" hidden="1" customHeight="1" x14ac:dyDescent="0.15">
      <c r="A835" s="538"/>
      <c r="B835" s="748"/>
      <c r="C835" s="748"/>
      <c r="D835" s="748"/>
      <c r="E835" s="748"/>
      <c r="F835" s="749"/>
      <c r="G835" s="332"/>
      <c r="H835" s="333"/>
      <c r="I835" s="333"/>
      <c r="J835" s="333"/>
      <c r="K835" s="334"/>
      <c r="L835" s="382"/>
      <c r="M835" s="387"/>
      <c r="N835" s="387"/>
      <c r="O835" s="387"/>
      <c r="P835" s="387"/>
      <c r="Q835" s="387"/>
      <c r="R835" s="387"/>
      <c r="S835" s="387"/>
      <c r="T835" s="387"/>
      <c r="U835" s="387"/>
      <c r="V835" s="387"/>
      <c r="W835" s="387"/>
      <c r="X835" s="388"/>
      <c r="Y835" s="379"/>
      <c r="Z835" s="380"/>
      <c r="AA835" s="380"/>
      <c r="AB835" s="386"/>
      <c r="AC835" s="332"/>
      <c r="AD835" s="333"/>
      <c r="AE835" s="333"/>
      <c r="AF835" s="333"/>
      <c r="AG835" s="334"/>
      <c r="AH835" s="382"/>
      <c r="AI835" s="387"/>
      <c r="AJ835" s="387"/>
      <c r="AK835" s="387"/>
      <c r="AL835" s="387"/>
      <c r="AM835" s="387"/>
      <c r="AN835" s="387"/>
      <c r="AO835" s="387"/>
      <c r="AP835" s="387"/>
      <c r="AQ835" s="387"/>
      <c r="AR835" s="387"/>
      <c r="AS835" s="387"/>
      <c r="AT835" s="388"/>
      <c r="AU835" s="379"/>
      <c r="AV835" s="380"/>
      <c r="AW835" s="380"/>
      <c r="AX835" s="381"/>
      <c r="AY835">
        <f t="shared" si="117"/>
        <v>0</v>
      </c>
    </row>
    <row r="836" spans="1:51" ht="24.75" hidden="1" customHeight="1" x14ac:dyDescent="0.15">
      <c r="A836" s="538"/>
      <c r="B836" s="748"/>
      <c r="C836" s="748"/>
      <c r="D836" s="748"/>
      <c r="E836" s="748"/>
      <c r="F836" s="749"/>
      <c r="G836" s="332"/>
      <c r="H836" s="333"/>
      <c r="I836" s="333"/>
      <c r="J836" s="333"/>
      <c r="K836" s="334"/>
      <c r="L836" s="382"/>
      <c r="M836" s="387"/>
      <c r="N836" s="387"/>
      <c r="O836" s="387"/>
      <c r="P836" s="387"/>
      <c r="Q836" s="387"/>
      <c r="R836" s="387"/>
      <c r="S836" s="387"/>
      <c r="T836" s="387"/>
      <c r="U836" s="387"/>
      <c r="V836" s="387"/>
      <c r="W836" s="387"/>
      <c r="X836" s="388"/>
      <c r="Y836" s="379"/>
      <c r="Z836" s="380"/>
      <c r="AA836" s="380"/>
      <c r="AB836" s="386"/>
      <c r="AC836" s="332"/>
      <c r="AD836" s="333"/>
      <c r="AE836" s="333"/>
      <c r="AF836" s="333"/>
      <c r="AG836" s="334"/>
      <c r="AH836" s="382"/>
      <c r="AI836" s="387"/>
      <c r="AJ836" s="387"/>
      <c r="AK836" s="387"/>
      <c r="AL836" s="387"/>
      <c r="AM836" s="387"/>
      <c r="AN836" s="387"/>
      <c r="AO836" s="387"/>
      <c r="AP836" s="387"/>
      <c r="AQ836" s="387"/>
      <c r="AR836" s="387"/>
      <c r="AS836" s="387"/>
      <c r="AT836" s="388"/>
      <c r="AU836" s="379"/>
      <c r="AV836" s="380"/>
      <c r="AW836" s="380"/>
      <c r="AX836" s="381"/>
      <c r="AY836">
        <f t="shared" si="117"/>
        <v>0</v>
      </c>
    </row>
    <row r="837" spans="1:51" ht="24.75" hidden="1" customHeight="1" x14ac:dyDescent="0.15">
      <c r="A837" s="538"/>
      <c r="B837" s="748"/>
      <c r="C837" s="748"/>
      <c r="D837" s="748"/>
      <c r="E837" s="748"/>
      <c r="F837" s="749"/>
      <c r="G837" s="332"/>
      <c r="H837" s="333"/>
      <c r="I837" s="333"/>
      <c r="J837" s="333"/>
      <c r="K837" s="334"/>
      <c r="L837" s="382"/>
      <c r="M837" s="387"/>
      <c r="N837" s="387"/>
      <c r="O837" s="387"/>
      <c r="P837" s="387"/>
      <c r="Q837" s="387"/>
      <c r="R837" s="387"/>
      <c r="S837" s="387"/>
      <c r="T837" s="387"/>
      <c r="U837" s="387"/>
      <c r="V837" s="387"/>
      <c r="W837" s="387"/>
      <c r="X837" s="388"/>
      <c r="Y837" s="379"/>
      <c r="Z837" s="380"/>
      <c r="AA837" s="380"/>
      <c r="AB837" s="386"/>
      <c r="AC837" s="332"/>
      <c r="AD837" s="333"/>
      <c r="AE837" s="333"/>
      <c r="AF837" s="333"/>
      <c r="AG837" s="334"/>
      <c r="AH837" s="382"/>
      <c r="AI837" s="387"/>
      <c r="AJ837" s="387"/>
      <c r="AK837" s="387"/>
      <c r="AL837" s="387"/>
      <c r="AM837" s="387"/>
      <c r="AN837" s="387"/>
      <c r="AO837" s="387"/>
      <c r="AP837" s="387"/>
      <c r="AQ837" s="387"/>
      <c r="AR837" s="387"/>
      <c r="AS837" s="387"/>
      <c r="AT837" s="388"/>
      <c r="AU837" s="379"/>
      <c r="AV837" s="380"/>
      <c r="AW837" s="380"/>
      <c r="AX837" s="381"/>
      <c r="AY837">
        <f t="shared" si="117"/>
        <v>0</v>
      </c>
    </row>
    <row r="838" spans="1:51" ht="24.75" hidden="1" customHeight="1" x14ac:dyDescent="0.15">
      <c r="A838" s="538"/>
      <c r="B838" s="748"/>
      <c r="C838" s="748"/>
      <c r="D838" s="748"/>
      <c r="E838" s="748"/>
      <c r="F838" s="749"/>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8" t="s">
        <v>262</v>
      </c>
      <c r="AM839" s="939"/>
      <c r="AN839" s="939"/>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256</v>
      </c>
      <c r="AD844" s="261"/>
      <c r="AE844" s="261"/>
      <c r="AF844" s="261"/>
      <c r="AG844" s="261"/>
      <c r="AH844" s="329" t="s">
        <v>283</v>
      </c>
      <c r="AI844" s="331"/>
      <c r="AJ844" s="331"/>
      <c r="AK844" s="331"/>
      <c r="AL844" s="331" t="s">
        <v>21</v>
      </c>
      <c r="AM844" s="331"/>
      <c r="AN844" s="331"/>
      <c r="AO844" s="408"/>
      <c r="AP844" s="409" t="s">
        <v>222</v>
      </c>
      <c r="AQ844" s="409"/>
      <c r="AR844" s="409"/>
      <c r="AS844" s="409"/>
      <c r="AT844" s="409"/>
      <c r="AU844" s="409"/>
      <c r="AV844" s="409"/>
      <c r="AW844" s="409"/>
      <c r="AX844" s="409"/>
    </row>
    <row r="845" spans="1:51" ht="30" customHeight="1" x14ac:dyDescent="0.15">
      <c r="A845" s="385">
        <v>1</v>
      </c>
      <c r="B845" s="385">
        <v>1</v>
      </c>
      <c r="C845" s="406" t="s">
        <v>672</v>
      </c>
      <c r="D845" s="401"/>
      <c r="E845" s="401"/>
      <c r="F845" s="401"/>
      <c r="G845" s="401"/>
      <c r="H845" s="401"/>
      <c r="I845" s="401"/>
      <c r="J845" s="402">
        <v>2010001183774</v>
      </c>
      <c r="K845" s="403"/>
      <c r="L845" s="403"/>
      <c r="M845" s="403"/>
      <c r="N845" s="403"/>
      <c r="O845" s="403"/>
      <c r="P845" s="407" t="s">
        <v>734</v>
      </c>
      <c r="Q845" s="301"/>
      <c r="R845" s="301"/>
      <c r="S845" s="301"/>
      <c r="T845" s="301"/>
      <c r="U845" s="301"/>
      <c r="V845" s="301"/>
      <c r="W845" s="301"/>
      <c r="X845" s="301"/>
      <c r="Y845" s="302">
        <v>120</v>
      </c>
      <c r="Z845" s="303"/>
      <c r="AA845" s="303"/>
      <c r="AB845" s="304"/>
      <c r="AC845" s="306" t="s">
        <v>287</v>
      </c>
      <c r="AD845" s="307"/>
      <c r="AE845" s="307"/>
      <c r="AF845" s="307"/>
      <c r="AG845" s="307"/>
      <c r="AH845" s="404">
        <v>1</v>
      </c>
      <c r="AI845" s="405"/>
      <c r="AJ845" s="405"/>
      <c r="AK845" s="405"/>
      <c r="AL845" s="310">
        <v>92</v>
      </c>
      <c r="AM845" s="311"/>
      <c r="AN845" s="311"/>
      <c r="AO845" s="312"/>
      <c r="AP845" s="305"/>
      <c r="AQ845" s="305"/>
      <c r="AR845" s="305"/>
      <c r="AS845" s="305"/>
      <c r="AT845" s="305"/>
      <c r="AU845" s="305"/>
      <c r="AV845" s="305"/>
      <c r="AW845" s="305"/>
      <c r="AX845" s="305"/>
    </row>
    <row r="846" spans="1:51" ht="30" customHeight="1" x14ac:dyDescent="0.15">
      <c r="A846" s="385">
        <v>2</v>
      </c>
      <c r="B846" s="385">
        <v>1</v>
      </c>
      <c r="C846" s="406" t="s">
        <v>751</v>
      </c>
      <c r="D846" s="401"/>
      <c r="E846" s="401"/>
      <c r="F846" s="401"/>
      <c r="G846" s="401"/>
      <c r="H846" s="401"/>
      <c r="I846" s="401"/>
      <c r="J846" s="402">
        <v>6010501033467</v>
      </c>
      <c r="K846" s="403"/>
      <c r="L846" s="403"/>
      <c r="M846" s="403"/>
      <c r="N846" s="403"/>
      <c r="O846" s="403"/>
      <c r="P846" s="301" t="s">
        <v>679</v>
      </c>
      <c r="Q846" s="301"/>
      <c r="R846" s="301"/>
      <c r="S846" s="301"/>
      <c r="T846" s="301"/>
      <c r="U846" s="301"/>
      <c r="V846" s="301"/>
      <c r="W846" s="301"/>
      <c r="X846" s="301"/>
      <c r="Y846" s="302">
        <v>25</v>
      </c>
      <c r="Z846" s="303"/>
      <c r="AA846" s="303"/>
      <c r="AB846" s="304"/>
      <c r="AC846" s="306" t="s">
        <v>752</v>
      </c>
      <c r="AD846" s="307"/>
      <c r="AE846" s="307"/>
      <c r="AF846" s="307"/>
      <c r="AG846" s="307"/>
      <c r="AH846" s="404">
        <v>1</v>
      </c>
      <c r="AI846" s="405"/>
      <c r="AJ846" s="405"/>
      <c r="AK846" s="405"/>
      <c r="AL846" s="310">
        <v>97.4</v>
      </c>
      <c r="AM846" s="311"/>
      <c r="AN846" s="311"/>
      <c r="AO846" s="312"/>
      <c r="AP846" s="305"/>
      <c r="AQ846" s="305"/>
      <c r="AR846" s="305"/>
      <c r="AS846" s="305"/>
      <c r="AT846" s="305"/>
      <c r="AU846" s="305"/>
      <c r="AV846" s="305"/>
      <c r="AW846" s="305"/>
      <c r="AX846" s="305"/>
      <c r="AY846">
        <f>COUNTA($C$846)</f>
        <v>1</v>
      </c>
    </row>
    <row r="847" spans="1:51" ht="30" customHeight="1" x14ac:dyDescent="0.15">
      <c r="A847" s="385">
        <v>3</v>
      </c>
      <c r="B847" s="385">
        <v>1</v>
      </c>
      <c r="C847" s="406" t="s">
        <v>673</v>
      </c>
      <c r="D847" s="401"/>
      <c r="E847" s="401"/>
      <c r="F847" s="401"/>
      <c r="G847" s="401"/>
      <c r="H847" s="401"/>
      <c r="I847" s="401"/>
      <c r="J847" s="402">
        <v>8011001039795</v>
      </c>
      <c r="K847" s="403"/>
      <c r="L847" s="403"/>
      <c r="M847" s="403"/>
      <c r="N847" s="403"/>
      <c r="O847" s="403"/>
      <c r="P847" s="407" t="s">
        <v>680</v>
      </c>
      <c r="Q847" s="301"/>
      <c r="R847" s="301"/>
      <c r="S847" s="301"/>
      <c r="T847" s="301"/>
      <c r="U847" s="301"/>
      <c r="V847" s="301"/>
      <c r="W847" s="301"/>
      <c r="X847" s="301"/>
      <c r="Y847" s="302">
        <v>6</v>
      </c>
      <c r="Z847" s="303"/>
      <c r="AA847" s="303"/>
      <c r="AB847" s="304"/>
      <c r="AC847" s="306" t="s">
        <v>752</v>
      </c>
      <c r="AD847" s="307"/>
      <c r="AE847" s="307"/>
      <c r="AF847" s="307"/>
      <c r="AG847" s="307"/>
      <c r="AH847" s="308">
        <v>1</v>
      </c>
      <c r="AI847" s="309"/>
      <c r="AJ847" s="309"/>
      <c r="AK847" s="309"/>
      <c r="AL847" s="310">
        <v>70.3</v>
      </c>
      <c r="AM847" s="311"/>
      <c r="AN847" s="311"/>
      <c r="AO847" s="312"/>
      <c r="AP847" s="305"/>
      <c r="AQ847" s="305"/>
      <c r="AR847" s="305"/>
      <c r="AS847" s="305"/>
      <c r="AT847" s="305"/>
      <c r="AU847" s="305"/>
      <c r="AV847" s="305"/>
      <c r="AW847" s="305"/>
      <c r="AX847" s="305"/>
      <c r="AY847">
        <f>COUNTA($C$847)</f>
        <v>1</v>
      </c>
    </row>
    <row r="848" spans="1:51" ht="30" customHeight="1" x14ac:dyDescent="0.15">
      <c r="A848" s="385">
        <v>4</v>
      </c>
      <c r="B848" s="385">
        <v>1</v>
      </c>
      <c r="C848" s="406" t="s">
        <v>674</v>
      </c>
      <c r="D848" s="401"/>
      <c r="E848" s="401"/>
      <c r="F848" s="401"/>
      <c r="G848" s="401"/>
      <c r="H848" s="401"/>
      <c r="I848" s="401"/>
      <c r="J848" s="402">
        <v>9012801002058</v>
      </c>
      <c r="K848" s="403"/>
      <c r="L848" s="403"/>
      <c r="M848" s="403"/>
      <c r="N848" s="403"/>
      <c r="O848" s="403"/>
      <c r="P848" s="407" t="s">
        <v>681</v>
      </c>
      <c r="Q848" s="301"/>
      <c r="R848" s="301"/>
      <c r="S848" s="301"/>
      <c r="T848" s="301"/>
      <c r="U848" s="301"/>
      <c r="V848" s="301"/>
      <c r="W848" s="301"/>
      <c r="X848" s="301"/>
      <c r="Y848" s="302">
        <v>5</v>
      </c>
      <c r="Z848" s="303"/>
      <c r="AA848" s="303"/>
      <c r="AB848" s="304"/>
      <c r="AC848" s="306" t="s">
        <v>752</v>
      </c>
      <c r="AD848" s="307"/>
      <c r="AE848" s="307"/>
      <c r="AF848" s="307"/>
      <c r="AG848" s="307"/>
      <c r="AH848" s="308">
        <v>1</v>
      </c>
      <c r="AI848" s="309"/>
      <c r="AJ848" s="309"/>
      <c r="AK848" s="309"/>
      <c r="AL848" s="310">
        <v>99.7</v>
      </c>
      <c r="AM848" s="311"/>
      <c r="AN848" s="311"/>
      <c r="AO848" s="312"/>
      <c r="AP848" s="305"/>
      <c r="AQ848" s="305"/>
      <c r="AR848" s="305"/>
      <c r="AS848" s="305"/>
      <c r="AT848" s="305"/>
      <c r="AU848" s="305"/>
      <c r="AV848" s="305"/>
      <c r="AW848" s="305"/>
      <c r="AX848" s="305"/>
      <c r="AY848">
        <f>COUNTA($C$848)</f>
        <v>1</v>
      </c>
    </row>
    <row r="849" spans="1:51" ht="30" customHeight="1" x14ac:dyDescent="0.15">
      <c r="A849" s="385">
        <v>5</v>
      </c>
      <c r="B849" s="385">
        <v>1</v>
      </c>
      <c r="C849" s="406" t="s">
        <v>675</v>
      </c>
      <c r="D849" s="401"/>
      <c r="E849" s="401"/>
      <c r="F849" s="401"/>
      <c r="G849" s="401"/>
      <c r="H849" s="401"/>
      <c r="I849" s="401"/>
      <c r="J849" s="402">
        <v>7050001016050</v>
      </c>
      <c r="K849" s="403"/>
      <c r="L849" s="403"/>
      <c r="M849" s="403"/>
      <c r="N849" s="403"/>
      <c r="O849" s="403"/>
      <c r="P849" s="301" t="s">
        <v>682</v>
      </c>
      <c r="Q849" s="301"/>
      <c r="R849" s="301"/>
      <c r="S849" s="301"/>
      <c r="T849" s="301"/>
      <c r="U849" s="301"/>
      <c r="V849" s="301"/>
      <c r="W849" s="301"/>
      <c r="X849" s="301"/>
      <c r="Y849" s="302">
        <v>5</v>
      </c>
      <c r="Z849" s="303"/>
      <c r="AA849" s="303"/>
      <c r="AB849" s="304"/>
      <c r="AC849" s="306" t="s">
        <v>752</v>
      </c>
      <c r="AD849" s="307"/>
      <c r="AE849" s="307"/>
      <c r="AF849" s="307"/>
      <c r="AG849" s="307"/>
      <c r="AH849" s="308">
        <v>1</v>
      </c>
      <c r="AI849" s="309"/>
      <c r="AJ849" s="309"/>
      <c r="AK849" s="309"/>
      <c r="AL849" s="310">
        <v>97.4</v>
      </c>
      <c r="AM849" s="311"/>
      <c r="AN849" s="311"/>
      <c r="AO849" s="312"/>
      <c r="AP849" s="305"/>
      <c r="AQ849" s="305"/>
      <c r="AR849" s="305"/>
      <c r="AS849" s="305"/>
      <c r="AT849" s="305"/>
      <c r="AU849" s="305"/>
      <c r="AV849" s="305"/>
      <c r="AW849" s="305"/>
      <c r="AX849" s="305"/>
      <c r="AY849">
        <f>COUNTA($C$849)</f>
        <v>1</v>
      </c>
    </row>
    <row r="850" spans="1:51" ht="30" customHeight="1" x14ac:dyDescent="0.15">
      <c r="A850" s="385">
        <v>6</v>
      </c>
      <c r="B850" s="385">
        <v>1</v>
      </c>
      <c r="C850" s="406" t="s">
        <v>676</v>
      </c>
      <c r="D850" s="401"/>
      <c r="E850" s="401"/>
      <c r="F850" s="401"/>
      <c r="G850" s="401"/>
      <c r="H850" s="401"/>
      <c r="I850" s="401"/>
      <c r="J850" s="402">
        <v>5050001030004</v>
      </c>
      <c r="K850" s="403"/>
      <c r="L850" s="403"/>
      <c r="M850" s="403"/>
      <c r="N850" s="403"/>
      <c r="O850" s="403"/>
      <c r="P850" s="301" t="s">
        <v>683</v>
      </c>
      <c r="Q850" s="301"/>
      <c r="R850" s="301"/>
      <c r="S850" s="301"/>
      <c r="T850" s="301"/>
      <c r="U850" s="301"/>
      <c r="V850" s="301"/>
      <c r="W850" s="301"/>
      <c r="X850" s="301"/>
      <c r="Y850" s="302">
        <v>2</v>
      </c>
      <c r="Z850" s="303"/>
      <c r="AA850" s="303"/>
      <c r="AB850" s="304"/>
      <c r="AC850" s="306" t="s">
        <v>752</v>
      </c>
      <c r="AD850" s="307"/>
      <c r="AE850" s="307"/>
      <c r="AF850" s="307"/>
      <c r="AG850" s="307"/>
      <c r="AH850" s="308">
        <v>2</v>
      </c>
      <c r="AI850" s="309"/>
      <c r="AJ850" s="309"/>
      <c r="AK850" s="309"/>
      <c r="AL850" s="310">
        <v>87.7</v>
      </c>
      <c r="AM850" s="311"/>
      <c r="AN850" s="311"/>
      <c r="AO850" s="312"/>
      <c r="AP850" s="305"/>
      <c r="AQ850" s="305"/>
      <c r="AR850" s="305"/>
      <c r="AS850" s="305"/>
      <c r="AT850" s="305"/>
      <c r="AU850" s="305"/>
      <c r="AV850" s="305"/>
      <c r="AW850" s="305"/>
      <c r="AX850" s="305"/>
      <c r="AY850">
        <f>COUNTA($C$850)</f>
        <v>1</v>
      </c>
    </row>
    <row r="851" spans="1:51" ht="30" customHeight="1" x14ac:dyDescent="0.15">
      <c r="A851" s="385">
        <v>7</v>
      </c>
      <c r="B851" s="385">
        <v>1</v>
      </c>
      <c r="C851" s="406" t="s">
        <v>677</v>
      </c>
      <c r="D851" s="401"/>
      <c r="E851" s="401"/>
      <c r="F851" s="401"/>
      <c r="G851" s="401"/>
      <c r="H851" s="401"/>
      <c r="I851" s="401"/>
      <c r="J851" s="402">
        <v>5010001006767</v>
      </c>
      <c r="K851" s="403"/>
      <c r="L851" s="403"/>
      <c r="M851" s="403"/>
      <c r="N851" s="403"/>
      <c r="O851" s="403"/>
      <c r="P851" s="301" t="s">
        <v>684</v>
      </c>
      <c r="Q851" s="301"/>
      <c r="R851" s="301"/>
      <c r="S851" s="301"/>
      <c r="T851" s="301"/>
      <c r="U851" s="301"/>
      <c r="V851" s="301"/>
      <c r="W851" s="301"/>
      <c r="X851" s="301"/>
      <c r="Y851" s="302">
        <v>1</v>
      </c>
      <c r="Z851" s="303"/>
      <c r="AA851" s="303"/>
      <c r="AB851" s="304"/>
      <c r="AC851" s="306" t="s">
        <v>752</v>
      </c>
      <c r="AD851" s="307"/>
      <c r="AE851" s="307"/>
      <c r="AF851" s="307"/>
      <c r="AG851" s="307"/>
      <c r="AH851" s="308">
        <v>2</v>
      </c>
      <c r="AI851" s="309"/>
      <c r="AJ851" s="309"/>
      <c r="AK851" s="309"/>
      <c r="AL851" s="310">
        <v>99.4</v>
      </c>
      <c r="AM851" s="311"/>
      <c r="AN851" s="311"/>
      <c r="AO851" s="312"/>
      <c r="AP851" s="305"/>
      <c r="AQ851" s="305"/>
      <c r="AR851" s="305"/>
      <c r="AS851" s="305"/>
      <c r="AT851" s="305"/>
      <c r="AU851" s="305"/>
      <c r="AV851" s="305"/>
      <c r="AW851" s="305"/>
      <c r="AX851" s="305"/>
      <c r="AY851">
        <f>COUNTA($C$851)</f>
        <v>1</v>
      </c>
    </row>
    <row r="852" spans="1:51" ht="30" customHeight="1" x14ac:dyDescent="0.15">
      <c r="A852" s="385">
        <v>8</v>
      </c>
      <c r="B852" s="385">
        <v>1</v>
      </c>
      <c r="C852" s="401" t="s">
        <v>678</v>
      </c>
      <c r="D852" s="401"/>
      <c r="E852" s="401"/>
      <c r="F852" s="401"/>
      <c r="G852" s="401"/>
      <c r="H852" s="401"/>
      <c r="I852" s="401"/>
      <c r="J852" s="402">
        <v>2040001052869</v>
      </c>
      <c r="K852" s="403"/>
      <c r="L852" s="403"/>
      <c r="M852" s="403"/>
      <c r="N852" s="403"/>
      <c r="O852" s="403"/>
      <c r="P852" s="301" t="s">
        <v>685</v>
      </c>
      <c r="Q852" s="301"/>
      <c r="R852" s="301"/>
      <c r="S852" s="301"/>
      <c r="T852" s="301"/>
      <c r="U852" s="301"/>
      <c r="V852" s="301"/>
      <c r="W852" s="301"/>
      <c r="X852" s="301"/>
      <c r="Y852" s="302">
        <v>1</v>
      </c>
      <c r="Z852" s="303"/>
      <c r="AA852" s="303"/>
      <c r="AB852" s="304"/>
      <c r="AC852" s="306" t="s">
        <v>752</v>
      </c>
      <c r="AD852" s="307"/>
      <c r="AE852" s="307"/>
      <c r="AF852" s="307"/>
      <c r="AG852" s="307"/>
      <c r="AH852" s="308">
        <v>4</v>
      </c>
      <c r="AI852" s="309"/>
      <c r="AJ852" s="309"/>
      <c r="AK852" s="309"/>
      <c r="AL852" s="310">
        <v>55.4</v>
      </c>
      <c r="AM852" s="311"/>
      <c r="AN852" s="311"/>
      <c r="AO852" s="312"/>
      <c r="AP852" s="305"/>
      <c r="AQ852" s="305"/>
      <c r="AR852" s="305"/>
      <c r="AS852" s="305"/>
      <c r="AT852" s="305"/>
      <c r="AU852" s="305"/>
      <c r="AV852" s="305"/>
      <c r="AW852" s="305"/>
      <c r="AX852" s="305"/>
      <c r="AY852">
        <f>COUNTA($C$852)</f>
        <v>1</v>
      </c>
    </row>
    <row r="853" spans="1:51" ht="30" hidden="1" customHeight="1" x14ac:dyDescent="0.15">
      <c r="A853" s="385">
        <v>9</v>
      </c>
      <c r="B853" s="385">
        <v>1</v>
      </c>
      <c r="C853" s="401"/>
      <c r="D853" s="401"/>
      <c r="E853" s="401"/>
      <c r="F853" s="401"/>
      <c r="G853" s="401"/>
      <c r="H853" s="401"/>
      <c r="I853" s="401"/>
      <c r="J853" s="402"/>
      <c r="K853" s="403"/>
      <c r="L853" s="403"/>
      <c r="M853" s="403"/>
      <c r="N853" s="403"/>
      <c r="O853" s="403"/>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401"/>
      <c r="D854" s="401"/>
      <c r="E854" s="401"/>
      <c r="F854" s="401"/>
      <c r="G854" s="401"/>
      <c r="H854" s="401"/>
      <c r="I854" s="401"/>
      <c r="J854" s="402"/>
      <c r="K854" s="403"/>
      <c r="L854" s="403"/>
      <c r="M854" s="403"/>
      <c r="N854" s="403"/>
      <c r="O854" s="403"/>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401"/>
      <c r="D855" s="401"/>
      <c r="E855" s="401"/>
      <c r="F855" s="401"/>
      <c r="G855" s="401"/>
      <c r="H855" s="401"/>
      <c r="I855" s="401"/>
      <c r="J855" s="402"/>
      <c r="K855" s="403"/>
      <c r="L855" s="403"/>
      <c r="M855" s="403"/>
      <c r="N855" s="403"/>
      <c r="O855" s="403"/>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401"/>
      <c r="D856" s="401"/>
      <c r="E856" s="401"/>
      <c r="F856" s="401"/>
      <c r="G856" s="401"/>
      <c r="H856" s="401"/>
      <c r="I856" s="401"/>
      <c r="J856" s="402"/>
      <c r="K856" s="403"/>
      <c r="L856" s="403"/>
      <c r="M856" s="403"/>
      <c r="N856" s="403"/>
      <c r="O856" s="403"/>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401"/>
      <c r="D857" s="401"/>
      <c r="E857" s="401"/>
      <c r="F857" s="401"/>
      <c r="G857" s="401"/>
      <c r="H857" s="401"/>
      <c r="I857" s="401"/>
      <c r="J857" s="402"/>
      <c r="K857" s="403"/>
      <c r="L857" s="403"/>
      <c r="M857" s="403"/>
      <c r="N857" s="403"/>
      <c r="O857" s="403"/>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401"/>
      <c r="D858" s="401"/>
      <c r="E858" s="401"/>
      <c r="F858" s="401"/>
      <c r="G858" s="401"/>
      <c r="H858" s="401"/>
      <c r="I858" s="401"/>
      <c r="J858" s="402"/>
      <c r="K858" s="403"/>
      <c r="L858" s="403"/>
      <c r="M858" s="403"/>
      <c r="N858" s="403"/>
      <c r="O858" s="403"/>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401"/>
      <c r="D859" s="401"/>
      <c r="E859" s="401"/>
      <c r="F859" s="401"/>
      <c r="G859" s="401"/>
      <c r="H859" s="401"/>
      <c r="I859" s="401"/>
      <c r="J859" s="402"/>
      <c r="K859" s="403"/>
      <c r="L859" s="403"/>
      <c r="M859" s="403"/>
      <c r="N859" s="403"/>
      <c r="O859" s="403"/>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401"/>
      <c r="D860" s="401"/>
      <c r="E860" s="401"/>
      <c r="F860" s="401"/>
      <c r="G860" s="401"/>
      <c r="H860" s="401"/>
      <c r="I860" s="401"/>
      <c r="J860" s="402"/>
      <c r="K860" s="403"/>
      <c r="L860" s="403"/>
      <c r="M860" s="403"/>
      <c r="N860" s="403"/>
      <c r="O860" s="403"/>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401"/>
      <c r="D861" s="401"/>
      <c r="E861" s="401"/>
      <c r="F861" s="401"/>
      <c r="G861" s="401"/>
      <c r="H861" s="401"/>
      <c r="I861" s="401"/>
      <c r="J861" s="402"/>
      <c r="K861" s="403"/>
      <c r="L861" s="403"/>
      <c r="M861" s="403"/>
      <c r="N861" s="403"/>
      <c r="O861" s="403"/>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401"/>
      <c r="D862" s="401"/>
      <c r="E862" s="401"/>
      <c r="F862" s="401"/>
      <c r="G862" s="401"/>
      <c r="H862" s="401"/>
      <c r="I862" s="401"/>
      <c r="J862" s="402"/>
      <c r="K862" s="403"/>
      <c r="L862" s="403"/>
      <c r="M862" s="403"/>
      <c r="N862" s="403"/>
      <c r="O862" s="403"/>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401"/>
      <c r="D863" s="401"/>
      <c r="E863" s="401"/>
      <c r="F863" s="401"/>
      <c r="G863" s="401"/>
      <c r="H863" s="401"/>
      <c r="I863" s="401"/>
      <c r="J863" s="402"/>
      <c r="K863" s="403"/>
      <c r="L863" s="403"/>
      <c r="M863" s="403"/>
      <c r="N863" s="403"/>
      <c r="O863" s="403"/>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401"/>
      <c r="D864" s="401"/>
      <c r="E864" s="401"/>
      <c r="F864" s="401"/>
      <c r="G864" s="401"/>
      <c r="H864" s="401"/>
      <c r="I864" s="401"/>
      <c r="J864" s="402"/>
      <c r="K864" s="403"/>
      <c r="L864" s="403"/>
      <c r="M864" s="403"/>
      <c r="N864" s="403"/>
      <c r="O864" s="403"/>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401"/>
      <c r="D865" s="401"/>
      <c r="E865" s="401"/>
      <c r="F865" s="401"/>
      <c r="G865" s="401"/>
      <c r="H865" s="401"/>
      <c r="I865" s="401"/>
      <c r="J865" s="402"/>
      <c r="K865" s="403"/>
      <c r="L865" s="403"/>
      <c r="M865" s="403"/>
      <c r="N865" s="403"/>
      <c r="O865" s="403"/>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401"/>
      <c r="D866" s="401"/>
      <c r="E866" s="401"/>
      <c r="F866" s="401"/>
      <c r="G866" s="401"/>
      <c r="H866" s="401"/>
      <c r="I866" s="401"/>
      <c r="J866" s="402"/>
      <c r="K866" s="403"/>
      <c r="L866" s="403"/>
      <c r="M866" s="403"/>
      <c r="N866" s="403"/>
      <c r="O866" s="403"/>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401"/>
      <c r="D867" s="401"/>
      <c r="E867" s="401"/>
      <c r="F867" s="401"/>
      <c r="G867" s="401"/>
      <c r="H867" s="401"/>
      <c r="I867" s="401"/>
      <c r="J867" s="402"/>
      <c r="K867" s="403"/>
      <c r="L867" s="403"/>
      <c r="M867" s="403"/>
      <c r="N867" s="403"/>
      <c r="O867" s="403"/>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401"/>
      <c r="D868" s="401"/>
      <c r="E868" s="401"/>
      <c r="F868" s="401"/>
      <c r="G868" s="401"/>
      <c r="H868" s="401"/>
      <c r="I868" s="401"/>
      <c r="J868" s="402"/>
      <c r="K868" s="403"/>
      <c r="L868" s="403"/>
      <c r="M868" s="403"/>
      <c r="N868" s="403"/>
      <c r="O868" s="403"/>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401"/>
      <c r="D869" s="401"/>
      <c r="E869" s="401"/>
      <c r="F869" s="401"/>
      <c r="G869" s="401"/>
      <c r="H869" s="401"/>
      <c r="I869" s="401"/>
      <c r="J869" s="402"/>
      <c r="K869" s="403"/>
      <c r="L869" s="403"/>
      <c r="M869" s="403"/>
      <c r="N869" s="403"/>
      <c r="O869" s="403"/>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401"/>
      <c r="D870" s="401"/>
      <c r="E870" s="401"/>
      <c r="F870" s="401"/>
      <c r="G870" s="401"/>
      <c r="H870" s="401"/>
      <c r="I870" s="401"/>
      <c r="J870" s="402"/>
      <c r="K870" s="403"/>
      <c r="L870" s="403"/>
      <c r="M870" s="403"/>
      <c r="N870" s="403"/>
      <c r="O870" s="403"/>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401"/>
      <c r="D871" s="401"/>
      <c r="E871" s="401"/>
      <c r="F871" s="401"/>
      <c r="G871" s="401"/>
      <c r="H871" s="401"/>
      <c r="I871" s="401"/>
      <c r="J871" s="402"/>
      <c r="K871" s="403"/>
      <c r="L871" s="403"/>
      <c r="M871" s="403"/>
      <c r="N871" s="403"/>
      <c r="O871" s="403"/>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401"/>
      <c r="D872" s="401"/>
      <c r="E872" s="401"/>
      <c r="F872" s="401"/>
      <c r="G872" s="401"/>
      <c r="H872" s="401"/>
      <c r="I872" s="401"/>
      <c r="J872" s="402"/>
      <c r="K872" s="403"/>
      <c r="L872" s="403"/>
      <c r="M872" s="403"/>
      <c r="N872" s="403"/>
      <c r="O872" s="403"/>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401"/>
      <c r="D873" s="401"/>
      <c r="E873" s="401"/>
      <c r="F873" s="401"/>
      <c r="G873" s="401"/>
      <c r="H873" s="401"/>
      <c r="I873" s="401"/>
      <c r="J873" s="402"/>
      <c r="K873" s="403"/>
      <c r="L873" s="403"/>
      <c r="M873" s="403"/>
      <c r="N873" s="403"/>
      <c r="O873" s="403"/>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401"/>
      <c r="D874" s="401"/>
      <c r="E874" s="401"/>
      <c r="F874" s="401"/>
      <c r="G874" s="401"/>
      <c r="H874" s="401"/>
      <c r="I874" s="401"/>
      <c r="J874" s="402"/>
      <c r="K874" s="403"/>
      <c r="L874" s="403"/>
      <c r="M874" s="403"/>
      <c r="N874" s="403"/>
      <c r="O874" s="403"/>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256</v>
      </c>
      <c r="AD877" s="261"/>
      <c r="AE877" s="261"/>
      <c r="AF877" s="261"/>
      <c r="AG877" s="261"/>
      <c r="AH877" s="329" t="s">
        <v>283</v>
      </c>
      <c r="AI877" s="331"/>
      <c r="AJ877" s="331"/>
      <c r="AK877" s="331"/>
      <c r="AL877" s="331" t="s">
        <v>21</v>
      </c>
      <c r="AM877" s="331"/>
      <c r="AN877" s="331"/>
      <c r="AO877" s="408"/>
      <c r="AP877" s="409" t="s">
        <v>222</v>
      </c>
      <c r="AQ877" s="409"/>
      <c r="AR877" s="409"/>
      <c r="AS877" s="409"/>
      <c r="AT877" s="409"/>
      <c r="AU877" s="409"/>
      <c r="AV877" s="409"/>
      <c r="AW877" s="409"/>
      <c r="AX877" s="409"/>
      <c r="AY877">
        <f t="shared" ref="AY877:AY878" si="118">$AY$875</f>
        <v>1</v>
      </c>
    </row>
    <row r="878" spans="1:51" ht="30" customHeight="1" x14ac:dyDescent="0.15">
      <c r="A878" s="385">
        <v>1</v>
      </c>
      <c r="B878" s="385">
        <v>1</v>
      </c>
      <c r="C878" s="406" t="s">
        <v>750</v>
      </c>
      <c r="D878" s="401"/>
      <c r="E878" s="401"/>
      <c r="F878" s="401"/>
      <c r="G878" s="401"/>
      <c r="H878" s="401"/>
      <c r="I878" s="401"/>
      <c r="J878" s="402">
        <v>9010001034987</v>
      </c>
      <c r="K878" s="403"/>
      <c r="L878" s="403"/>
      <c r="M878" s="403"/>
      <c r="N878" s="403"/>
      <c r="O878" s="403"/>
      <c r="P878" s="301" t="s">
        <v>695</v>
      </c>
      <c r="Q878" s="301"/>
      <c r="R878" s="301"/>
      <c r="S878" s="301"/>
      <c r="T878" s="301"/>
      <c r="U878" s="301"/>
      <c r="V878" s="301"/>
      <c r="W878" s="301"/>
      <c r="X878" s="301"/>
      <c r="Y878" s="302">
        <v>168</v>
      </c>
      <c r="Z878" s="303"/>
      <c r="AA878" s="303"/>
      <c r="AB878" s="304"/>
      <c r="AC878" s="306" t="s">
        <v>753</v>
      </c>
      <c r="AD878" s="307"/>
      <c r="AE878" s="307"/>
      <c r="AF878" s="307"/>
      <c r="AG878" s="307"/>
      <c r="AH878" s="404">
        <v>1</v>
      </c>
      <c r="AI878" s="405"/>
      <c r="AJ878" s="405"/>
      <c r="AK878" s="405"/>
      <c r="AL878" s="310">
        <v>97.6</v>
      </c>
      <c r="AM878" s="311"/>
      <c r="AN878" s="311"/>
      <c r="AO878" s="312"/>
      <c r="AP878" s="305"/>
      <c r="AQ878" s="305"/>
      <c r="AR878" s="305"/>
      <c r="AS878" s="305"/>
      <c r="AT878" s="305"/>
      <c r="AU878" s="305"/>
      <c r="AV878" s="305"/>
      <c r="AW878" s="305"/>
      <c r="AX878" s="305"/>
      <c r="AY878">
        <f t="shared" si="118"/>
        <v>1</v>
      </c>
    </row>
    <row r="879" spans="1:51" ht="30" customHeight="1" x14ac:dyDescent="0.15">
      <c r="A879" s="385">
        <v>2</v>
      </c>
      <c r="B879" s="385">
        <v>1</v>
      </c>
      <c r="C879" s="406" t="s">
        <v>686</v>
      </c>
      <c r="D879" s="401"/>
      <c r="E879" s="401"/>
      <c r="F879" s="401"/>
      <c r="G879" s="401"/>
      <c r="H879" s="401"/>
      <c r="I879" s="401"/>
      <c r="J879" s="402" t="s">
        <v>694</v>
      </c>
      <c r="K879" s="403"/>
      <c r="L879" s="403"/>
      <c r="M879" s="403"/>
      <c r="N879" s="403"/>
      <c r="O879" s="403"/>
      <c r="P879" s="407" t="s">
        <v>702</v>
      </c>
      <c r="Q879" s="301"/>
      <c r="R879" s="301"/>
      <c r="S879" s="301"/>
      <c r="T879" s="301"/>
      <c r="U879" s="301"/>
      <c r="V879" s="301"/>
      <c r="W879" s="301"/>
      <c r="X879" s="301"/>
      <c r="Y879" s="302">
        <v>114</v>
      </c>
      <c r="Z879" s="303"/>
      <c r="AA879" s="303"/>
      <c r="AB879" s="304"/>
      <c r="AC879" s="306" t="s">
        <v>753</v>
      </c>
      <c r="AD879" s="307"/>
      <c r="AE879" s="307"/>
      <c r="AF879" s="307"/>
      <c r="AG879" s="307"/>
      <c r="AH879" s="404">
        <v>1</v>
      </c>
      <c r="AI879" s="405"/>
      <c r="AJ879" s="405"/>
      <c r="AK879" s="405"/>
      <c r="AL879" s="310">
        <v>99</v>
      </c>
      <c r="AM879" s="311"/>
      <c r="AN879" s="311"/>
      <c r="AO879" s="312"/>
      <c r="AP879" s="305"/>
      <c r="AQ879" s="305"/>
      <c r="AR879" s="305"/>
      <c r="AS879" s="305"/>
      <c r="AT879" s="305"/>
      <c r="AU879" s="305"/>
      <c r="AV879" s="305"/>
      <c r="AW879" s="305"/>
      <c r="AX879" s="305"/>
      <c r="AY879">
        <f>COUNTA($C$879)</f>
        <v>1</v>
      </c>
    </row>
    <row r="880" spans="1:51" ht="30" customHeight="1" x14ac:dyDescent="0.15">
      <c r="A880" s="385">
        <v>3</v>
      </c>
      <c r="B880" s="385">
        <v>1</v>
      </c>
      <c r="C880" s="406" t="s">
        <v>687</v>
      </c>
      <c r="D880" s="401"/>
      <c r="E880" s="401"/>
      <c r="F880" s="401"/>
      <c r="G880" s="401"/>
      <c r="H880" s="401"/>
      <c r="I880" s="401"/>
      <c r="J880" s="402">
        <v>3050001025344</v>
      </c>
      <c r="K880" s="403"/>
      <c r="L880" s="403"/>
      <c r="M880" s="403"/>
      <c r="N880" s="403"/>
      <c r="O880" s="403"/>
      <c r="P880" s="407" t="s">
        <v>696</v>
      </c>
      <c r="Q880" s="301"/>
      <c r="R880" s="301"/>
      <c r="S880" s="301"/>
      <c r="T880" s="301"/>
      <c r="U880" s="301"/>
      <c r="V880" s="301"/>
      <c r="W880" s="301"/>
      <c r="X880" s="301"/>
      <c r="Y880" s="302">
        <v>171</v>
      </c>
      <c r="Z880" s="303"/>
      <c r="AA880" s="303"/>
      <c r="AB880" s="304"/>
      <c r="AC880" s="306" t="s">
        <v>753</v>
      </c>
      <c r="AD880" s="307"/>
      <c r="AE880" s="307"/>
      <c r="AF880" s="307"/>
      <c r="AG880" s="307"/>
      <c r="AH880" s="308">
        <v>1</v>
      </c>
      <c r="AI880" s="309"/>
      <c r="AJ880" s="309"/>
      <c r="AK880" s="309"/>
      <c r="AL880" s="310">
        <v>96.4</v>
      </c>
      <c r="AM880" s="311"/>
      <c r="AN880" s="311"/>
      <c r="AO880" s="312"/>
      <c r="AP880" s="305"/>
      <c r="AQ880" s="305"/>
      <c r="AR880" s="305"/>
      <c r="AS880" s="305"/>
      <c r="AT880" s="305"/>
      <c r="AU880" s="305"/>
      <c r="AV880" s="305"/>
      <c r="AW880" s="305"/>
      <c r="AX880" s="305"/>
      <c r="AY880">
        <f>COUNTA($C$880)</f>
        <v>1</v>
      </c>
    </row>
    <row r="881" spans="1:51" ht="30" customHeight="1" x14ac:dyDescent="0.15">
      <c r="A881" s="385">
        <v>4</v>
      </c>
      <c r="B881" s="385">
        <v>1</v>
      </c>
      <c r="C881" s="406" t="s">
        <v>689</v>
      </c>
      <c r="D881" s="401"/>
      <c r="E881" s="401"/>
      <c r="F881" s="401"/>
      <c r="G881" s="401"/>
      <c r="H881" s="401"/>
      <c r="I881" s="401"/>
      <c r="J881" s="402">
        <v>4010701009640</v>
      </c>
      <c r="K881" s="403"/>
      <c r="L881" s="403"/>
      <c r="M881" s="403"/>
      <c r="N881" s="403"/>
      <c r="O881" s="403"/>
      <c r="P881" s="407" t="s">
        <v>698</v>
      </c>
      <c r="Q881" s="301"/>
      <c r="R881" s="301"/>
      <c r="S881" s="301"/>
      <c r="T881" s="301"/>
      <c r="U881" s="301"/>
      <c r="V881" s="301"/>
      <c r="W881" s="301"/>
      <c r="X881" s="301"/>
      <c r="Y881" s="302">
        <v>170</v>
      </c>
      <c r="Z881" s="303"/>
      <c r="AA881" s="303"/>
      <c r="AB881" s="304"/>
      <c r="AC881" s="306" t="s">
        <v>753</v>
      </c>
      <c r="AD881" s="307"/>
      <c r="AE881" s="307"/>
      <c r="AF881" s="307"/>
      <c r="AG881" s="307"/>
      <c r="AH881" s="308">
        <v>1</v>
      </c>
      <c r="AI881" s="309"/>
      <c r="AJ881" s="309"/>
      <c r="AK881" s="309"/>
      <c r="AL881" s="310">
        <v>96.5</v>
      </c>
      <c r="AM881" s="311"/>
      <c r="AN881" s="311"/>
      <c r="AO881" s="312"/>
      <c r="AP881" s="305"/>
      <c r="AQ881" s="305"/>
      <c r="AR881" s="305"/>
      <c r="AS881" s="305"/>
      <c r="AT881" s="305"/>
      <c r="AU881" s="305"/>
      <c r="AV881" s="305"/>
      <c r="AW881" s="305"/>
      <c r="AX881" s="305"/>
      <c r="AY881">
        <f>COUNTA($C$881)</f>
        <v>1</v>
      </c>
    </row>
    <row r="882" spans="1:51" ht="57.75" customHeight="1" x14ac:dyDescent="0.15">
      <c r="A882" s="385">
        <v>5</v>
      </c>
      <c r="B882" s="385">
        <v>1</v>
      </c>
      <c r="C882" s="401" t="s">
        <v>692</v>
      </c>
      <c r="D882" s="401"/>
      <c r="E882" s="401"/>
      <c r="F882" s="401"/>
      <c r="G882" s="401"/>
      <c r="H882" s="401"/>
      <c r="I882" s="401"/>
      <c r="J882" s="402">
        <v>3011801007386</v>
      </c>
      <c r="K882" s="403"/>
      <c r="L882" s="403"/>
      <c r="M882" s="403"/>
      <c r="N882" s="403"/>
      <c r="O882" s="403"/>
      <c r="P882" s="301" t="s">
        <v>701</v>
      </c>
      <c r="Q882" s="301"/>
      <c r="R882" s="301"/>
      <c r="S882" s="301"/>
      <c r="T882" s="301"/>
      <c r="U882" s="301"/>
      <c r="V882" s="301"/>
      <c r="W882" s="301"/>
      <c r="X882" s="301"/>
      <c r="Y882" s="302">
        <v>71</v>
      </c>
      <c r="Z882" s="303"/>
      <c r="AA882" s="303"/>
      <c r="AB882" s="304"/>
      <c r="AC882" s="306" t="s">
        <v>753</v>
      </c>
      <c r="AD882" s="307"/>
      <c r="AE882" s="307"/>
      <c r="AF882" s="307"/>
      <c r="AG882" s="307"/>
      <c r="AH882" s="308">
        <v>3</v>
      </c>
      <c r="AI882" s="309"/>
      <c r="AJ882" s="309"/>
      <c r="AK882" s="309"/>
      <c r="AL882" s="310">
        <v>94.1</v>
      </c>
      <c r="AM882" s="311"/>
      <c r="AN882" s="311"/>
      <c r="AO882" s="312"/>
      <c r="AP882" s="305"/>
      <c r="AQ882" s="305"/>
      <c r="AR882" s="305"/>
      <c r="AS882" s="305"/>
      <c r="AT882" s="305"/>
      <c r="AU882" s="305"/>
      <c r="AV882" s="305"/>
      <c r="AW882" s="305"/>
      <c r="AX882" s="305"/>
      <c r="AY882">
        <f>COUNTA($C$882)</f>
        <v>1</v>
      </c>
    </row>
    <row r="883" spans="1:51" ht="57.75" customHeight="1" x14ac:dyDescent="0.15">
      <c r="A883" s="385">
        <v>6</v>
      </c>
      <c r="B883" s="385">
        <v>1</v>
      </c>
      <c r="C883" s="401" t="s">
        <v>688</v>
      </c>
      <c r="D883" s="401"/>
      <c r="E883" s="401"/>
      <c r="F883" s="401"/>
      <c r="G883" s="401"/>
      <c r="H883" s="401"/>
      <c r="I883" s="401"/>
      <c r="J883" s="402">
        <v>2050001009018</v>
      </c>
      <c r="K883" s="403"/>
      <c r="L883" s="403"/>
      <c r="M883" s="403"/>
      <c r="N883" s="403"/>
      <c r="O883" s="403"/>
      <c r="P883" s="301" t="s">
        <v>697</v>
      </c>
      <c r="Q883" s="301"/>
      <c r="R883" s="301"/>
      <c r="S883" s="301"/>
      <c r="T883" s="301"/>
      <c r="U883" s="301"/>
      <c r="V883" s="301"/>
      <c r="W883" s="301"/>
      <c r="X883" s="301"/>
      <c r="Y883" s="302">
        <v>52</v>
      </c>
      <c r="Z883" s="303"/>
      <c r="AA883" s="303"/>
      <c r="AB883" s="304"/>
      <c r="AC883" s="306" t="s">
        <v>753</v>
      </c>
      <c r="AD883" s="307"/>
      <c r="AE883" s="307"/>
      <c r="AF883" s="307"/>
      <c r="AG883" s="307"/>
      <c r="AH883" s="308">
        <v>2</v>
      </c>
      <c r="AI883" s="309"/>
      <c r="AJ883" s="309"/>
      <c r="AK883" s="309"/>
      <c r="AL883" s="310">
        <v>95.8</v>
      </c>
      <c r="AM883" s="311"/>
      <c r="AN883" s="311"/>
      <c r="AO883" s="312"/>
      <c r="AP883" s="305"/>
      <c r="AQ883" s="305"/>
      <c r="AR883" s="305"/>
      <c r="AS883" s="305"/>
      <c r="AT883" s="305"/>
      <c r="AU883" s="305"/>
      <c r="AV883" s="305"/>
      <c r="AW883" s="305"/>
      <c r="AX883" s="305"/>
      <c r="AY883">
        <f>COUNTA($C$883)</f>
        <v>1</v>
      </c>
    </row>
    <row r="884" spans="1:51" ht="30" customHeight="1" x14ac:dyDescent="0.15">
      <c r="A884" s="385">
        <v>7</v>
      </c>
      <c r="B884" s="385">
        <v>1</v>
      </c>
      <c r="C884" s="401" t="s">
        <v>690</v>
      </c>
      <c r="D884" s="401"/>
      <c r="E884" s="401"/>
      <c r="F884" s="401"/>
      <c r="G884" s="401"/>
      <c r="H884" s="401"/>
      <c r="I884" s="401"/>
      <c r="J884" s="402">
        <v>8013401001509</v>
      </c>
      <c r="K884" s="403"/>
      <c r="L884" s="403"/>
      <c r="M884" s="403"/>
      <c r="N884" s="403"/>
      <c r="O884" s="403"/>
      <c r="P884" s="301" t="s">
        <v>699</v>
      </c>
      <c r="Q884" s="301"/>
      <c r="R884" s="301"/>
      <c r="S884" s="301"/>
      <c r="T884" s="301"/>
      <c r="U884" s="301"/>
      <c r="V884" s="301"/>
      <c r="W884" s="301"/>
      <c r="X884" s="301"/>
      <c r="Y884" s="302">
        <v>12</v>
      </c>
      <c r="Z884" s="303"/>
      <c r="AA884" s="303"/>
      <c r="AB884" s="304"/>
      <c r="AC884" s="306" t="s">
        <v>753</v>
      </c>
      <c r="AD884" s="307"/>
      <c r="AE884" s="307"/>
      <c r="AF884" s="307"/>
      <c r="AG884" s="307"/>
      <c r="AH884" s="308">
        <v>2</v>
      </c>
      <c r="AI884" s="309"/>
      <c r="AJ884" s="309"/>
      <c r="AK884" s="309"/>
      <c r="AL884" s="310">
        <v>88.3</v>
      </c>
      <c r="AM884" s="311"/>
      <c r="AN884" s="311"/>
      <c r="AO884" s="312"/>
      <c r="AP884" s="305"/>
      <c r="AQ884" s="305"/>
      <c r="AR884" s="305"/>
      <c r="AS884" s="305"/>
      <c r="AT884" s="305"/>
      <c r="AU884" s="305"/>
      <c r="AV884" s="305"/>
      <c r="AW884" s="305"/>
      <c r="AX884" s="305"/>
      <c r="AY884">
        <f>COUNTA($C$884)</f>
        <v>1</v>
      </c>
    </row>
    <row r="885" spans="1:51" ht="48" customHeight="1" x14ac:dyDescent="0.15">
      <c r="A885" s="385">
        <v>8</v>
      </c>
      <c r="B885" s="385">
        <v>1</v>
      </c>
      <c r="C885" s="401" t="s">
        <v>691</v>
      </c>
      <c r="D885" s="401"/>
      <c r="E885" s="401"/>
      <c r="F885" s="401"/>
      <c r="G885" s="401"/>
      <c r="H885" s="401"/>
      <c r="I885" s="401"/>
      <c r="J885" s="402">
        <v>6010505002096</v>
      </c>
      <c r="K885" s="403"/>
      <c r="L885" s="403"/>
      <c r="M885" s="403"/>
      <c r="N885" s="403"/>
      <c r="O885" s="403"/>
      <c r="P885" s="301" t="s">
        <v>700</v>
      </c>
      <c r="Q885" s="301"/>
      <c r="R885" s="301"/>
      <c r="S885" s="301"/>
      <c r="T885" s="301"/>
      <c r="U885" s="301"/>
      <c r="V885" s="301"/>
      <c r="W885" s="301"/>
      <c r="X885" s="301"/>
      <c r="Y885" s="302">
        <v>7</v>
      </c>
      <c r="Z885" s="303"/>
      <c r="AA885" s="303"/>
      <c r="AB885" s="304"/>
      <c r="AC885" s="306" t="s">
        <v>753</v>
      </c>
      <c r="AD885" s="307"/>
      <c r="AE885" s="307"/>
      <c r="AF885" s="307"/>
      <c r="AG885" s="307"/>
      <c r="AH885" s="308">
        <v>1</v>
      </c>
      <c r="AI885" s="309"/>
      <c r="AJ885" s="309"/>
      <c r="AK885" s="309"/>
      <c r="AL885" s="310">
        <v>99.2</v>
      </c>
      <c r="AM885" s="311"/>
      <c r="AN885" s="311"/>
      <c r="AO885" s="312"/>
      <c r="AP885" s="305"/>
      <c r="AQ885" s="305"/>
      <c r="AR885" s="305"/>
      <c r="AS885" s="305"/>
      <c r="AT885" s="305"/>
      <c r="AU885" s="305"/>
      <c r="AV885" s="305"/>
      <c r="AW885" s="305"/>
      <c r="AX885" s="305"/>
      <c r="AY885">
        <f>COUNTA($C$885)</f>
        <v>1</v>
      </c>
    </row>
    <row r="886" spans="1:51" ht="50.25" customHeight="1" x14ac:dyDescent="0.15">
      <c r="A886" s="385">
        <v>9</v>
      </c>
      <c r="B886" s="385">
        <v>1</v>
      </c>
      <c r="C886" s="401" t="s">
        <v>693</v>
      </c>
      <c r="D886" s="401"/>
      <c r="E886" s="401"/>
      <c r="F886" s="401"/>
      <c r="G886" s="401"/>
      <c r="H886" s="401"/>
      <c r="I886" s="401"/>
      <c r="J886" s="402">
        <v>2010701004437</v>
      </c>
      <c r="K886" s="403"/>
      <c r="L886" s="403"/>
      <c r="M886" s="403"/>
      <c r="N886" s="403"/>
      <c r="O886" s="403"/>
      <c r="P886" s="407" t="s">
        <v>743</v>
      </c>
      <c r="Q886" s="301"/>
      <c r="R886" s="301"/>
      <c r="S886" s="301"/>
      <c r="T886" s="301"/>
      <c r="U886" s="301"/>
      <c r="V886" s="301"/>
      <c r="W886" s="301"/>
      <c r="X886" s="301"/>
      <c r="Y886" s="302">
        <v>4</v>
      </c>
      <c r="Z886" s="303"/>
      <c r="AA886" s="303"/>
      <c r="AB886" s="304"/>
      <c r="AC886" s="306" t="s">
        <v>753</v>
      </c>
      <c r="AD886" s="307"/>
      <c r="AE886" s="307"/>
      <c r="AF886" s="307"/>
      <c r="AG886" s="307"/>
      <c r="AH886" s="308">
        <v>1</v>
      </c>
      <c r="AI886" s="309"/>
      <c r="AJ886" s="309"/>
      <c r="AK886" s="309"/>
      <c r="AL886" s="310">
        <v>99.8</v>
      </c>
      <c r="AM886" s="311"/>
      <c r="AN886" s="311"/>
      <c r="AO886" s="312"/>
      <c r="AP886" s="305"/>
      <c r="AQ886" s="305"/>
      <c r="AR886" s="305"/>
      <c r="AS886" s="305"/>
      <c r="AT886" s="305"/>
      <c r="AU886" s="305"/>
      <c r="AV886" s="305"/>
      <c r="AW886" s="305"/>
      <c r="AX886" s="305"/>
      <c r="AY886">
        <f>COUNTA($C$886)</f>
        <v>1</v>
      </c>
    </row>
    <row r="887" spans="1:51" ht="50.25" customHeight="1" x14ac:dyDescent="0.15">
      <c r="A887" s="385">
        <v>10</v>
      </c>
      <c r="B887" s="385">
        <v>1</v>
      </c>
      <c r="C887" s="401" t="s">
        <v>693</v>
      </c>
      <c r="D887" s="401"/>
      <c r="E887" s="401"/>
      <c r="F887" s="401"/>
      <c r="G887" s="401"/>
      <c r="H887" s="401"/>
      <c r="I887" s="401"/>
      <c r="J887" s="402">
        <v>2010701004437</v>
      </c>
      <c r="K887" s="403"/>
      <c r="L887" s="403"/>
      <c r="M887" s="403"/>
      <c r="N887" s="403"/>
      <c r="O887" s="403"/>
      <c r="P887" s="407" t="s">
        <v>744</v>
      </c>
      <c r="Q887" s="301"/>
      <c r="R887" s="301"/>
      <c r="S887" s="301"/>
      <c r="T887" s="301"/>
      <c r="U887" s="301"/>
      <c r="V887" s="301"/>
      <c r="W887" s="301"/>
      <c r="X887" s="301"/>
      <c r="Y887" s="302">
        <v>3</v>
      </c>
      <c r="Z887" s="303"/>
      <c r="AA887" s="303"/>
      <c r="AB887" s="304"/>
      <c r="AC887" s="306" t="s">
        <v>753</v>
      </c>
      <c r="AD887" s="307"/>
      <c r="AE887" s="307"/>
      <c r="AF887" s="307"/>
      <c r="AG887" s="307"/>
      <c r="AH887" s="308">
        <v>5</v>
      </c>
      <c r="AI887" s="309"/>
      <c r="AJ887" s="309"/>
      <c r="AK887" s="309"/>
      <c r="AL887" s="310">
        <v>78.7</v>
      </c>
      <c r="AM887" s="311"/>
      <c r="AN887" s="311"/>
      <c r="AO887" s="312"/>
      <c r="AP887" s="305"/>
      <c r="AQ887" s="305"/>
      <c r="AR887" s="305"/>
      <c r="AS887" s="305"/>
      <c r="AT887" s="305"/>
      <c r="AU887" s="305"/>
      <c r="AV887" s="305"/>
      <c r="AW887" s="305"/>
      <c r="AX887" s="305"/>
      <c r="AY887">
        <f>COUNTA($C$887)</f>
        <v>1</v>
      </c>
    </row>
    <row r="888" spans="1:51" ht="30" hidden="1" customHeight="1" x14ac:dyDescent="0.15">
      <c r="A888" s="385">
        <v>11</v>
      </c>
      <c r="B888" s="385">
        <v>1</v>
      </c>
      <c r="C888" s="401"/>
      <c r="D888" s="401"/>
      <c r="E888" s="401"/>
      <c r="F888" s="401"/>
      <c r="G888" s="401"/>
      <c r="H888" s="401"/>
      <c r="I888" s="401"/>
      <c r="J888" s="402"/>
      <c r="K888" s="403"/>
      <c r="L888" s="403"/>
      <c r="M888" s="403"/>
      <c r="N888" s="403"/>
      <c r="O888" s="403"/>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401"/>
      <c r="D889" s="401"/>
      <c r="E889" s="401"/>
      <c r="F889" s="401"/>
      <c r="G889" s="401"/>
      <c r="H889" s="401"/>
      <c r="I889" s="401"/>
      <c r="J889" s="402"/>
      <c r="K889" s="403"/>
      <c r="L889" s="403"/>
      <c r="M889" s="403"/>
      <c r="N889" s="403"/>
      <c r="O889" s="403"/>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401"/>
      <c r="D890" s="401"/>
      <c r="E890" s="401"/>
      <c r="F890" s="401"/>
      <c r="G890" s="401"/>
      <c r="H890" s="401"/>
      <c r="I890" s="401"/>
      <c r="J890" s="402"/>
      <c r="K890" s="403"/>
      <c r="L890" s="403"/>
      <c r="M890" s="403"/>
      <c r="N890" s="403"/>
      <c r="O890" s="403"/>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401"/>
      <c r="D891" s="401"/>
      <c r="E891" s="401"/>
      <c r="F891" s="401"/>
      <c r="G891" s="401"/>
      <c r="H891" s="401"/>
      <c r="I891" s="401"/>
      <c r="J891" s="402"/>
      <c r="K891" s="403"/>
      <c r="L891" s="403"/>
      <c r="M891" s="403"/>
      <c r="N891" s="403"/>
      <c r="O891" s="403"/>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401"/>
      <c r="D892" s="401"/>
      <c r="E892" s="401"/>
      <c r="F892" s="401"/>
      <c r="G892" s="401"/>
      <c r="H892" s="401"/>
      <c r="I892" s="401"/>
      <c r="J892" s="402"/>
      <c r="K892" s="403"/>
      <c r="L892" s="403"/>
      <c r="M892" s="403"/>
      <c r="N892" s="403"/>
      <c r="O892" s="403"/>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401"/>
      <c r="D893" s="401"/>
      <c r="E893" s="401"/>
      <c r="F893" s="401"/>
      <c r="G893" s="401"/>
      <c r="H893" s="401"/>
      <c r="I893" s="401"/>
      <c r="J893" s="402"/>
      <c r="K893" s="403"/>
      <c r="L893" s="403"/>
      <c r="M893" s="403"/>
      <c r="N893" s="403"/>
      <c r="O893" s="403"/>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401"/>
      <c r="D894" s="401"/>
      <c r="E894" s="401"/>
      <c r="F894" s="401"/>
      <c r="G894" s="401"/>
      <c r="H894" s="401"/>
      <c r="I894" s="401"/>
      <c r="J894" s="402"/>
      <c r="K894" s="403"/>
      <c r="L894" s="403"/>
      <c r="M894" s="403"/>
      <c r="N894" s="403"/>
      <c r="O894" s="403"/>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401"/>
      <c r="D895" s="401"/>
      <c r="E895" s="401"/>
      <c r="F895" s="401"/>
      <c r="G895" s="401"/>
      <c r="H895" s="401"/>
      <c r="I895" s="401"/>
      <c r="J895" s="402"/>
      <c r="K895" s="403"/>
      <c r="L895" s="403"/>
      <c r="M895" s="403"/>
      <c r="N895" s="403"/>
      <c r="O895" s="403"/>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401"/>
      <c r="D896" s="401"/>
      <c r="E896" s="401"/>
      <c r="F896" s="401"/>
      <c r="G896" s="401"/>
      <c r="H896" s="401"/>
      <c r="I896" s="401"/>
      <c r="J896" s="402"/>
      <c r="K896" s="403"/>
      <c r="L896" s="403"/>
      <c r="M896" s="403"/>
      <c r="N896" s="403"/>
      <c r="O896" s="403"/>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401"/>
      <c r="D897" s="401"/>
      <c r="E897" s="401"/>
      <c r="F897" s="401"/>
      <c r="G897" s="401"/>
      <c r="H897" s="401"/>
      <c r="I897" s="401"/>
      <c r="J897" s="402"/>
      <c r="K897" s="403"/>
      <c r="L897" s="403"/>
      <c r="M897" s="403"/>
      <c r="N897" s="403"/>
      <c r="O897" s="403"/>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401"/>
      <c r="D898" s="401"/>
      <c r="E898" s="401"/>
      <c r="F898" s="401"/>
      <c r="G898" s="401"/>
      <c r="H898" s="401"/>
      <c r="I898" s="401"/>
      <c r="J898" s="402"/>
      <c r="K898" s="403"/>
      <c r="L898" s="403"/>
      <c r="M898" s="403"/>
      <c r="N898" s="403"/>
      <c r="O898" s="403"/>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401"/>
      <c r="D899" s="401"/>
      <c r="E899" s="401"/>
      <c r="F899" s="401"/>
      <c r="G899" s="401"/>
      <c r="H899" s="401"/>
      <c r="I899" s="401"/>
      <c r="J899" s="402"/>
      <c r="K899" s="403"/>
      <c r="L899" s="403"/>
      <c r="M899" s="403"/>
      <c r="N899" s="403"/>
      <c r="O899" s="403"/>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401"/>
      <c r="D900" s="401"/>
      <c r="E900" s="401"/>
      <c r="F900" s="401"/>
      <c r="G900" s="401"/>
      <c r="H900" s="401"/>
      <c r="I900" s="401"/>
      <c r="J900" s="402"/>
      <c r="K900" s="403"/>
      <c r="L900" s="403"/>
      <c r="M900" s="403"/>
      <c r="N900" s="403"/>
      <c r="O900" s="403"/>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401"/>
      <c r="D901" s="401"/>
      <c r="E901" s="401"/>
      <c r="F901" s="401"/>
      <c r="G901" s="401"/>
      <c r="H901" s="401"/>
      <c r="I901" s="401"/>
      <c r="J901" s="402"/>
      <c r="K901" s="403"/>
      <c r="L901" s="403"/>
      <c r="M901" s="403"/>
      <c r="N901" s="403"/>
      <c r="O901" s="403"/>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401"/>
      <c r="D902" s="401"/>
      <c r="E902" s="401"/>
      <c r="F902" s="401"/>
      <c r="G902" s="401"/>
      <c r="H902" s="401"/>
      <c r="I902" s="401"/>
      <c r="J902" s="402"/>
      <c r="K902" s="403"/>
      <c r="L902" s="403"/>
      <c r="M902" s="403"/>
      <c r="N902" s="403"/>
      <c r="O902" s="403"/>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401"/>
      <c r="D903" s="401"/>
      <c r="E903" s="401"/>
      <c r="F903" s="401"/>
      <c r="G903" s="401"/>
      <c r="H903" s="401"/>
      <c r="I903" s="401"/>
      <c r="J903" s="402"/>
      <c r="K903" s="403"/>
      <c r="L903" s="403"/>
      <c r="M903" s="403"/>
      <c r="N903" s="403"/>
      <c r="O903" s="403"/>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401"/>
      <c r="D904" s="401"/>
      <c r="E904" s="401"/>
      <c r="F904" s="401"/>
      <c r="G904" s="401"/>
      <c r="H904" s="401"/>
      <c r="I904" s="401"/>
      <c r="J904" s="402"/>
      <c r="K904" s="403"/>
      <c r="L904" s="403"/>
      <c r="M904" s="403"/>
      <c r="N904" s="403"/>
      <c r="O904" s="403"/>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401"/>
      <c r="D905" s="401"/>
      <c r="E905" s="401"/>
      <c r="F905" s="401"/>
      <c r="G905" s="401"/>
      <c r="H905" s="401"/>
      <c r="I905" s="401"/>
      <c r="J905" s="402"/>
      <c r="K905" s="403"/>
      <c r="L905" s="403"/>
      <c r="M905" s="403"/>
      <c r="N905" s="403"/>
      <c r="O905" s="403"/>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401"/>
      <c r="D906" s="401"/>
      <c r="E906" s="401"/>
      <c r="F906" s="401"/>
      <c r="G906" s="401"/>
      <c r="H906" s="401"/>
      <c r="I906" s="401"/>
      <c r="J906" s="402"/>
      <c r="K906" s="403"/>
      <c r="L906" s="403"/>
      <c r="M906" s="403"/>
      <c r="N906" s="403"/>
      <c r="O906" s="403"/>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401"/>
      <c r="D907" s="401"/>
      <c r="E907" s="401"/>
      <c r="F907" s="401"/>
      <c r="G907" s="401"/>
      <c r="H907" s="401"/>
      <c r="I907" s="401"/>
      <c r="J907" s="402"/>
      <c r="K907" s="403"/>
      <c r="L907" s="403"/>
      <c r="M907" s="403"/>
      <c r="N907" s="403"/>
      <c r="O907" s="403"/>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256</v>
      </c>
      <c r="AD910" s="261"/>
      <c r="AE910" s="261"/>
      <c r="AF910" s="261"/>
      <c r="AG910" s="261"/>
      <c r="AH910" s="329" t="s">
        <v>283</v>
      </c>
      <c r="AI910" s="331"/>
      <c r="AJ910" s="331"/>
      <c r="AK910" s="331"/>
      <c r="AL910" s="331" t="s">
        <v>21</v>
      </c>
      <c r="AM910" s="331"/>
      <c r="AN910" s="331"/>
      <c r="AO910" s="408"/>
      <c r="AP910" s="409" t="s">
        <v>222</v>
      </c>
      <c r="AQ910" s="409"/>
      <c r="AR910" s="409"/>
      <c r="AS910" s="409"/>
      <c r="AT910" s="409"/>
      <c r="AU910" s="409"/>
      <c r="AV910" s="409"/>
      <c r="AW910" s="409"/>
      <c r="AX910" s="409"/>
      <c r="AY910">
        <f t="shared" ref="AY910:AY911" si="119">$AY$908</f>
        <v>1</v>
      </c>
    </row>
    <row r="911" spans="1:51" ht="30" customHeight="1" x14ac:dyDescent="0.15">
      <c r="A911" s="385">
        <v>1</v>
      </c>
      <c r="B911" s="385">
        <v>1</v>
      </c>
      <c r="C911" s="401" t="s">
        <v>703</v>
      </c>
      <c r="D911" s="401"/>
      <c r="E911" s="401"/>
      <c r="F911" s="401"/>
      <c r="G911" s="401"/>
      <c r="H911" s="401"/>
      <c r="I911" s="401"/>
      <c r="J911" s="402">
        <v>9050001009556</v>
      </c>
      <c r="K911" s="403"/>
      <c r="L911" s="403"/>
      <c r="M911" s="403"/>
      <c r="N911" s="403"/>
      <c r="O911" s="403"/>
      <c r="P911" s="407" t="s">
        <v>739</v>
      </c>
      <c r="Q911" s="301"/>
      <c r="R911" s="301"/>
      <c r="S911" s="301"/>
      <c r="T911" s="301"/>
      <c r="U911" s="301"/>
      <c r="V911" s="301"/>
      <c r="W911" s="301"/>
      <c r="X911" s="301"/>
      <c r="Y911" s="302">
        <v>7</v>
      </c>
      <c r="Z911" s="303"/>
      <c r="AA911" s="303"/>
      <c r="AB911" s="304"/>
      <c r="AC911" s="306" t="s">
        <v>754</v>
      </c>
      <c r="AD911" s="307"/>
      <c r="AE911" s="307"/>
      <c r="AF911" s="307"/>
      <c r="AG911" s="307"/>
      <c r="AH911" s="404">
        <v>1</v>
      </c>
      <c r="AI911" s="405"/>
      <c r="AJ911" s="405"/>
      <c r="AK911" s="405"/>
      <c r="AL911" s="310">
        <v>84.3</v>
      </c>
      <c r="AM911" s="311"/>
      <c r="AN911" s="311"/>
      <c r="AO911" s="312"/>
      <c r="AP911" s="305"/>
      <c r="AQ911" s="305"/>
      <c r="AR911" s="305"/>
      <c r="AS911" s="305"/>
      <c r="AT911" s="305"/>
      <c r="AU911" s="305"/>
      <c r="AV911" s="305"/>
      <c r="AW911" s="305"/>
      <c r="AX911" s="305"/>
      <c r="AY911">
        <f t="shared" si="119"/>
        <v>1</v>
      </c>
    </row>
    <row r="912" spans="1:51" ht="30" hidden="1" customHeight="1" x14ac:dyDescent="0.15">
      <c r="A912" s="385">
        <v>2</v>
      </c>
      <c r="B912" s="385">
        <v>1</v>
      </c>
      <c r="C912" s="401"/>
      <c r="D912" s="401"/>
      <c r="E912" s="401"/>
      <c r="F912" s="401"/>
      <c r="G912" s="401"/>
      <c r="H912" s="401"/>
      <c r="I912" s="401"/>
      <c r="J912" s="402"/>
      <c r="K912" s="403"/>
      <c r="L912" s="403"/>
      <c r="M912" s="403"/>
      <c r="N912" s="403"/>
      <c r="O912" s="403"/>
      <c r="P912" s="301"/>
      <c r="Q912" s="301"/>
      <c r="R912" s="301"/>
      <c r="S912" s="301"/>
      <c r="T912" s="301"/>
      <c r="U912" s="301"/>
      <c r="V912" s="301"/>
      <c r="W912" s="301"/>
      <c r="X912" s="301"/>
      <c r="Y912" s="302"/>
      <c r="Z912" s="303"/>
      <c r="AA912" s="303"/>
      <c r="AB912" s="304"/>
      <c r="AC912" s="306"/>
      <c r="AD912" s="307"/>
      <c r="AE912" s="307"/>
      <c r="AF912" s="307"/>
      <c r="AG912" s="307"/>
      <c r="AH912" s="404"/>
      <c r="AI912" s="405"/>
      <c r="AJ912" s="405"/>
      <c r="AK912" s="405"/>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6"/>
      <c r="D913" s="401"/>
      <c r="E913" s="401"/>
      <c r="F913" s="401"/>
      <c r="G913" s="401"/>
      <c r="H913" s="401"/>
      <c r="I913" s="401"/>
      <c r="J913" s="402"/>
      <c r="K913" s="403"/>
      <c r="L913" s="403"/>
      <c r="M913" s="403"/>
      <c r="N913" s="403"/>
      <c r="O913" s="403"/>
      <c r="P913" s="407"/>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6"/>
      <c r="D914" s="401"/>
      <c r="E914" s="401"/>
      <c r="F914" s="401"/>
      <c r="G914" s="401"/>
      <c r="H914" s="401"/>
      <c r="I914" s="401"/>
      <c r="J914" s="402"/>
      <c r="K914" s="403"/>
      <c r="L914" s="403"/>
      <c r="M914" s="403"/>
      <c r="N914" s="403"/>
      <c r="O914" s="403"/>
      <c r="P914" s="407"/>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401"/>
      <c r="D915" s="401"/>
      <c r="E915" s="401"/>
      <c r="F915" s="401"/>
      <c r="G915" s="401"/>
      <c r="H915" s="401"/>
      <c r="I915" s="401"/>
      <c r="J915" s="402"/>
      <c r="K915" s="403"/>
      <c r="L915" s="403"/>
      <c r="M915" s="403"/>
      <c r="N915" s="403"/>
      <c r="O915" s="403"/>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401"/>
      <c r="D916" s="401"/>
      <c r="E916" s="401"/>
      <c r="F916" s="401"/>
      <c r="G916" s="401"/>
      <c r="H916" s="401"/>
      <c r="I916" s="401"/>
      <c r="J916" s="402"/>
      <c r="K916" s="403"/>
      <c r="L916" s="403"/>
      <c r="M916" s="403"/>
      <c r="N916" s="403"/>
      <c r="O916" s="403"/>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401"/>
      <c r="D917" s="401"/>
      <c r="E917" s="401"/>
      <c r="F917" s="401"/>
      <c r="G917" s="401"/>
      <c r="H917" s="401"/>
      <c r="I917" s="401"/>
      <c r="J917" s="402"/>
      <c r="K917" s="403"/>
      <c r="L917" s="403"/>
      <c r="M917" s="403"/>
      <c r="N917" s="403"/>
      <c r="O917" s="403"/>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401"/>
      <c r="D918" s="401"/>
      <c r="E918" s="401"/>
      <c r="F918" s="401"/>
      <c r="G918" s="401"/>
      <c r="H918" s="401"/>
      <c r="I918" s="401"/>
      <c r="J918" s="402"/>
      <c r="K918" s="403"/>
      <c r="L918" s="403"/>
      <c r="M918" s="403"/>
      <c r="N918" s="403"/>
      <c r="O918" s="403"/>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401"/>
      <c r="D919" s="401"/>
      <c r="E919" s="401"/>
      <c r="F919" s="401"/>
      <c r="G919" s="401"/>
      <c r="H919" s="401"/>
      <c r="I919" s="401"/>
      <c r="J919" s="402"/>
      <c r="K919" s="403"/>
      <c r="L919" s="403"/>
      <c r="M919" s="403"/>
      <c r="N919" s="403"/>
      <c r="O919" s="403"/>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401"/>
      <c r="D920" s="401"/>
      <c r="E920" s="401"/>
      <c r="F920" s="401"/>
      <c r="G920" s="401"/>
      <c r="H920" s="401"/>
      <c r="I920" s="401"/>
      <c r="J920" s="402"/>
      <c r="K920" s="403"/>
      <c r="L920" s="403"/>
      <c r="M920" s="403"/>
      <c r="N920" s="403"/>
      <c r="O920" s="403"/>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401"/>
      <c r="D921" s="401"/>
      <c r="E921" s="401"/>
      <c r="F921" s="401"/>
      <c r="G921" s="401"/>
      <c r="H921" s="401"/>
      <c r="I921" s="401"/>
      <c r="J921" s="402"/>
      <c r="K921" s="403"/>
      <c r="L921" s="403"/>
      <c r="M921" s="403"/>
      <c r="N921" s="403"/>
      <c r="O921" s="403"/>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401"/>
      <c r="D922" s="401"/>
      <c r="E922" s="401"/>
      <c r="F922" s="401"/>
      <c r="G922" s="401"/>
      <c r="H922" s="401"/>
      <c r="I922" s="401"/>
      <c r="J922" s="402"/>
      <c r="K922" s="403"/>
      <c r="L922" s="403"/>
      <c r="M922" s="403"/>
      <c r="N922" s="403"/>
      <c r="O922" s="403"/>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401"/>
      <c r="D923" s="401"/>
      <c r="E923" s="401"/>
      <c r="F923" s="401"/>
      <c r="G923" s="401"/>
      <c r="H923" s="401"/>
      <c r="I923" s="401"/>
      <c r="J923" s="402"/>
      <c r="K923" s="403"/>
      <c r="L923" s="403"/>
      <c r="M923" s="403"/>
      <c r="N923" s="403"/>
      <c r="O923" s="403"/>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401"/>
      <c r="D924" s="401"/>
      <c r="E924" s="401"/>
      <c r="F924" s="401"/>
      <c r="G924" s="401"/>
      <c r="H924" s="401"/>
      <c r="I924" s="401"/>
      <c r="J924" s="402"/>
      <c r="K924" s="403"/>
      <c r="L924" s="403"/>
      <c r="M924" s="403"/>
      <c r="N924" s="403"/>
      <c r="O924" s="403"/>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401"/>
      <c r="D925" s="401"/>
      <c r="E925" s="401"/>
      <c r="F925" s="401"/>
      <c r="G925" s="401"/>
      <c r="H925" s="401"/>
      <c r="I925" s="401"/>
      <c r="J925" s="402"/>
      <c r="K925" s="403"/>
      <c r="L925" s="403"/>
      <c r="M925" s="403"/>
      <c r="N925" s="403"/>
      <c r="O925" s="403"/>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401"/>
      <c r="D926" s="401"/>
      <c r="E926" s="401"/>
      <c r="F926" s="401"/>
      <c r="G926" s="401"/>
      <c r="H926" s="401"/>
      <c r="I926" s="401"/>
      <c r="J926" s="402"/>
      <c r="K926" s="403"/>
      <c r="L926" s="403"/>
      <c r="M926" s="403"/>
      <c r="N926" s="403"/>
      <c r="O926" s="403"/>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401"/>
      <c r="D927" s="401"/>
      <c r="E927" s="401"/>
      <c r="F927" s="401"/>
      <c r="G927" s="401"/>
      <c r="H927" s="401"/>
      <c r="I927" s="401"/>
      <c r="J927" s="402"/>
      <c r="K927" s="403"/>
      <c r="L927" s="403"/>
      <c r="M927" s="403"/>
      <c r="N927" s="403"/>
      <c r="O927" s="403"/>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401"/>
      <c r="D928" s="401"/>
      <c r="E928" s="401"/>
      <c r="F928" s="401"/>
      <c r="G928" s="401"/>
      <c r="H928" s="401"/>
      <c r="I928" s="401"/>
      <c r="J928" s="402"/>
      <c r="K928" s="403"/>
      <c r="L928" s="403"/>
      <c r="M928" s="403"/>
      <c r="N928" s="403"/>
      <c r="O928" s="403"/>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401"/>
      <c r="D929" s="401"/>
      <c r="E929" s="401"/>
      <c r="F929" s="401"/>
      <c r="G929" s="401"/>
      <c r="H929" s="401"/>
      <c r="I929" s="401"/>
      <c r="J929" s="402"/>
      <c r="K929" s="403"/>
      <c r="L929" s="403"/>
      <c r="M929" s="403"/>
      <c r="N929" s="403"/>
      <c r="O929" s="403"/>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401"/>
      <c r="D930" s="401"/>
      <c r="E930" s="401"/>
      <c r="F930" s="401"/>
      <c r="G930" s="401"/>
      <c r="H930" s="401"/>
      <c r="I930" s="401"/>
      <c r="J930" s="402"/>
      <c r="K930" s="403"/>
      <c r="L930" s="403"/>
      <c r="M930" s="403"/>
      <c r="N930" s="403"/>
      <c r="O930" s="403"/>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401"/>
      <c r="D931" s="401"/>
      <c r="E931" s="401"/>
      <c r="F931" s="401"/>
      <c r="G931" s="401"/>
      <c r="H931" s="401"/>
      <c r="I931" s="401"/>
      <c r="J931" s="402"/>
      <c r="K931" s="403"/>
      <c r="L931" s="403"/>
      <c r="M931" s="403"/>
      <c r="N931" s="403"/>
      <c r="O931" s="403"/>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401"/>
      <c r="D932" s="401"/>
      <c r="E932" s="401"/>
      <c r="F932" s="401"/>
      <c r="G932" s="401"/>
      <c r="H932" s="401"/>
      <c r="I932" s="401"/>
      <c r="J932" s="402"/>
      <c r="K932" s="403"/>
      <c r="L932" s="403"/>
      <c r="M932" s="403"/>
      <c r="N932" s="403"/>
      <c r="O932" s="403"/>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401"/>
      <c r="D933" s="401"/>
      <c r="E933" s="401"/>
      <c r="F933" s="401"/>
      <c r="G933" s="401"/>
      <c r="H933" s="401"/>
      <c r="I933" s="401"/>
      <c r="J933" s="402"/>
      <c r="K933" s="403"/>
      <c r="L933" s="403"/>
      <c r="M933" s="403"/>
      <c r="N933" s="403"/>
      <c r="O933" s="403"/>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401"/>
      <c r="D934" s="401"/>
      <c r="E934" s="401"/>
      <c r="F934" s="401"/>
      <c r="G934" s="401"/>
      <c r="H934" s="401"/>
      <c r="I934" s="401"/>
      <c r="J934" s="402"/>
      <c r="K934" s="403"/>
      <c r="L934" s="403"/>
      <c r="M934" s="403"/>
      <c r="N934" s="403"/>
      <c r="O934" s="403"/>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401"/>
      <c r="D935" s="401"/>
      <c r="E935" s="401"/>
      <c r="F935" s="401"/>
      <c r="G935" s="401"/>
      <c r="H935" s="401"/>
      <c r="I935" s="401"/>
      <c r="J935" s="402"/>
      <c r="K935" s="403"/>
      <c r="L935" s="403"/>
      <c r="M935" s="403"/>
      <c r="N935" s="403"/>
      <c r="O935" s="403"/>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401"/>
      <c r="D936" s="401"/>
      <c r="E936" s="401"/>
      <c r="F936" s="401"/>
      <c r="G936" s="401"/>
      <c r="H936" s="401"/>
      <c r="I936" s="401"/>
      <c r="J936" s="402"/>
      <c r="K936" s="403"/>
      <c r="L936" s="403"/>
      <c r="M936" s="403"/>
      <c r="N936" s="403"/>
      <c r="O936" s="403"/>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401"/>
      <c r="D937" s="401"/>
      <c r="E937" s="401"/>
      <c r="F937" s="401"/>
      <c r="G937" s="401"/>
      <c r="H937" s="401"/>
      <c r="I937" s="401"/>
      <c r="J937" s="402"/>
      <c r="K937" s="403"/>
      <c r="L937" s="403"/>
      <c r="M937" s="403"/>
      <c r="N937" s="403"/>
      <c r="O937" s="403"/>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401"/>
      <c r="D938" s="401"/>
      <c r="E938" s="401"/>
      <c r="F938" s="401"/>
      <c r="G938" s="401"/>
      <c r="H938" s="401"/>
      <c r="I938" s="401"/>
      <c r="J938" s="402"/>
      <c r="K938" s="403"/>
      <c r="L938" s="403"/>
      <c r="M938" s="403"/>
      <c r="N938" s="403"/>
      <c r="O938" s="403"/>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401"/>
      <c r="D939" s="401"/>
      <c r="E939" s="401"/>
      <c r="F939" s="401"/>
      <c r="G939" s="401"/>
      <c r="H939" s="401"/>
      <c r="I939" s="401"/>
      <c r="J939" s="402"/>
      <c r="K939" s="403"/>
      <c r="L939" s="403"/>
      <c r="M939" s="403"/>
      <c r="N939" s="403"/>
      <c r="O939" s="403"/>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401"/>
      <c r="D940" s="401"/>
      <c r="E940" s="401"/>
      <c r="F940" s="401"/>
      <c r="G940" s="401"/>
      <c r="H940" s="401"/>
      <c r="I940" s="401"/>
      <c r="J940" s="402"/>
      <c r="K940" s="403"/>
      <c r="L940" s="403"/>
      <c r="M940" s="403"/>
      <c r="N940" s="403"/>
      <c r="O940" s="403"/>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256</v>
      </c>
      <c r="AD943" s="261"/>
      <c r="AE943" s="261"/>
      <c r="AF943" s="261"/>
      <c r="AG943" s="261"/>
      <c r="AH943" s="329" t="s">
        <v>283</v>
      </c>
      <c r="AI943" s="331"/>
      <c r="AJ943" s="331"/>
      <c r="AK943" s="331"/>
      <c r="AL943" s="331" t="s">
        <v>21</v>
      </c>
      <c r="AM943" s="331"/>
      <c r="AN943" s="331"/>
      <c r="AO943" s="408"/>
      <c r="AP943" s="409" t="s">
        <v>222</v>
      </c>
      <c r="AQ943" s="409"/>
      <c r="AR943" s="409"/>
      <c r="AS943" s="409"/>
      <c r="AT943" s="409"/>
      <c r="AU943" s="409"/>
      <c r="AV943" s="409"/>
      <c r="AW943" s="409"/>
      <c r="AX943" s="409"/>
      <c r="AY943">
        <f t="shared" ref="AY943:AY944" si="120">$AY$941</f>
        <v>1</v>
      </c>
    </row>
    <row r="944" spans="1:51" ht="99" customHeight="1" x14ac:dyDescent="0.15">
      <c r="A944" s="385">
        <v>1</v>
      </c>
      <c r="B944" s="385">
        <v>1</v>
      </c>
      <c r="C944" s="406" t="s">
        <v>732</v>
      </c>
      <c r="D944" s="401"/>
      <c r="E944" s="401"/>
      <c r="F944" s="401"/>
      <c r="G944" s="401"/>
      <c r="H944" s="401"/>
      <c r="I944" s="401"/>
      <c r="J944" s="402" t="s">
        <v>749</v>
      </c>
      <c r="K944" s="403"/>
      <c r="L944" s="403"/>
      <c r="M944" s="403"/>
      <c r="N944" s="403"/>
      <c r="O944" s="403"/>
      <c r="P944" s="407" t="s">
        <v>741</v>
      </c>
      <c r="Q944" s="301"/>
      <c r="R944" s="301"/>
      <c r="S944" s="301"/>
      <c r="T944" s="301"/>
      <c r="U944" s="301"/>
      <c r="V944" s="301"/>
      <c r="W944" s="301"/>
      <c r="X944" s="301"/>
      <c r="Y944" s="302">
        <v>3</v>
      </c>
      <c r="Z944" s="303"/>
      <c r="AA944" s="303"/>
      <c r="AB944" s="304"/>
      <c r="AC944" s="306" t="s">
        <v>291</v>
      </c>
      <c r="AD944" s="307"/>
      <c r="AE944" s="307"/>
      <c r="AF944" s="307"/>
      <c r="AG944" s="307"/>
      <c r="AH944" s="404">
        <v>1</v>
      </c>
      <c r="AI944" s="405"/>
      <c r="AJ944" s="405"/>
      <c r="AK944" s="405"/>
      <c r="AL944" s="310">
        <v>99.5</v>
      </c>
      <c r="AM944" s="311"/>
      <c r="AN944" s="311"/>
      <c r="AO944" s="312"/>
      <c r="AP944" s="305"/>
      <c r="AQ944" s="305"/>
      <c r="AR944" s="305"/>
      <c r="AS944" s="305"/>
      <c r="AT944" s="305"/>
      <c r="AU944" s="305"/>
      <c r="AV944" s="305"/>
      <c r="AW944" s="305"/>
      <c r="AX944" s="305"/>
      <c r="AY944">
        <f t="shared" si="120"/>
        <v>1</v>
      </c>
    </row>
    <row r="945" spans="1:51" ht="87.75" hidden="1" customHeight="1" x14ac:dyDescent="0.15">
      <c r="A945" s="385">
        <v>2</v>
      </c>
      <c r="B945" s="385">
        <v>1</v>
      </c>
      <c r="C945" s="406"/>
      <c r="D945" s="401"/>
      <c r="E945" s="401"/>
      <c r="F945" s="401"/>
      <c r="G945" s="401"/>
      <c r="H945" s="401"/>
      <c r="I945" s="401"/>
      <c r="J945" s="402"/>
      <c r="K945" s="403"/>
      <c r="L945" s="403"/>
      <c r="M945" s="403"/>
      <c r="N945" s="403"/>
      <c r="O945" s="403"/>
      <c r="P945" s="301"/>
      <c r="Q945" s="301"/>
      <c r="R945" s="301"/>
      <c r="S945" s="301"/>
      <c r="T945" s="301"/>
      <c r="U945" s="301"/>
      <c r="V945" s="301"/>
      <c r="W945" s="301"/>
      <c r="X945" s="301"/>
      <c r="Y945" s="302"/>
      <c r="Z945" s="303"/>
      <c r="AA945" s="303"/>
      <c r="AB945" s="304"/>
      <c r="AC945" s="306"/>
      <c r="AD945" s="307"/>
      <c r="AE945" s="307"/>
      <c r="AF945" s="307"/>
      <c r="AG945" s="307"/>
      <c r="AH945" s="308"/>
      <c r="AI945" s="309"/>
      <c r="AJ945" s="309"/>
      <c r="AK945" s="309"/>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6"/>
      <c r="D946" s="401"/>
      <c r="E946" s="401"/>
      <c r="F946" s="401"/>
      <c r="G946" s="401"/>
      <c r="H946" s="401"/>
      <c r="I946" s="401"/>
      <c r="J946" s="402"/>
      <c r="K946" s="403"/>
      <c r="L946" s="403"/>
      <c r="M946" s="403"/>
      <c r="N946" s="403"/>
      <c r="O946" s="403"/>
      <c r="P946" s="407"/>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6"/>
      <c r="D947" s="401"/>
      <c r="E947" s="401"/>
      <c r="F947" s="401"/>
      <c r="G947" s="401"/>
      <c r="H947" s="401"/>
      <c r="I947" s="401"/>
      <c r="J947" s="402"/>
      <c r="K947" s="403"/>
      <c r="L947" s="403"/>
      <c r="M947" s="403"/>
      <c r="N947" s="403"/>
      <c r="O947" s="403"/>
      <c r="P947" s="407"/>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401"/>
      <c r="D948" s="401"/>
      <c r="E948" s="401"/>
      <c r="F948" s="401"/>
      <c r="G948" s="401"/>
      <c r="H948" s="401"/>
      <c r="I948" s="401"/>
      <c r="J948" s="402"/>
      <c r="K948" s="403"/>
      <c r="L948" s="403"/>
      <c r="M948" s="403"/>
      <c r="N948" s="403"/>
      <c r="O948" s="403"/>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401"/>
      <c r="D949" s="401"/>
      <c r="E949" s="401"/>
      <c r="F949" s="401"/>
      <c r="G949" s="401"/>
      <c r="H949" s="401"/>
      <c r="I949" s="401"/>
      <c r="J949" s="402"/>
      <c r="K949" s="403"/>
      <c r="L949" s="403"/>
      <c r="M949" s="403"/>
      <c r="N949" s="403"/>
      <c r="O949" s="403"/>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401"/>
      <c r="D950" s="401"/>
      <c r="E950" s="401"/>
      <c r="F950" s="401"/>
      <c r="G950" s="401"/>
      <c r="H950" s="401"/>
      <c r="I950" s="401"/>
      <c r="J950" s="402"/>
      <c r="K950" s="403"/>
      <c r="L950" s="403"/>
      <c r="M950" s="403"/>
      <c r="N950" s="403"/>
      <c r="O950" s="403"/>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401"/>
      <c r="D951" s="401"/>
      <c r="E951" s="401"/>
      <c r="F951" s="401"/>
      <c r="G951" s="401"/>
      <c r="H951" s="401"/>
      <c r="I951" s="401"/>
      <c r="J951" s="402"/>
      <c r="K951" s="403"/>
      <c r="L951" s="403"/>
      <c r="M951" s="403"/>
      <c r="N951" s="403"/>
      <c r="O951" s="403"/>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401"/>
      <c r="D952" s="401"/>
      <c r="E952" s="401"/>
      <c r="F952" s="401"/>
      <c r="G952" s="401"/>
      <c r="H952" s="401"/>
      <c r="I952" s="401"/>
      <c r="J952" s="402"/>
      <c r="K952" s="403"/>
      <c r="L952" s="403"/>
      <c r="M952" s="403"/>
      <c r="N952" s="403"/>
      <c r="O952" s="403"/>
      <c r="P952" s="301"/>
      <c r="Q952" s="301"/>
      <c r="R952" s="301"/>
      <c r="S952" s="301"/>
      <c r="T952" s="301"/>
      <c r="U952" s="301"/>
      <c r="V952" s="301"/>
      <c r="W952" s="301"/>
      <c r="X952" s="301"/>
      <c r="Y952" s="302"/>
      <c r="Z952" s="303"/>
      <c r="AA952" s="303"/>
      <c r="AB952" s="304"/>
      <c r="AC952" s="306"/>
      <c r="AD952" s="307"/>
      <c r="AE952" s="307"/>
      <c r="AF952" s="307"/>
      <c r="AG952" s="307"/>
      <c r="AH952" s="308" t="s">
        <v>727</v>
      </c>
      <c r="AI952" s="309"/>
      <c r="AJ952" s="309"/>
      <c r="AK952" s="309"/>
      <c r="AL952" s="310" t="s">
        <v>727</v>
      </c>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406"/>
      <c r="D953" s="401"/>
      <c r="E953" s="401"/>
      <c r="F953" s="401"/>
      <c r="G953" s="401"/>
      <c r="H953" s="401"/>
      <c r="I953" s="401"/>
      <c r="J953" s="402"/>
      <c r="K953" s="403"/>
      <c r="L953" s="403"/>
      <c r="M953" s="403"/>
      <c r="N953" s="403"/>
      <c r="O953" s="403"/>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401"/>
      <c r="D954" s="401"/>
      <c r="E954" s="401"/>
      <c r="F954" s="401"/>
      <c r="G954" s="401"/>
      <c r="H954" s="401"/>
      <c r="I954" s="401"/>
      <c r="J954" s="402"/>
      <c r="K954" s="403"/>
      <c r="L954" s="403"/>
      <c r="M954" s="403"/>
      <c r="N954" s="403"/>
      <c r="O954" s="403"/>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401"/>
      <c r="D955" s="401"/>
      <c r="E955" s="401"/>
      <c r="F955" s="401"/>
      <c r="G955" s="401"/>
      <c r="H955" s="401"/>
      <c r="I955" s="401"/>
      <c r="J955" s="402"/>
      <c r="K955" s="403"/>
      <c r="L955" s="403"/>
      <c r="M955" s="403"/>
      <c r="N955" s="403"/>
      <c r="O955" s="403"/>
      <c r="P955" s="301"/>
      <c r="Q955" s="301"/>
      <c r="R955" s="301"/>
      <c r="S955" s="301"/>
      <c r="T955" s="301"/>
      <c r="U955" s="301"/>
      <c r="V955" s="301"/>
      <c r="W955" s="301"/>
      <c r="X955" s="301"/>
      <c r="Y955" s="302"/>
      <c r="Z955" s="303"/>
      <c r="AA955" s="303"/>
      <c r="AB955" s="304"/>
      <c r="AC955" s="306"/>
      <c r="AD955" s="307"/>
      <c r="AE955" s="307"/>
      <c r="AF955" s="307"/>
      <c r="AG955" s="307"/>
      <c r="AH955" s="308" t="s">
        <v>727</v>
      </c>
      <c r="AI955" s="309"/>
      <c r="AJ955" s="309"/>
      <c r="AK955" s="309"/>
      <c r="AL955" s="310" t="s">
        <v>727</v>
      </c>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401"/>
      <c r="D956" s="401"/>
      <c r="E956" s="401"/>
      <c r="F956" s="401"/>
      <c r="G956" s="401"/>
      <c r="H956" s="401"/>
      <c r="I956" s="401"/>
      <c r="J956" s="402"/>
      <c r="K956" s="403"/>
      <c r="L956" s="403"/>
      <c r="M956" s="403"/>
      <c r="N956" s="403"/>
      <c r="O956" s="403"/>
      <c r="P956" s="301"/>
      <c r="Q956" s="301"/>
      <c r="R956" s="301"/>
      <c r="S956" s="301"/>
      <c r="T956" s="301"/>
      <c r="U956" s="301"/>
      <c r="V956" s="301"/>
      <c r="W956" s="301"/>
      <c r="X956" s="301"/>
      <c r="Y956" s="302"/>
      <c r="Z956" s="303"/>
      <c r="AA956" s="303"/>
      <c r="AB956" s="304"/>
      <c r="AC956" s="306"/>
      <c r="AD956" s="307"/>
      <c r="AE956" s="307"/>
      <c r="AF956" s="307"/>
      <c r="AG956" s="307"/>
      <c r="AH956" s="308" t="s">
        <v>727</v>
      </c>
      <c r="AI956" s="309"/>
      <c r="AJ956" s="309"/>
      <c r="AK956" s="309"/>
      <c r="AL956" s="310" t="s">
        <v>727</v>
      </c>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401"/>
      <c r="D957" s="401"/>
      <c r="E957" s="401"/>
      <c r="F957" s="401"/>
      <c r="G957" s="401"/>
      <c r="H957" s="401"/>
      <c r="I957" s="401"/>
      <c r="J957" s="402"/>
      <c r="K957" s="403"/>
      <c r="L957" s="403"/>
      <c r="M957" s="403"/>
      <c r="N957" s="403"/>
      <c r="O957" s="403"/>
      <c r="P957" s="301"/>
      <c r="Q957" s="301"/>
      <c r="R957" s="301"/>
      <c r="S957" s="301"/>
      <c r="T957" s="301"/>
      <c r="U957" s="301"/>
      <c r="V957" s="301"/>
      <c r="W957" s="301"/>
      <c r="X957" s="301"/>
      <c r="Y957" s="302"/>
      <c r="Z957" s="303"/>
      <c r="AA957" s="303"/>
      <c r="AB957" s="304"/>
      <c r="AC957" s="306"/>
      <c r="AD957" s="307"/>
      <c r="AE957" s="307"/>
      <c r="AF957" s="307"/>
      <c r="AG957" s="307"/>
      <c r="AH957" s="308" t="s">
        <v>727</v>
      </c>
      <c r="AI957" s="309"/>
      <c r="AJ957" s="309"/>
      <c r="AK957" s="309"/>
      <c r="AL957" s="310" t="s">
        <v>727</v>
      </c>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401"/>
      <c r="D958" s="401"/>
      <c r="E958" s="401"/>
      <c r="F958" s="401"/>
      <c r="G958" s="401"/>
      <c r="H958" s="401"/>
      <c r="I958" s="401"/>
      <c r="J958" s="402"/>
      <c r="K958" s="403"/>
      <c r="L958" s="403"/>
      <c r="M958" s="403"/>
      <c r="N958" s="403"/>
      <c r="O958" s="403"/>
      <c r="P958" s="301"/>
      <c r="Q958" s="301"/>
      <c r="R958" s="301"/>
      <c r="S958" s="301"/>
      <c r="T958" s="301"/>
      <c r="U958" s="301"/>
      <c r="V958" s="301"/>
      <c r="W958" s="301"/>
      <c r="X958" s="301"/>
      <c r="Y958" s="302"/>
      <c r="Z958" s="303"/>
      <c r="AA958" s="303"/>
      <c r="AB958" s="304"/>
      <c r="AC958" s="306"/>
      <c r="AD958" s="307"/>
      <c r="AE958" s="307"/>
      <c r="AF958" s="307"/>
      <c r="AG958" s="307"/>
      <c r="AH958" s="308" t="s">
        <v>727</v>
      </c>
      <c r="AI958" s="309"/>
      <c r="AJ958" s="309"/>
      <c r="AK958" s="309"/>
      <c r="AL958" s="310" t="s">
        <v>727</v>
      </c>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401"/>
      <c r="D959" s="401"/>
      <c r="E959" s="401"/>
      <c r="F959" s="401"/>
      <c r="G959" s="401"/>
      <c r="H959" s="401"/>
      <c r="I959" s="401"/>
      <c r="J959" s="402"/>
      <c r="K959" s="403"/>
      <c r="L959" s="403"/>
      <c r="M959" s="403"/>
      <c r="N959" s="403"/>
      <c r="O959" s="403"/>
      <c r="P959" s="301"/>
      <c r="Q959" s="301"/>
      <c r="R959" s="301"/>
      <c r="S959" s="301"/>
      <c r="T959" s="301"/>
      <c r="U959" s="301"/>
      <c r="V959" s="301"/>
      <c r="W959" s="301"/>
      <c r="X959" s="301"/>
      <c r="Y959" s="302"/>
      <c r="Z959" s="303"/>
      <c r="AA959" s="303"/>
      <c r="AB959" s="304"/>
      <c r="AC959" s="306"/>
      <c r="AD959" s="307"/>
      <c r="AE959" s="307"/>
      <c r="AF959" s="307"/>
      <c r="AG959" s="307"/>
      <c r="AH959" s="308" t="s">
        <v>727</v>
      </c>
      <c r="AI959" s="309"/>
      <c r="AJ959" s="309"/>
      <c r="AK959" s="309"/>
      <c r="AL959" s="310" t="s">
        <v>727</v>
      </c>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401"/>
      <c r="D960" s="401"/>
      <c r="E960" s="401"/>
      <c r="F960" s="401"/>
      <c r="G960" s="401"/>
      <c r="H960" s="401"/>
      <c r="I960" s="401"/>
      <c r="J960" s="402"/>
      <c r="K960" s="403"/>
      <c r="L960" s="403"/>
      <c r="M960" s="403"/>
      <c r="N960" s="403"/>
      <c r="O960" s="403"/>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401"/>
      <c r="D961" s="401"/>
      <c r="E961" s="401"/>
      <c r="F961" s="401"/>
      <c r="G961" s="401"/>
      <c r="H961" s="401"/>
      <c r="I961" s="401"/>
      <c r="J961" s="402"/>
      <c r="K961" s="403"/>
      <c r="L961" s="403"/>
      <c r="M961" s="403"/>
      <c r="N961" s="403"/>
      <c r="O961" s="403"/>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401"/>
      <c r="D962" s="401"/>
      <c r="E962" s="401"/>
      <c r="F962" s="401"/>
      <c r="G962" s="401"/>
      <c r="H962" s="401"/>
      <c r="I962" s="401"/>
      <c r="J962" s="402"/>
      <c r="K962" s="403"/>
      <c r="L962" s="403"/>
      <c r="M962" s="403"/>
      <c r="N962" s="403"/>
      <c r="O962" s="403"/>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401"/>
      <c r="D963" s="401"/>
      <c r="E963" s="401"/>
      <c r="F963" s="401"/>
      <c r="G963" s="401"/>
      <c r="H963" s="401"/>
      <c r="I963" s="401"/>
      <c r="J963" s="402"/>
      <c r="K963" s="403"/>
      <c r="L963" s="403"/>
      <c r="M963" s="403"/>
      <c r="N963" s="403"/>
      <c r="O963" s="403"/>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401"/>
      <c r="D964" s="401"/>
      <c r="E964" s="401"/>
      <c r="F964" s="401"/>
      <c r="G964" s="401"/>
      <c r="H964" s="401"/>
      <c r="I964" s="401"/>
      <c r="J964" s="402"/>
      <c r="K964" s="403"/>
      <c r="L964" s="403"/>
      <c r="M964" s="403"/>
      <c r="N964" s="403"/>
      <c r="O964" s="403"/>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401"/>
      <c r="D965" s="401"/>
      <c r="E965" s="401"/>
      <c r="F965" s="401"/>
      <c r="G965" s="401"/>
      <c r="H965" s="401"/>
      <c r="I965" s="401"/>
      <c r="J965" s="402"/>
      <c r="K965" s="403"/>
      <c r="L965" s="403"/>
      <c r="M965" s="403"/>
      <c r="N965" s="403"/>
      <c r="O965" s="403"/>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401"/>
      <c r="D966" s="401"/>
      <c r="E966" s="401"/>
      <c r="F966" s="401"/>
      <c r="G966" s="401"/>
      <c r="H966" s="401"/>
      <c r="I966" s="401"/>
      <c r="J966" s="402"/>
      <c r="K966" s="403"/>
      <c r="L966" s="403"/>
      <c r="M966" s="403"/>
      <c r="N966" s="403"/>
      <c r="O966" s="403"/>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401"/>
      <c r="D967" s="401"/>
      <c r="E967" s="401"/>
      <c r="F967" s="401"/>
      <c r="G967" s="401"/>
      <c r="H967" s="401"/>
      <c r="I967" s="401"/>
      <c r="J967" s="402"/>
      <c r="K967" s="403"/>
      <c r="L967" s="403"/>
      <c r="M967" s="403"/>
      <c r="N967" s="403"/>
      <c r="O967" s="403"/>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401"/>
      <c r="D968" s="401"/>
      <c r="E968" s="401"/>
      <c r="F968" s="401"/>
      <c r="G968" s="401"/>
      <c r="H968" s="401"/>
      <c r="I968" s="401"/>
      <c r="J968" s="402"/>
      <c r="K968" s="403"/>
      <c r="L968" s="403"/>
      <c r="M968" s="403"/>
      <c r="N968" s="403"/>
      <c r="O968" s="403"/>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401"/>
      <c r="D969" s="401"/>
      <c r="E969" s="401"/>
      <c r="F969" s="401"/>
      <c r="G969" s="401"/>
      <c r="H969" s="401"/>
      <c r="I969" s="401"/>
      <c r="J969" s="402"/>
      <c r="K969" s="403"/>
      <c r="L969" s="403"/>
      <c r="M969" s="403"/>
      <c r="N969" s="403"/>
      <c r="O969" s="403"/>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401"/>
      <c r="D970" s="401"/>
      <c r="E970" s="401"/>
      <c r="F970" s="401"/>
      <c r="G970" s="401"/>
      <c r="H970" s="401"/>
      <c r="I970" s="401"/>
      <c r="J970" s="402"/>
      <c r="K970" s="403"/>
      <c r="L970" s="403"/>
      <c r="M970" s="403"/>
      <c r="N970" s="403"/>
      <c r="O970" s="403"/>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401"/>
      <c r="D971" s="401"/>
      <c r="E971" s="401"/>
      <c r="F971" s="401"/>
      <c r="G971" s="401"/>
      <c r="H971" s="401"/>
      <c r="I971" s="401"/>
      <c r="J971" s="402"/>
      <c r="K971" s="403"/>
      <c r="L971" s="403"/>
      <c r="M971" s="403"/>
      <c r="N971" s="403"/>
      <c r="O971" s="403"/>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401"/>
      <c r="D972" s="401"/>
      <c r="E972" s="401"/>
      <c r="F972" s="401"/>
      <c r="G972" s="401"/>
      <c r="H972" s="401"/>
      <c r="I972" s="401"/>
      <c r="J972" s="402"/>
      <c r="K972" s="403"/>
      <c r="L972" s="403"/>
      <c r="M972" s="403"/>
      <c r="N972" s="403"/>
      <c r="O972" s="403"/>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401"/>
      <c r="D973" s="401"/>
      <c r="E973" s="401"/>
      <c r="F973" s="401"/>
      <c r="G973" s="401"/>
      <c r="H973" s="401"/>
      <c r="I973" s="401"/>
      <c r="J973" s="402"/>
      <c r="K973" s="403"/>
      <c r="L973" s="403"/>
      <c r="M973" s="403"/>
      <c r="N973" s="403"/>
      <c r="O973" s="403"/>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256</v>
      </c>
      <c r="AD976" s="261"/>
      <c r="AE976" s="261"/>
      <c r="AF976" s="261"/>
      <c r="AG976" s="261"/>
      <c r="AH976" s="329" t="s">
        <v>283</v>
      </c>
      <c r="AI976" s="331"/>
      <c r="AJ976" s="331"/>
      <c r="AK976" s="331"/>
      <c r="AL976" s="331" t="s">
        <v>21</v>
      </c>
      <c r="AM976" s="331"/>
      <c r="AN976" s="331"/>
      <c r="AO976" s="408"/>
      <c r="AP976" s="409" t="s">
        <v>222</v>
      </c>
      <c r="AQ976" s="409"/>
      <c r="AR976" s="409"/>
      <c r="AS976" s="409"/>
      <c r="AT976" s="409"/>
      <c r="AU976" s="409"/>
      <c r="AV976" s="409"/>
      <c r="AW976" s="409"/>
      <c r="AX976" s="409"/>
      <c r="AY976">
        <f t="shared" ref="AY976:AY977" si="121">$AY$974</f>
        <v>1</v>
      </c>
    </row>
    <row r="977" spans="1:51" ht="30" customHeight="1" x14ac:dyDescent="0.15">
      <c r="A977" s="385">
        <v>1</v>
      </c>
      <c r="B977" s="385">
        <v>1</v>
      </c>
      <c r="C977" s="406" t="s">
        <v>729</v>
      </c>
      <c r="D977" s="401"/>
      <c r="E977" s="401"/>
      <c r="F977" s="401"/>
      <c r="G977" s="401"/>
      <c r="H977" s="401"/>
      <c r="I977" s="401"/>
      <c r="J977" s="402">
        <v>7050001016050</v>
      </c>
      <c r="K977" s="403"/>
      <c r="L977" s="403"/>
      <c r="M977" s="403"/>
      <c r="N977" s="403"/>
      <c r="O977" s="403"/>
      <c r="P977" s="407" t="s">
        <v>731</v>
      </c>
      <c r="Q977" s="301"/>
      <c r="R977" s="301"/>
      <c r="S977" s="301"/>
      <c r="T977" s="301"/>
      <c r="U977" s="301"/>
      <c r="V977" s="301"/>
      <c r="W977" s="301"/>
      <c r="X977" s="301"/>
      <c r="Y977" s="302">
        <v>3.7</v>
      </c>
      <c r="Z977" s="303"/>
      <c r="AA977" s="303"/>
      <c r="AB977" s="304"/>
      <c r="AC977" s="306" t="s">
        <v>293</v>
      </c>
      <c r="AD977" s="307"/>
      <c r="AE977" s="307"/>
      <c r="AF977" s="307"/>
      <c r="AG977" s="307"/>
      <c r="AH977" s="404" t="s">
        <v>727</v>
      </c>
      <c r="AI977" s="405"/>
      <c r="AJ977" s="405"/>
      <c r="AK977" s="405"/>
      <c r="AL977" s="310" t="s">
        <v>727</v>
      </c>
      <c r="AM977" s="311"/>
      <c r="AN977" s="311"/>
      <c r="AO977" s="312"/>
      <c r="AP977" s="305"/>
      <c r="AQ977" s="305"/>
      <c r="AR977" s="305"/>
      <c r="AS977" s="305"/>
      <c r="AT977" s="305"/>
      <c r="AU977" s="305"/>
      <c r="AV977" s="305"/>
      <c r="AW977" s="305"/>
      <c r="AX977" s="305"/>
      <c r="AY977">
        <f t="shared" si="121"/>
        <v>1</v>
      </c>
    </row>
    <row r="978" spans="1:51" ht="30" customHeight="1" x14ac:dyDescent="0.15">
      <c r="A978" s="385">
        <v>2</v>
      </c>
      <c r="B978" s="385">
        <v>1</v>
      </c>
      <c r="C978" s="401" t="s">
        <v>704</v>
      </c>
      <c r="D978" s="401"/>
      <c r="E978" s="401"/>
      <c r="F978" s="401"/>
      <c r="G978" s="401"/>
      <c r="H978" s="401"/>
      <c r="I978" s="401"/>
      <c r="J978" s="402">
        <v>3140001003027</v>
      </c>
      <c r="K978" s="403"/>
      <c r="L978" s="403"/>
      <c r="M978" s="403"/>
      <c r="N978" s="403"/>
      <c r="O978" s="403"/>
      <c r="P978" s="301" t="s">
        <v>728</v>
      </c>
      <c r="Q978" s="301"/>
      <c r="R978" s="301"/>
      <c r="S978" s="301"/>
      <c r="T978" s="301"/>
      <c r="U978" s="301"/>
      <c r="V978" s="301"/>
      <c r="W978" s="301"/>
      <c r="X978" s="301"/>
      <c r="Y978" s="302">
        <v>2</v>
      </c>
      <c r="Z978" s="303"/>
      <c r="AA978" s="303"/>
      <c r="AB978" s="304"/>
      <c r="AC978" s="306" t="s">
        <v>293</v>
      </c>
      <c r="AD978" s="307"/>
      <c r="AE978" s="307"/>
      <c r="AF978" s="307"/>
      <c r="AG978" s="307"/>
      <c r="AH978" s="404" t="s">
        <v>727</v>
      </c>
      <c r="AI978" s="405"/>
      <c r="AJ978" s="405"/>
      <c r="AK978" s="405"/>
      <c r="AL978" s="310" t="s">
        <v>727</v>
      </c>
      <c r="AM978" s="311"/>
      <c r="AN978" s="311"/>
      <c r="AO978" s="312"/>
      <c r="AP978" s="305"/>
      <c r="AQ978" s="305"/>
      <c r="AR978" s="305"/>
      <c r="AS978" s="305"/>
      <c r="AT978" s="305"/>
      <c r="AU978" s="305"/>
      <c r="AV978" s="305"/>
      <c r="AW978" s="305"/>
      <c r="AX978" s="305"/>
      <c r="AY978">
        <f>COUNTA($C$978)</f>
        <v>1</v>
      </c>
    </row>
    <row r="979" spans="1:51" ht="55.5" customHeight="1" x14ac:dyDescent="0.15">
      <c r="A979" s="385">
        <v>3</v>
      </c>
      <c r="B979" s="385">
        <v>1</v>
      </c>
      <c r="C979" s="406" t="s">
        <v>705</v>
      </c>
      <c r="D979" s="401"/>
      <c r="E979" s="401"/>
      <c r="F979" s="401"/>
      <c r="G979" s="401"/>
      <c r="H979" s="401"/>
      <c r="I979" s="401"/>
      <c r="J979" s="402">
        <v>6200001015401</v>
      </c>
      <c r="K979" s="403"/>
      <c r="L979" s="403"/>
      <c r="M979" s="403"/>
      <c r="N979" s="403"/>
      <c r="O979" s="403"/>
      <c r="P979" s="407" t="s">
        <v>730</v>
      </c>
      <c r="Q979" s="301"/>
      <c r="R979" s="301"/>
      <c r="S979" s="301"/>
      <c r="T979" s="301"/>
      <c r="U979" s="301"/>
      <c r="V979" s="301"/>
      <c r="W979" s="301"/>
      <c r="X979" s="301"/>
      <c r="Y979" s="302">
        <v>1.7</v>
      </c>
      <c r="Z979" s="303"/>
      <c r="AA979" s="303"/>
      <c r="AB979" s="304"/>
      <c r="AC979" s="306" t="s">
        <v>293</v>
      </c>
      <c r="AD979" s="307"/>
      <c r="AE979" s="307"/>
      <c r="AF979" s="307"/>
      <c r="AG979" s="307"/>
      <c r="AH979" s="308" t="s">
        <v>727</v>
      </c>
      <c r="AI979" s="309"/>
      <c r="AJ979" s="309"/>
      <c r="AK979" s="309"/>
      <c r="AL979" s="310" t="s">
        <v>727</v>
      </c>
      <c r="AM979" s="311"/>
      <c r="AN979" s="311"/>
      <c r="AO979" s="312"/>
      <c r="AP979" s="305"/>
      <c r="AQ979" s="305"/>
      <c r="AR979" s="305"/>
      <c r="AS979" s="305"/>
      <c r="AT979" s="305"/>
      <c r="AU979" s="305"/>
      <c r="AV979" s="305"/>
      <c r="AW979" s="305"/>
      <c r="AX979" s="305"/>
      <c r="AY979">
        <f>COUNTA($C$979)</f>
        <v>1</v>
      </c>
    </row>
    <row r="980" spans="1:51" ht="30" customHeight="1" x14ac:dyDescent="0.15">
      <c r="A980" s="385">
        <v>4</v>
      </c>
      <c r="B980" s="385">
        <v>1</v>
      </c>
      <c r="C980" s="406" t="s">
        <v>706</v>
      </c>
      <c r="D980" s="401"/>
      <c r="E980" s="401"/>
      <c r="F980" s="401"/>
      <c r="G980" s="401"/>
      <c r="H980" s="401"/>
      <c r="I980" s="401"/>
      <c r="J980" s="402">
        <v>4010001140889</v>
      </c>
      <c r="K980" s="403"/>
      <c r="L980" s="403"/>
      <c r="M980" s="403"/>
      <c r="N980" s="403"/>
      <c r="O980" s="403"/>
      <c r="P980" s="407" t="s">
        <v>740</v>
      </c>
      <c r="Q980" s="301"/>
      <c r="R980" s="301"/>
      <c r="S980" s="301"/>
      <c r="T980" s="301"/>
      <c r="U980" s="301"/>
      <c r="V980" s="301"/>
      <c r="W980" s="301"/>
      <c r="X980" s="301"/>
      <c r="Y980" s="302">
        <v>1</v>
      </c>
      <c r="Z980" s="303"/>
      <c r="AA980" s="303"/>
      <c r="AB980" s="304"/>
      <c r="AC980" s="306" t="s">
        <v>293</v>
      </c>
      <c r="AD980" s="307"/>
      <c r="AE980" s="307"/>
      <c r="AF980" s="307"/>
      <c r="AG980" s="307"/>
      <c r="AH980" s="308" t="s">
        <v>727</v>
      </c>
      <c r="AI980" s="309"/>
      <c r="AJ980" s="309"/>
      <c r="AK980" s="309"/>
      <c r="AL980" s="310" t="s">
        <v>727</v>
      </c>
      <c r="AM980" s="311"/>
      <c r="AN980" s="311"/>
      <c r="AO980" s="312"/>
      <c r="AP980" s="305"/>
      <c r="AQ980" s="305"/>
      <c r="AR980" s="305"/>
      <c r="AS980" s="305"/>
      <c r="AT980" s="305"/>
      <c r="AU980" s="305"/>
      <c r="AV980" s="305"/>
      <c r="AW980" s="305"/>
      <c r="AX980" s="305"/>
      <c r="AY980">
        <f>COUNTA($C$980)</f>
        <v>1</v>
      </c>
    </row>
    <row r="981" spans="1:51" ht="30" customHeight="1" x14ac:dyDescent="0.15">
      <c r="A981" s="385">
        <v>5</v>
      </c>
      <c r="B981" s="385">
        <v>1</v>
      </c>
      <c r="C981" s="401" t="s">
        <v>673</v>
      </c>
      <c r="D981" s="401"/>
      <c r="E981" s="401"/>
      <c r="F981" s="401"/>
      <c r="G981" s="401"/>
      <c r="H981" s="401"/>
      <c r="I981" s="401"/>
      <c r="J981" s="402">
        <v>8011001039795</v>
      </c>
      <c r="K981" s="403"/>
      <c r="L981" s="403"/>
      <c r="M981" s="403"/>
      <c r="N981" s="403"/>
      <c r="O981" s="403"/>
      <c r="P981" s="301" t="s">
        <v>715</v>
      </c>
      <c r="Q981" s="301"/>
      <c r="R981" s="301"/>
      <c r="S981" s="301"/>
      <c r="T981" s="301"/>
      <c r="U981" s="301"/>
      <c r="V981" s="301"/>
      <c r="W981" s="301"/>
      <c r="X981" s="301"/>
      <c r="Y981" s="302">
        <v>1</v>
      </c>
      <c r="Z981" s="303"/>
      <c r="AA981" s="303"/>
      <c r="AB981" s="304"/>
      <c r="AC981" s="306" t="s">
        <v>293</v>
      </c>
      <c r="AD981" s="307"/>
      <c r="AE981" s="307"/>
      <c r="AF981" s="307"/>
      <c r="AG981" s="307"/>
      <c r="AH981" s="308" t="s">
        <v>727</v>
      </c>
      <c r="AI981" s="309"/>
      <c r="AJ981" s="309"/>
      <c r="AK981" s="309"/>
      <c r="AL981" s="310" t="s">
        <v>727</v>
      </c>
      <c r="AM981" s="311"/>
      <c r="AN981" s="311"/>
      <c r="AO981" s="312"/>
      <c r="AP981" s="305"/>
      <c r="AQ981" s="305"/>
      <c r="AR981" s="305"/>
      <c r="AS981" s="305"/>
      <c r="AT981" s="305"/>
      <c r="AU981" s="305"/>
      <c r="AV981" s="305"/>
      <c r="AW981" s="305"/>
      <c r="AX981" s="305"/>
      <c r="AY981">
        <f>COUNTA($C$981)</f>
        <v>1</v>
      </c>
    </row>
    <row r="982" spans="1:51" ht="30" customHeight="1" x14ac:dyDescent="0.15">
      <c r="A982" s="385">
        <v>6</v>
      </c>
      <c r="B982" s="385">
        <v>1</v>
      </c>
      <c r="C982" s="401" t="s">
        <v>707</v>
      </c>
      <c r="D982" s="401"/>
      <c r="E982" s="401"/>
      <c r="F982" s="401"/>
      <c r="G982" s="401"/>
      <c r="H982" s="401"/>
      <c r="I982" s="401"/>
      <c r="J982" s="402">
        <v>6050001015672</v>
      </c>
      <c r="K982" s="403"/>
      <c r="L982" s="403"/>
      <c r="M982" s="403"/>
      <c r="N982" s="403"/>
      <c r="O982" s="403"/>
      <c r="P982" s="301" t="s">
        <v>716</v>
      </c>
      <c r="Q982" s="301"/>
      <c r="R982" s="301"/>
      <c r="S982" s="301"/>
      <c r="T982" s="301"/>
      <c r="U982" s="301"/>
      <c r="V982" s="301"/>
      <c r="W982" s="301"/>
      <c r="X982" s="301"/>
      <c r="Y982" s="302">
        <v>0.6</v>
      </c>
      <c r="Z982" s="303"/>
      <c r="AA982" s="303"/>
      <c r="AB982" s="304"/>
      <c r="AC982" s="306" t="s">
        <v>293</v>
      </c>
      <c r="AD982" s="307"/>
      <c r="AE982" s="307"/>
      <c r="AF982" s="307"/>
      <c r="AG982" s="307"/>
      <c r="AH982" s="308" t="s">
        <v>727</v>
      </c>
      <c r="AI982" s="309"/>
      <c r="AJ982" s="309"/>
      <c r="AK982" s="309"/>
      <c r="AL982" s="310" t="s">
        <v>727</v>
      </c>
      <c r="AM982" s="311"/>
      <c r="AN982" s="311"/>
      <c r="AO982" s="312"/>
      <c r="AP982" s="305"/>
      <c r="AQ982" s="305"/>
      <c r="AR982" s="305"/>
      <c r="AS982" s="305"/>
      <c r="AT982" s="305"/>
      <c r="AU982" s="305"/>
      <c r="AV982" s="305"/>
      <c r="AW982" s="305"/>
      <c r="AX982" s="305"/>
      <c r="AY982">
        <f>COUNTA($C$982)</f>
        <v>1</v>
      </c>
    </row>
    <row r="983" spans="1:51" ht="30" customHeight="1" x14ac:dyDescent="0.15">
      <c r="A983" s="385">
        <v>7</v>
      </c>
      <c r="B983" s="385">
        <v>1</v>
      </c>
      <c r="C983" s="401" t="s">
        <v>708</v>
      </c>
      <c r="D983" s="401"/>
      <c r="E983" s="401"/>
      <c r="F983" s="401"/>
      <c r="G983" s="401"/>
      <c r="H983" s="401"/>
      <c r="I983" s="401"/>
      <c r="J983" s="402">
        <v>1013301002893</v>
      </c>
      <c r="K983" s="403"/>
      <c r="L983" s="403"/>
      <c r="M983" s="403"/>
      <c r="N983" s="403"/>
      <c r="O983" s="403"/>
      <c r="P983" s="301" t="s">
        <v>717</v>
      </c>
      <c r="Q983" s="301"/>
      <c r="R983" s="301"/>
      <c r="S983" s="301"/>
      <c r="T983" s="301"/>
      <c r="U983" s="301"/>
      <c r="V983" s="301"/>
      <c r="W983" s="301"/>
      <c r="X983" s="301"/>
      <c r="Y983" s="302">
        <v>0</v>
      </c>
      <c r="Z983" s="303"/>
      <c r="AA983" s="303"/>
      <c r="AB983" s="304"/>
      <c r="AC983" s="306" t="s">
        <v>293</v>
      </c>
      <c r="AD983" s="307"/>
      <c r="AE983" s="307"/>
      <c r="AF983" s="307"/>
      <c r="AG983" s="307"/>
      <c r="AH983" s="308" t="s">
        <v>727</v>
      </c>
      <c r="AI983" s="309"/>
      <c r="AJ983" s="309"/>
      <c r="AK983" s="309"/>
      <c r="AL983" s="310" t="s">
        <v>727</v>
      </c>
      <c r="AM983" s="311"/>
      <c r="AN983" s="311"/>
      <c r="AO983" s="312"/>
      <c r="AP983" s="305"/>
      <c r="AQ983" s="305"/>
      <c r="AR983" s="305"/>
      <c r="AS983" s="305"/>
      <c r="AT983" s="305"/>
      <c r="AU983" s="305"/>
      <c r="AV983" s="305"/>
      <c r="AW983" s="305"/>
      <c r="AX983" s="305"/>
      <c r="AY983">
        <f>COUNTA($C$983)</f>
        <v>1</v>
      </c>
    </row>
    <row r="984" spans="1:51" ht="30" hidden="1" customHeight="1" x14ac:dyDescent="0.15">
      <c r="A984" s="385">
        <v>8</v>
      </c>
      <c r="B984" s="385">
        <v>1</v>
      </c>
      <c r="C984" s="401"/>
      <c r="D984" s="401"/>
      <c r="E984" s="401"/>
      <c r="F984" s="401"/>
      <c r="G984" s="401"/>
      <c r="H984" s="401"/>
      <c r="I984" s="401"/>
      <c r="J984" s="402"/>
      <c r="K984" s="403"/>
      <c r="L984" s="403"/>
      <c r="M984" s="403"/>
      <c r="N984" s="403"/>
      <c r="O984" s="403"/>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401"/>
      <c r="D985" s="401"/>
      <c r="E985" s="401"/>
      <c r="F985" s="401"/>
      <c r="G985" s="401"/>
      <c r="H985" s="401"/>
      <c r="I985" s="401"/>
      <c r="J985" s="402"/>
      <c r="K985" s="403"/>
      <c r="L985" s="403"/>
      <c r="M985" s="403"/>
      <c r="N985" s="403"/>
      <c r="O985" s="403"/>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401"/>
      <c r="D986" s="401"/>
      <c r="E986" s="401"/>
      <c r="F986" s="401"/>
      <c r="G986" s="401"/>
      <c r="H986" s="401"/>
      <c r="I986" s="401"/>
      <c r="J986" s="402"/>
      <c r="K986" s="403"/>
      <c r="L986" s="403"/>
      <c r="M986" s="403"/>
      <c r="N986" s="403"/>
      <c r="O986" s="403"/>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401"/>
      <c r="D987" s="401"/>
      <c r="E987" s="401"/>
      <c r="F987" s="401"/>
      <c r="G987" s="401"/>
      <c r="H987" s="401"/>
      <c r="I987" s="401"/>
      <c r="J987" s="402"/>
      <c r="K987" s="403"/>
      <c r="L987" s="403"/>
      <c r="M987" s="403"/>
      <c r="N987" s="403"/>
      <c r="O987" s="403"/>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401"/>
      <c r="D988" s="401"/>
      <c r="E988" s="401"/>
      <c r="F988" s="401"/>
      <c r="G988" s="401"/>
      <c r="H988" s="401"/>
      <c r="I988" s="401"/>
      <c r="J988" s="402"/>
      <c r="K988" s="403"/>
      <c r="L988" s="403"/>
      <c r="M988" s="403"/>
      <c r="N988" s="403"/>
      <c r="O988" s="403"/>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401"/>
      <c r="D989" s="401"/>
      <c r="E989" s="401"/>
      <c r="F989" s="401"/>
      <c r="G989" s="401"/>
      <c r="H989" s="401"/>
      <c r="I989" s="401"/>
      <c r="J989" s="402"/>
      <c r="K989" s="403"/>
      <c r="L989" s="403"/>
      <c r="M989" s="403"/>
      <c r="N989" s="403"/>
      <c r="O989" s="403"/>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401"/>
      <c r="D990" s="401"/>
      <c r="E990" s="401"/>
      <c r="F990" s="401"/>
      <c r="G990" s="401"/>
      <c r="H990" s="401"/>
      <c r="I990" s="401"/>
      <c r="J990" s="402"/>
      <c r="K990" s="403"/>
      <c r="L990" s="403"/>
      <c r="M990" s="403"/>
      <c r="N990" s="403"/>
      <c r="O990" s="403"/>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401"/>
      <c r="D991" s="401"/>
      <c r="E991" s="401"/>
      <c r="F991" s="401"/>
      <c r="G991" s="401"/>
      <c r="H991" s="401"/>
      <c r="I991" s="401"/>
      <c r="J991" s="402"/>
      <c r="K991" s="403"/>
      <c r="L991" s="403"/>
      <c r="M991" s="403"/>
      <c r="N991" s="403"/>
      <c r="O991" s="403"/>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8.25" hidden="1" customHeight="1" x14ac:dyDescent="0.15">
      <c r="A992" s="385">
        <v>16</v>
      </c>
      <c r="B992" s="385">
        <v>1</v>
      </c>
      <c r="C992" s="401"/>
      <c r="D992" s="401"/>
      <c r="E992" s="401"/>
      <c r="F992" s="401"/>
      <c r="G992" s="401"/>
      <c r="H992" s="401"/>
      <c r="I992" s="401"/>
      <c r="J992" s="402"/>
      <c r="K992" s="403"/>
      <c r="L992" s="403"/>
      <c r="M992" s="403"/>
      <c r="N992" s="403"/>
      <c r="O992" s="403"/>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8.25" hidden="1" customHeight="1" x14ac:dyDescent="0.15">
      <c r="A993" s="385">
        <v>17</v>
      </c>
      <c r="B993" s="385">
        <v>1</v>
      </c>
      <c r="C993" s="401"/>
      <c r="D993" s="401"/>
      <c r="E993" s="401"/>
      <c r="F993" s="401"/>
      <c r="G993" s="401"/>
      <c r="H993" s="401"/>
      <c r="I993" s="401"/>
      <c r="J993" s="402"/>
      <c r="K993" s="403"/>
      <c r="L993" s="403"/>
      <c r="M993" s="403"/>
      <c r="N993" s="403"/>
      <c r="O993" s="403"/>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8.25" hidden="1" customHeight="1" x14ac:dyDescent="0.15">
      <c r="A994" s="385">
        <v>18</v>
      </c>
      <c r="B994" s="385">
        <v>1</v>
      </c>
      <c r="C994" s="401"/>
      <c r="D994" s="401"/>
      <c r="E994" s="401"/>
      <c r="F994" s="401"/>
      <c r="G994" s="401"/>
      <c r="H994" s="401"/>
      <c r="I994" s="401"/>
      <c r="J994" s="402"/>
      <c r="K994" s="403"/>
      <c r="L994" s="403"/>
      <c r="M994" s="403"/>
      <c r="N994" s="403"/>
      <c r="O994" s="403"/>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401"/>
      <c r="D995" s="401"/>
      <c r="E995" s="401"/>
      <c r="F995" s="401"/>
      <c r="G995" s="401"/>
      <c r="H995" s="401"/>
      <c r="I995" s="401"/>
      <c r="J995" s="402"/>
      <c r="K995" s="403"/>
      <c r="L995" s="403"/>
      <c r="M995" s="403"/>
      <c r="N995" s="403"/>
      <c r="O995" s="403"/>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401"/>
      <c r="D996" s="401"/>
      <c r="E996" s="401"/>
      <c r="F996" s="401"/>
      <c r="G996" s="401"/>
      <c r="H996" s="401"/>
      <c r="I996" s="401"/>
      <c r="J996" s="402"/>
      <c r="K996" s="403"/>
      <c r="L996" s="403"/>
      <c r="M996" s="403"/>
      <c r="N996" s="403"/>
      <c r="O996" s="403"/>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401"/>
      <c r="D997" s="401"/>
      <c r="E997" s="401"/>
      <c r="F997" s="401"/>
      <c r="G997" s="401"/>
      <c r="H997" s="401"/>
      <c r="I997" s="401"/>
      <c r="J997" s="402"/>
      <c r="K997" s="403"/>
      <c r="L997" s="403"/>
      <c r="M997" s="403"/>
      <c r="N997" s="403"/>
      <c r="O997" s="403"/>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401"/>
      <c r="D998" s="401"/>
      <c r="E998" s="401"/>
      <c r="F998" s="401"/>
      <c r="G998" s="401"/>
      <c r="H998" s="401"/>
      <c r="I998" s="401"/>
      <c r="J998" s="402"/>
      <c r="K998" s="403"/>
      <c r="L998" s="403"/>
      <c r="M998" s="403"/>
      <c r="N998" s="403"/>
      <c r="O998" s="403"/>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401"/>
      <c r="D999" s="401"/>
      <c r="E999" s="401"/>
      <c r="F999" s="401"/>
      <c r="G999" s="401"/>
      <c r="H999" s="401"/>
      <c r="I999" s="401"/>
      <c r="J999" s="402"/>
      <c r="K999" s="403"/>
      <c r="L999" s="403"/>
      <c r="M999" s="403"/>
      <c r="N999" s="403"/>
      <c r="O999" s="403"/>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401"/>
      <c r="D1000" s="401"/>
      <c r="E1000" s="401"/>
      <c r="F1000" s="401"/>
      <c r="G1000" s="401"/>
      <c r="H1000" s="401"/>
      <c r="I1000" s="401"/>
      <c r="J1000" s="402"/>
      <c r="K1000" s="403"/>
      <c r="L1000" s="403"/>
      <c r="M1000" s="403"/>
      <c r="N1000" s="403"/>
      <c r="O1000" s="403"/>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401"/>
      <c r="D1001" s="401"/>
      <c r="E1001" s="401"/>
      <c r="F1001" s="401"/>
      <c r="G1001" s="401"/>
      <c r="H1001" s="401"/>
      <c r="I1001" s="401"/>
      <c r="J1001" s="402"/>
      <c r="K1001" s="403"/>
      <c r="L1001" s="403"/>
      <c r="M1001" s="403"/>
      <c r="N1001" s="403"/>
      <c r="O1001" s="403"/>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401"/>
      <c r="D1002" s="401"/>
      <c r="E1002" s="401"/>
      <c r="F1002" s="401"/>
      <c r="G1002" s="401"/>
      <c r="H1002" s="401"/>
      <c r="I1002" s="401"/>
      <c r="J1002" s="402"/>
      <c r="K1002" s="403"/>
      <c r="L1002" s="403"/>
      <c r="M1002" s="403"/>
      <c r="N1002" s="403"/>
      <c r="O1002" s="403"/>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401"/>
      <c r="D1003" s="401"/>
      <c r="E1003" s="401"/>
      <c r="F1003" s="401"/>
      <c r="G1003" s="401"/>
      <c r="H1003" s="401"/>
      <c r="I1003" s="401"/>
      <c r="J1003" s="402"/>
      <c r="K1003" s="403"/>
      <c r="L1003" s="403"/>
      <c r="M1003" s="403"/>
      <c r="N1003" s="403"/>
      <c r="O1003" s="403"/>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401"/>
      <c r="D1004" s="401"/>
      <c r="E1004" s="401"/>
      <c r="F1004" s="401"/>
      <c r="G1004" s="401"/>
      <c r="H1004" s="401"/>
      <c r="I1004" s="401"/>
      <c r="J1004" s="402"/>
      <c r="K1004" s="403"/>
      <c r="L1004" s="403"/>
      <c r="M1004" s="403"/>
      <c r="N1004" s="403"/>
      <c r="O1004" s="403"/>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401"/>
      <c r="D1005" s="401"/>
      <c r="E1005" s="401"/>
      <c r="F1005" s="401"/>
      <c r="G1005" s="401"/>
      <c r="H1005" s="401"/>
      <c r="I1005" s="401"/>
      <c r="J1005" s="402"/>
      <c r="K1005" s="403"/>
      <c r="L1005" s="403"/>
      <c r="M1005" s="403"/>
      <c r="N1005" s="403"/>
      <c r="O1005" s="403"/>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401"/>
      <c r="D1006" s="401"/>
      <c r="E1006" s="401"/>
      <c r="F1006" s="401"/>
      <c r="G1006" s="401"/>
      <c r="H1006" s="401"/>
      <c r="I1006" s="401"/>
      <c r="J1006" s="402"/>
      <c r="K1006" s="403"/>
      <c r="L1006" s="403"/>
      <c r="M1006" s="403"/>
      <c r="N1006" s="403"/>
      <c r="O1006" s="403"/>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256</v>
      </c>
      <c r="AD1009" s="261"/>
      <c r="AE1009" s="261"/>
      <c r="AF1009" s="261"/>
      <c r="AG1009" s="261"/>
      <c r="AH1009" s="329" t="s">
        <v>283</v>
      </c>
      <c r="AI1009" s="331"/>
      <c r="AJ1009" s="331"/>
      <c r="AK1009" s="331"/>
      <c r="AL1009" s="331" t="s">
        <v>21</v>
      </c>
      <c r="AM1009" s="331"/>
      <c r="AN1009" s="331"/>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5">
        <v>1</v>
      </c>
      <c r="B1010" s="385">
        <v>1</v>
      </c>
      <c r="C1010" s="401"/>
      <c r="D1010" s="401"/>
      <c r="E1010" s="401"/>
      <c r="F1010" s="401"/>
      <c r="G1010" s="401"/>
      <c r="H1010" s="401"/>
      <c r="I1010" s="401"/>
      <c r="J1010" s="402"/>
      <c r="K1010" s="403"/>
      <c r="L1010" s="403"/>
      <c r="M1010" s="403"/>
      <c r="N1010" s="403"/>
      <c r="O1010" s="403"/>
      <c r="P1010" s="301"/>
      <c r="Q1010" s="301"/>
      <c r="R1010" s="301"/>
      <c r="S1010" s="301"/>
      <c r="T1010" s="301"/>
      <c r="U1010" s="301"/>
      <c r="V1010" s="301"/>
      <c r="W1010" s="301"/>
      <c r="X1010" s="301"/>
      <c r="Y1010" s="302"/>
      <c r="Z1010" s="303"/>
      <c r="AA1010" s="303"/>
      <c r="AB1010" s="304"/>
      <c r="AC1010" s="306"/>
      <c r="AD1010" s="307"/>
      <c r="AE1010" s="307"/>
      <c r="AF1010" s="307"/>
      <c r="AG1010" s="307"/>
      <c r="AH1010" s="404"/>
      <c r="AI1010" s="405"/>
      <c r="AJ1010" s="405"/>
      <c r="AK1010" s="405"/>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401"/>
      <c r="D1011" s="401"/>
      <c r="E1011" s="401"/>
      <c r="F1011" s="401"/>
      <c r="G1011" s="401"/>
      <c r="H1011" s="401"/>
      <c r="I1011" s="401"/>
      <c r="J1011" s="402"/>
      <c r="K1011" s="403"/>
      <c r="L1011" s="403"/>
      <c r="M1011" s="403"/>
      <c r="N1011" s="403"/>
      <c r="O1011" s="403"/>
      <c r="P1011" s="301"/>
      <c r="Q1011" s="301"/>
      <c r="R1011" s="301"/>
      <c r="S1011" s="301"/>
      <c r="T1011" s="301"/>
      <c r="U1011" s="301"/>
      <c r="V1011" s="301"/>
      <c r="W1011" s="301"/>
      <c r="X1011" s="301"/>
      <c r="Y1011" s="302"/>
      <c r="Z1011" s="303"/>
      <c r="AA1011" s="303"/>
      <c r="AB1011" s="304"/>
      <c r="AC1011" s="306"/>
      <c r="AD1011" s="307"/>
      <c r="AE1011" s="307"/>
      <c r="AF1011" s="307"/>
      <c r="AG1011" s="307"/>
      <c r="AH1011" s="404"/>
      <c r="AI1011" s="405"/>
      <c r="AJ1011" s="405"/>
      <c r="AK1011" s="405"/>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6"/>
      <c r="D1012" s="401"/>
      <c r="E1012" s="401"/>
      <c r="F1012" s="401"/>
      <c r="G1012" s="401"/>
      <c r="H1012" s="401"/>
      <c r="I1012" s="401"/>
      <c r="J1012" s="402"/>
      <c r="K1012" s="403"/>
      <c r="L1012" s="403"/>
      <c r="M1012" s="403"/>
      <c r="N1012" s="403"/>
      <c r="O1012" s="403"/>
      <c r="P1012" s="407"/>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6"/>
      <c r="D1013" s="401"/>
      <c r="E1013" s="401"/>
      <c r="F1013" s="401"/>
      <c r="G1013" s="401"/>
      <c r="H1013" s="401"/>
      <c r="I1013" s="401"/>
      <c r="J1013" s="402"/>
      <c r="K1013" s="403"/>
      <c r="L1013" s="403"/>
      <c r="M1013" s="403"/>
      <c r="N1013" s="403"/>
      <c r="O1013" s="403"/>
      <c r="P1013" s="407"/>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401"/>
      <c r="D1014" s="401"/>
      <c r="E1014" s="401"/>
      <c r="F1014" s="401"/>
      <c r="G1014" s="401"/>
      <c r="H1014" s="401"/>
      <c r="I1014" s="401"/>
      <c r="J1014" s="402"/>
      <c r="K1014" s="403"/>
      <c r="L1014" s="403"/>
      <c r="M1014" s="403"/>
      <c r="N1014" s="403"/>
      <c r="O1014" s="403"/>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401"/>
      <c r="D1015" s="401"/>
      <c r="E1015" s="401"/>
      <c r="F1015" s="401"/>
      <c r="G1015" s="401"/>
      <c r="H1015" s="401"/>
      <c r="I1015" s="401"/>
      <c r="J1015" s="402"/>
      <c r="K1015" s="403"/>
      <c r="L1015" s="403"/>
      <c r="M1015" s="403"/>
      <c r="N1015" s="403"/>
      <c r="O1015" s="403"/>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401"/>
      <c r="D1016" s="401"/>
      <c r="E1016" s="401"/>
      <c r="F1016" s="401"/>
      <c r="G1016" s="401"/>
      <c r="H1016" s="401"/>
      <c r="I1016" s="401"/>
      <c r="J1016" s="402"/>
      <c r="K1016" s="403"/>
      <c r="L1016" s="403"/>
      <c r="M1016" s="403"/>
      <c r="N1016" s="403"/>
      <c r="O1016" s="403"/>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401"/>
      <c r="D1017" s="401"/>
      <c r="E1017" s="401"/>
      <c r="F1017" s="401"/>
      <c r="G1017" s="401"/>
      <c r="H1017" s="401"/>
      <c r="I1017" s="401"/>
      <c r="J1017" s="402"/>
      <c r="K1017" s="403"/>
      <c r="L1017" s="403"/>
      <c r="M1017" s="403"/>
      <c r="N1017" s="403"/>
      <c r="O1017" s="403"/>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401"/>
      <c r="D1018" s="401"/>
      <c r="E1018" s="401"/>
      <c r="F1018" s="401"/>
      <c r="G1018" s="401"/>
      <c r="H1018" s="401"/>
      <c r="I1018" s="401"/>
      <c r="J1018" s="402"/>
      <c r="K1018" s="403"/>
      <c r="L1018" s="403"/>
      <c r="M1018" s="403"/>
      <c r="N1018" s="403"/>
      <c r="O1018" s="403"/>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401"/>
      <c r="D1019" s="401"/>
      <c r="E1019" s="401"/>
      <c r="F1019" s="401"/>
      <c r="G1019" s="401"/>
      <c r="H1019" s="401"/>
      <c r="I1019" s="401"/>
      <c r="J1019" s="402"/>
      <c r="K1019" s="403"/>
      <c r="L1019" s="403"/>
      <c r="M1019" s="403"/>
      <c r="N1019" s="403"/>
      <c r="O1019" s="403"/>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401"/>
      <c r="D1020" s="401"/>
      <c r="E1020" s="401"/>
      <c r="F1020" s="401"/>
      <c r="G1020" s="401"/>
      <c r="H1020" s="401"/>
      <c r="I1020" s="401"/>
      <c r="J1020" s="402"/>
      <c r="K1020" s="403"/>
      <c r="L1020" s="403"/>
      <c r="M1020" s="403"/>
      <c r="N1020" s="403"/>
      <c r="O1020" s="403"/>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401"/>
      <c r="D1021" s="401"/>
      <c r="E1021" s="401"/>
      <c r="F1021" s="401"/>
      <c r="G1021" s="401"/>
      <c r="H1021" s="401"/>
      <c r="I1021" s="401"/>
      <c r="J1021" s="402"/>
      <c r="K1021" s="403"/>
      <c r="L1021" s="403"/>
      <c r="M1021" s="403"/>
      <c r="N1021" s="403"/>
      <c r="O1021" s="403"/>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401"/>
      <c r="D1022" s="401"/>
      <c r="E1022" s="401"/>
      <c r="F1022" s="401"/>
      <c r="G1022" s="401"/>
      <c r="H1022" s="401"/>
      <c r="I1022" s="401"/>
      <c r="J1022" s="402"/>
      <c r="K1022" s="403"/>
      <c r="L1022" s="403"/>
      <c r="M1022" s="403"/>
      <c r="N1022" s="403"/>
      <c r="O1022" s="403"/>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401"/>
      <c r="D1023" s="401"/>
      <c r="E1023" s="401"/>
      <c r="F1023" s="401"/>
      <c r="G1023" s="401"/>
      <c r="H1023" s="401"/>
      <c r="I1023" s="401"/>
      <c r="J1023" s="402"/>
      <c r="K1023" s="403"/>
      <c r="L1023" s="403"/>
      <c r="M1023" s="403"/>
      <c r="N1023" s="403"/>
      <c r="O1023" s="403"/>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401"/>
      <c r="D1024" s="401"/>
      <c r="E1024" s="401"/>
      <c r="F1024" s="401"/>
      <c r="G1024" s="401"/>
      <c r="H1024" s="401"/>
      <c r="I1024" s="401"/>
      <c r="J1024" s="402"/>
      <c r="K1024" s="403"/>
      <c r="L1024" s="403"/>
      <c r="M1024" s="403"/>
      <c r="N1024" s="403"/>
      <c r="O1024" s="403"/>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401"/>
      <c r="D1025" s="401"/>
      <c r="E1025" s="401"/>
      <c r="F1025" s="401"/>
      <c r="G1025" s="401"/>
      <c r="H1025" s="401"/>
      <c r="I1025" s="401"/>
      <c r="J1025" s="402"/>
      <c r="K1025" s="403"/>
      <c r="L1025" s="403"/>
      <c r="M1025" s="403"/>
      <c r="N1025" s="403"/>
      <c r="O1025" s="403"/>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401"/>
      <c r="D1026" s="401"/>
      <c r="E1026" s="401"/>
      <c r="F1026" s="401"/>
      <c r="G1026" s="401"/>
      <c r="H1026" s="401"/>
      <c r="I1026" s="401"/>
      <c r="J1026" s="402"/>
      <c r="K1026" s="403"/>
      <c r="L1026" s="403"/>
      <c r="M1026" s="403"/>
      <c r="N1026" s="403"/>
      <c r="O1026" s="403"/>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401"/>
      <c r="D1027" s="401"/>
      <c r="E1027" s="401"/>
      <c r="F1027" s="401"/>
      <c r="G1027" s="401"/>
      <c r="H1027" s="401"/>
      <c r="I1027" s="401"/>
      <c r="J1027" s="402"/>
      <c r="K1027" s="403"/>
      <c r="L1027" s="403"/>
      <c r="M1027" s="403"/>
      <c r="N1027" s="403"/>
      <c r="O1027" s="403"/>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401"/>
      <c r="D1028" s="401"/>
      <c r="E1028" s="401"/>
      <c r="F1028" s="401"/>
      <c r="G1028" s="401"/>
      <c r="H1028" s="401"/>
      <c r="I1028" s="401"/>
      <c r="J1028" s="402"/>
      <c r="K1028" s="403"/>
      <c r="L1028" s="403"/>
      <c r="M1028" s="403"/>
      <c r="N1028" s="403"/>
      <c r="O1028" s="403"/>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401"/>
      <c r="D1029" s="401"/>
      <c r="E1029" s="401"/>
      <c r="F1029" s="401"/>
      <c r="G1029" s="401"/>
      <c r="H1029" s="401"/>
      <c r="I1029" s="401"/>
      <c r="J1029" s="402"/>
      <c r="K1029" s="403"/>
      <c r="L1029" s="403"/>
      <c r="M1029" s="403"/>
      <c r="N1029" s="403"/>
      <c r="O1029" s="403"/>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401"/>
      <c r="D1030" s="401"/>
      <c r="E1030" s="401"/>
      <c r="F1030" s="401"/>
      <c r="G1030" s="401"/>
      <c r="H1030" s="401"/>
      <c r="I1030" s="401"/>
      <c r="J1030" s="402"/>
      <c r="K1030" s="403"/>
      <c r="L1030" s="403"/>
      <c r="M1030" s="403"/>
      <c r="N1030" s="403"/>
      <c r="O1030" s="403"/>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401"/>
      <c r="D1031" s="401"/>
      <c r="E1031" s="401"/>
      <c r="F1031" s="401"/>
      <c r="G1031" s="401"/>
      <c r="H1031" s="401"/>
      <c r="I1031" s="401"/>
      <c r="J1031" s="402"/>
      <c r="K1031" s="403"/>
      <c r="L1031" s="403"/>
      <c r="M1031" s="403"/>
      <c r="N1031" s="403"/>
      <c r="O1031" s="403"/>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401"/>
      <c r="D1032" s="401"/>
      <c r="E1032" s="401"/>
      <c r="F1032" s="401"/>
      <c r="G1032" s="401"/>
      <c r="H1032" s="401"/>
      <c r="I1032" s="401"/>
      <c r="J1032" s="402"/>
      <c r="K1032" s="403"/>
      <c r="L1032" s="403"/>
      <c r="M1032" s="403"/>
      <c r="N1032" s="403"/>
      <c r="O1032" s="403"/>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401"/>
      <c r="D1033" s="401"/>
      <c r="E1033" s="401"/>
      <c r="F1033" s="401"/>
      <c r="G1033" s="401"/>
      <c r="H1033" s="401"/>
      <c r="I1033" s="401"/>
      <c r="J1033" s="402"/>
      <c r="K1033" s="403"/>
      <c r="L1033" s="403"/>
      <c r="M1033" s="403"/>
      <c r="N1033" s="403"/>
      <c r="O1033" s="403"/>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401"/>
      <c r="D1034" s="401"/>
      <c r="E1034" s="401"/>
      <c r="F1034" s="401"/>
      <c r="G1034" s="401"/>
      <c r="H1034" s="401"/>
      <c r="I1034" s="401"/>
      <c r="J1034" s="402"/>
      <c r="K1034" s="403"/>
      <c r="L1034" s="403"/>
      <c r="M1034" s="403"/>
      <c r="N1034" s="403"/>
      <c r="O1034" s="403"/>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401"/>
      <c r="D1035" s="401"/>
      <c r="E1035" s="401"/>
      <c r="F1035" s="401"/>
      <c r="G1035" s="401"/>
      <c r="H1035" s="401"/>
      <c r="I1035" s="401"/>
      <c r="J1035" s="402"/>
      <c r="K1035" s="403"/>
      <c r="L1035" s="403"/>
      <c r="M1035" s="403"/>
      <c r="N1035" s="403"/>
      <c r="O1035" s="403"/>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401"/>
      <c r="D1036" s="401"/>
      <c r="E1036" s="401"/>
      <c r="F1036" s="401"/>
      <c r="G1036" s="401"/>
      <c r="H1036" s="401"/>
      <c r="I1036" s="401"/>
      <c r="J1036" s="402"/>
      <c r="K1036" s="403"/>
      <c r="L1036" s="403"/>
      <c r="M1036" s="403"/>
      <c r="N1036" s="403"/>
      <c r="O1036" s="403"/>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401"/>
      <c r="D1037" s="401"/>
      <c r="E1037" s="401"/>
      <c r="F1037" s="401"/>
      <c r="G1037" s="401"/>
      <c r="H1037" s="401"/>
      <c r="I1037" s="401"/>
      <c r="J1037" s="402"/>
      <c r="K1037" s="403"/>
      <c r="L1037" s="403"/>
      <c r="M1037" s="403"/>
      <c r="N1037" s="403"/>
      <c r="O1037" s="403"/>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401"/>
      <c r="D1038" s="401"/>
      <c r="E1038" s="401"/>
      <c r="F1038" s="401"/>
      <c r="G1038" s="401"/>
      <c r="H1038" s="401"/>
      <c r="I1038" s="401"/>
      <c r="J1038" s="402"/>
      <c r="K1038" s="403"/>
      <c r="L1038" s="403"/>
      <c r="M1038" s="403"/>
      <c r="N1038" s="403"/>
      <c r="O1038" s="403"/>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401"/>
      <c r="D1039" s="401"/>
      <c r="E1039" s="401"/>
      <c r="F1039" s="401"/>
      <c r="G1039" s="401"/>
      <c r="H1039" s="401"/>
      <c r="I1039" s="401"/>
      <c r="J1039" s="402"/>
      <c r="K1039" s="403"/>
      <c r="L1039" s="403"/>
      <c r="M1039" s="403"/>
      <c r="N1039" s="403"/>
      <c r="O1039" s="403"/>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256</v>
      </c>
      <c r="AD1042" s="261"/>
      <c r="AE1042" s="261"/>
      <c r="AF1042" s="261"/>
      <c r="AG1042" s="261"/>
      <c r="AH1042" s="329" t="s">
        <v>283</v>
      </c>
      <c r="AI1042" s="331"/>
      <c r="AJ1042" s="331"/>
      <c r="AK1042" s="331"/>
      <c r="AL1042" s="331" t="s">
        <v>21</v>
      </c>
      <c r="AM1042" s="331"/>
      <c r="AN1042" s="331"/>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5">
        <v>1</v>
      </c>
      <c r="B1043" s="385">
        <v>1</v>
      </c>
      <c r="C1043" s="401"/>
      <c r="D1043" s="401"/>
      <c r="E1043" s="401"/>
      <c r="F1043" s="401"/>
      <c r="G1043" s="401"/>
      <c r="H1043" s="401"/>
      <c r="I1043" s="401"/>
      <c r="J1043" s="402"/>
      <c r="K1043" s="403"/>
      <c r="L1043" s="403"/>
      <c r="M1043" s="403"/>
      <c r="N1043" s="403"/>
      <c r="O1043" s="403"/>
      <c r="P1043" s="301"/>
      <c r="Q1043" s="301"/>
      <c r="R1043" s="301"/>
      <c r="S1043" s="301"/>
      <c r="T1043" s="301"/>
      <c r="U1043" s="301"/>
      <c r="V1043" s="301"/>
      <c r="W1043" s="301"/>
      <c r="X1043" s="301"/>
      <c r="Y1043" s="302"/>
      <c r="Z1043" s="303"/>
      <c r="AA1043" s="303"/>
      <c r="AB1043" s="304"/>
      <c r="AC1043" s="306"/>
      <c r="AD1043" s="307"/>
      <c r="AE1043" s="307"/>
      <c r="AF1043" s="307"/>
      <c r="AG1043" s="307"/>
      <c r="AH1043" s="404"/>
      <c r="AI1043" s="405"/>
      <c r="AJ1043" s="405"/>
      <c r="AK1043" s="405"/>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401"/>
      <c r="D1044" s="401"/>
      <c r="E1044" s="401"/>
      <c r="F1044" s="401"/>
      <c r="G1044" s="401"/>
      <c r="H1044" s="401"/>
      <c r="I1044" s="401"/>
      <c r="J1044" s="402"/>
      <c r="K1044" s="403"/>
      <c r="L1044" s="403"/>
      <c r="M1044" s="403"/>
      <c r="N1044" s="403"/>
      <c r="O1044" s="403"/>
      <c r="P1044" s="301"/>
      <c r="Q1044" s="301"/>
      <c r="R1044" s="301"/>
      <c r="S1044" s="301"/>
      <c r="T1044" s="301"/>
      <c r="U1044" s="301"/>
      <c r="V1044" s="301"/>
      <c r="W1044" s="301"/>
      <c r="X1044" s="301"/>
      <c r="Y1044" s="302"/>
      <c r="Z1044" s="303"/>
      <c r="AA1044" s="303"/>
      <c r="AB1044" s="304"/>
      <c r="AC1044" s="306"/>
      <c r="AD1044" s="307"/>
      <c r="AE1044" s="307"/>
      <c r="AF1044" s="307"/>
      <c r="AG1044" s="307"/>
      <c r="AH1044" s="404"/>
      <c r="AI1044" s="405"/>
      <c r="AJ1044" s="405"/>
      <c r="AK1044" s="405"/>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6"/>
      <c r="D1045" s="401"/>
      <c r="E1045" s="401"/>
      <c r="F1045" s="401"/>
      <c r="G1045" s="401"/>
      <c r="H1045" s="401"/>
      <c r="I1045" s="401"/>
      <c r="J1045" s="402"/>
      <c r="K1045" s="403"/>
      <c r="L1045" s="403"/>
      <c r="M1045" s="403"/>
      <c r="N1045" s="403"/>
      <c r="O1045" s="403"/>
      <c r="P1045" s="407"/>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6"/>
      <c r="D1046" s="401"/>
      <c r="E1046" s="401"/>
      <c r="F1046" s="401"/>
      <c r="G1046" s="401"/>
      <c r="H1046" s="401"/>
      <c r="I1046" s="401"/>
      <c r="J1046" s="402"/>
      <c r="K1046" s="403"/>
      <c r="L1046" s="403"/>
      <c r="M1046" s="403"/>
      <c r="N1046" s="403"/>
      <c r="O1046" s="403"/>
      <c r="P1046" s="407"/>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401"/>
      <c r="D1047" s="401"/>
      <c r="E1047" s="401"/>
      <c r="F1047" s="401"/>
      <c r="G1047" s="401"/>
      <c r="H1047" s="401"/>
      <c r="I1047" s="401"/>
      <c r="J1047" s="402"/>
      <c r="K1047" s="403"/>
      <c r="L1047" s="403"/>
      <c r="M1047" s="403"/>
      <c r="N1047" s="403"/>
      <c r="O1047" s="403"/>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401"/>
      <c r="D1048" s="401"/>
      <c r="E1048" s="401"/>
      <c r="F1048" s="401"/>
      <c r="G1048" s="401"/>
      <c r="H1048" s="401"/>
      <c r="I1048" s="401"/>
      <c r="J1048" s="402"/>
      <c r="K1048" s="403"/>
      <c r="L1048" s="403"/>
      <c r="M1048" s="403"/>
      <c r="N1048" s="403"/>
      <c r="O1048" s="403"/>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401"/>
      <c r="D1049" s="401"/>
      <c r="E1049" s="401"/>
      <c r="F1049" s="401"/>
      <c r="G1049" s="401"/>
      <c r="H1049" s="401"/>
      <c r="I1049" s="401"/>
      <c r="J1049" s="402"/>
      <c r="K1049" s="403"/>
      <c r="L1049" s="403"/>
      <c r="M1049" s="403"/>
      <c r="N1049" s="403"/>
      <c r="O1049" s="403"/>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401"/>
      <c r="D1050" s="401"/>
      <c r="E1050" s="401"/>
      <c r="F1050" s="401"/>
      <c r="G1050" s="401"/>
      <c r="H1050" s="401"/>
      <c r="I1050" s="401"/>
      <c r="J1050" s="402"/>
      <c r="K1050" s="403"/>
      <c r="L1050" s="403"/>
      <c r="M1050" s="403"/>
      <c r="N1050" s="403"/>
      <c r="O1050" s="403"/>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401"/>
      <c r="D1051" s="401"/>
      <c r="E1051" s="401"/>
      <c r="F1051" s="401"/>
      <c r="G1051" s="401"/>
      <c r="H1051" s="401"/>
      <c r="I1051" s="401"/>
      <c r="J1051" s="402"/>
      <c r="K1051" s="403"/>
      <c r="L1051" s="403"/>
      <c r="M1051" s="403"/>
      <c r="N1051" s="403"/>
      <c r="O1051" s="403"/>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401"/>
      <c r="D1052" s="401"/>
      <c r="E1052" s="401"/>
      <c r="F1052" s="401"/>
      <c r="G1052" s="401"/>
      <c r="H1052" s="401"/>
      <c r="I1052" s="401"/>
      <c r="J1052" s="402"/>
      <c r="K1052" s="403"/>
      <c r="L1052" s="403"/>
      <c r="M1052" s="403"/>
      <c r="N1052" s="403"/>
      <c r="O1052" s="403"/>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401"/>
      <c r="D1053" s="401"/>
      <c r="E1053" s="401"/>
      <c r="F1053" s="401"/>
      <c r="G1053" s="401"/>
      <c r="H1053" s="401"/>
      <c r="I1053" s="401"/>
      <c r="J1053" s="402"/>
      <c r="K1053" s="403"/>
      <c r="L1053" s="403"/>
      <c r="M1053" s="403"/>
      <c r="N1053" s="403"/>
      <c r="O1053" s="403"/>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401"/>
      <c r="D1054" s="401"/>
      <c r="E1054" s="401"/>
      <c r="F1054" s="401"/>
      <c r="G1054" s="401"/>
      <c r="H1054" s="401"/>
      <c r="I1054" s="401"/>
      <c r="J1054" s="402"/>
      <c r="K1054" s="403"/>
      <c r="L1054" s="403"/>
      <c r="M1054" s="403"/>
      <c r="N1054" s="403"/>
      <c r="O1054" s="403"/>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401"/>
      <c r="D1055" s="401"/>
      <c r="E1055" s="401"/>
      <c r="F1055" s="401"/>
      <c r="G1055" s="401"/>
      <c r="H1055" s="401"/>
      <c r="I1055" s="401"/>
      <c r="J1055" s="402"/>
      <c r="K1055" s="403"/>
      <c r="L1055" s="403"/>
      <c r="M1055" s="403"/>
      <c r="N1055" s="403"/>
      <c r="O1055" s="403"/>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401"/>
      <c r="D1056" s="401"/>
      <c r="E1056" s="401"/>
      <c r="F1056" s="401"/>
      <c r="G1056" s="401"/>
      <c r="H1056" s="401"/>
      <c r="I1056" s="401"/>
      <c r="J1056" s="402"/>
      <c r="K1056" s="403"/>
      <c r="L1056" s="403"/>
      <c r="M1056" s="403"/>
      <c r="N1056" s="403"/>
      <c r="O1056" s="403"/>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401"/>
      <c r="D1057" s="401"/>
      <c r="E1057" s="401"/>
      <c r="F1057" s="401"/>
      <c r="G1057" s="401"/>
      <c r="H1057" s="401"/>
      <c r="I1057" s="401"/>
      <c r="J1057" s="402"/>
      <c r="K1057" s="403"/>
      <c r="L1057" s="403"/>
      <c r="M1057" s="403"/>
      <c r="N1057" s="403"/>
      <c r="O1057" s="403"/>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401"/>
      <c r="D1058" s="401"/>
      <c r="E1058" s="401"/>
      <c r="F1058" s="401"/>
      <c r="G1058" s="401"/>
      <c r="H1058" s="401"/>
      <c r="I1058" s="401"/>
      <c r="J1058" s="402"/>
      <c r="K1058" s="403"/>
      <c r="L1058" s="403"/>
      <c r="M1058" s="403"/>
      <c r="N1058" s="403"/>
      <c r="O1058" s="403"/>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401"/>
      <c r="D1059" s="401"/>
      <c r="E1059" s="401"/>
      <c r="F1059" s="401"/>
      <c r="G1059" s="401"/>
      <c r="H1059" s="401"/>
      <c r="I1059" s="401"/>
      <c r="J1059" s="402"/>
      <c r="K1059" s="403"/>
      <c r="L1059" s="403"/>
      <c r="M1059" s="403"/>
      <c r="N1059" s="403"/>
      <c r="O1059" s="403"/>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401"/>
      <c r="D1060" s="401"/>
      <c r="E1060" s="401"/>
      <c r="F1060" s="401"/>
      <c r="G1060" s="401"/>
      <c r="H1060" s="401"/>
      <c r="I1060" s="401"/>
      <c r="J1060" s="402"/>
      <c r="K1060" s="403"/>
      <c r="L1060" s="403"/>
      <c r="M1060" s="403"/>
      <c r="N1060" s="403"/>
      <c r="O1060" s="403"/>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401"/>
      <c r="D1061" s="401"/>
      <c r="E1061" s="401"/>
      <c r="F1061" s="401"/>
      <c r="G1061" s="401"/>
      <c r="H1061" s="401"/>
      <c r="I1061" s="401"/>
      <c r="J1061" s="402"/>
      <c r="K1061" s="403"/>
      <c r="L1061" s="403"/>
      <c r="M1061" s="403"/>
      <c r="N1061" s="403"/>
      <c r="O1061" s="403"/>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401"/>
      <c r="D1062" s="401"/>
      <c r="E1062" s="401"/>
      <c r="F1062" s="401"/>
      <c r="G1062" s="401"/>
      <c r="H1062" s="401"/>
      <c r="I1062" s="401"/>
      <c r="J1062" s="402"/>
      <c r="K1062" s="403"/>
      <c r="L1062" s="403"/>
      <c r="M1062" s="403"/>
      <c r="N1062" s="403"/>
      <c r="O1062" s="403"/>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401"/>
      <c r="D1063" s="401"/>
      <c r="E1063" s="401"/>
      <c r="F1063" s="401"/>
      <c r="G1063" s="401"/>
      <c r="H1063" s="401"/>
      <c r="I1063" s="401"/>
      <c r="J1063" s="402"/>
      <c r="K1063" s="403"/>
      <c r="L1063" s="403"/>
      <c r="M1063" s="403"/>
      <c r="N1063" s="403"/>
      <c r="O1063" s="403"/>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401"/>
      <c r="D1064" s="401"/>
      <c r="E1064" s="401"/>
      <c r="F1064" s="401"/>
      <c r="G1064" s="401"/>
      <c r="H1064" s="401"/>
      <c r="I1064" s="401"/>
      <c r="J1064" s="402"/>
      <c r="K1064" s="403"/>
      <c r="L1064" s="403"/>
      <c r="M1064" s="403"/>
      <c r="N1064" s="403"/>
      <c r="O1064" s="403"/>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401"/>
      <c r="D1065" s="401"/>
      <c r="E1065" s="401"/>
      <c r="F1065" s="401"/>
      <c r="G1065" s="401"/>
      <c r="H1065" s="401"/>
      <c r="I1065" s="401"/>
      <c r="J1065" s="402"/>
      <c r="K1065" s="403"/>
      <c r="L1065" s="403"/>
      <c r="M1065" s="403"/>
      <c r="N1065" s="403"/>
      <c r="O1065" s="403"/>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401"/>
      <c r="D1066" s="401"/>
      <c r="E1066" s="401"/>
      <c r="F1066" s="401"/>
      <c r="G1066" s="401"/>
      <c r="H1066" s="401"/>
      <c r="I1066" s="401"/>
      <c r="J1066" s="402"/>
      <c r="K1066" s="403"/>
      <c r="L1066" s="403"/>
      <c r="M1066" s="403"/>
      <c r="N1066" s="403"/>
      <c r="O1066" s="403"/>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401"/>
      <c r="D1067" s="401"/>
      <c r="E1067" s="401"/>
      <c r="F1067" s="401"/>
      <c r="G1067" s="401"/>
      <c r="H1067" s="401"/>
      <c r="I1067" s="401"/>
      <c r="J1067" s="402"/>
      <c r="K1067" s="403"/>
      <c r="L1067" s="403"/>
      <c r="M1067" s="403"/>
      <c r="N1067" s="403"/>
      <c r="O1067" s="403"/>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401"/>
      <c r="D1068" s="401"/>
      <c r="E1068" s="401"/>
      <c r="F1068" s="401"/>
      <c r="G1068" s="401"/>
      <c r="H1068" s="401"/>
      <c r="I1068" s="401"/>
      <c r="J1068" s="402"/>
      <c r="K1068" s="403"/>
      <c r="L1068" s="403"/>
      <c r="M1068" s="403"/>
      <c r="N1068" s="403"/>
      <c r="O1068" s="403"/>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401"/>
      <c r="D1069" s="401"/>
      <c r="E1069" s="401"/>
      <c r="F1069" s="401"/>
      <c r="G1069" s="401"/>
      <c r="H1069" s="401"/>
      <c r="I1069" s="401"/>
      <c r="J1069" s="402"/>
      <c r="K1069" s="403"/>
      <c r="L1069" s="403"/>
      <c r="M1069" s="403"/>
      <c r="N1069" s="403"/>
      <c r="O1069" s="403"/>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401"/>
      <c r="D1070" s="401"/>
      <c r="E1070" s="401"/>
      <c r="F1070" s="401"/>
      <c r="G1070" s="401"/>
      <c r="H1070" s="401"/>
      <c r="I1070" s="401"/>
      <c r="J1070" s="402"/>
      <c r="K1070" s="403"/>
      <c r="L1070" s="403"/>
      <c r="M1070" s="403"/>
      <c r="N1070" s="403"/>
      <c r="O1070" s="403"/>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401"/>
      <c r="D1071" s="401"/>
      <c r="E1071" s="401"/>
      <c r="F1071" s="401"/>
      <c r="G1071" s="401"/>
      <c r="H1071" s="401"/>
      <c r="I1071" s="401"/>
      <c r="J1071" s="402"/>
      <c r="K1071" s="403"/>
      <c r="L1071" s="403"/>
      <c r="M1071" s="403"/>
      <c r="N1071" s="403"/>
      <c r="O1071" s="403"/>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401"/>
      <c r="D1072" s="401"/>
      <c r="E1072" s="401"/>
      <c r="F1072" s="401"/>
      <c r="G1072" s="401"/>
      <c r="H1072" s="401"/>
      <c r="I1072" s="401"/>
      <c r="J1072" s="402"/>
      <c r="K1072" s="403"/>
      <c r="L1072" s="403"/>
      <c r="M1072" s="403"/>
      <c r="N1072" s="403"/>
      <c r="O1072" s="403"/>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256</v>
      </c>
      <c r="AD1075" s="261"/>
      <c r="AE1075" s="261"/>
      <c r="AF1075" s="261"/>
      <c r="AG1075" s="261"/>
      <c r="AH1075" s="329" t="s">
        <v>283</v>
      </c>
      <c r="AI1075" s="331"/>
      <c r="AJ1075" s="331"/>
      <c r="AK1075" s="331"/>
      <c r="AL1075" s="331" t="s">
        <v>21</v>
      </c>
      <c r="AM1075" s="331"/>
      <c r="AN1075" s="331"/>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5">
        <v>1</v>
      </c>
      <c r="B1076" s="385">
        <v>1</v>
      </c>
      <c r="C1076" s="401"/>
      <c r="D1076" s="401"/>
      <c r="E1076" s="401"/>
      <c r="F1076" s="401"/>
      <c r="G1076" s="401"/>
      <c r="H1076" s="401"/>
      <c r="I1076" s="401"/>
      <c r="J1076" s="402"/>
      <c r="K1076" s="403"/>
      <c r="L1076" s="403"/>
      <c r="M1076" s="403"/>
      <c r="N1076" s="403"/>
      <c r="O1076" s="403"/>
      <c r="P1076" s="301"/>
      <c r="Q1076" s="301"/>
      <c r="R1076" s="301"/>
      <c r="S1076" s="301"/>
      <c r="T1076" s="301"/>
      <c r="U1076" s="301"/>
      <c r="V1076" s="301"/>
      <c r="W1076" s="301"/>
      <c r="X1076" s="301"/>
      <c r="Y1076" s="302"/>
      <c r="Z1076" s="303"/>
      <c r="AA1076" s="303"/>
      <c r="AB1076" s="304"/>
      <c r="AC1076" s="306"/>
      <c r="AD1076" s="307"/>
      <c r="AE1076" s="307"/>
      <c r="AF1076" s="307"/>
      <c r="AG1076" s="307"/>
      <c r="AH1076" s="404"/>
      <c r="AI1076" s="405"/>
      <c r="AJ1076" s="405"/>
      <c r="AK1076" s="405"/>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401"/>
      <c r="D1077" s="401"/>
      <c r="E1077" s="401"/>
      <c r="F1077" s="401"/>
      <c r="G1077" s="401"/>
      <c r="H1077" s="401"/>
      <c r="I1077" s="401"/>
      <c r="J1077" s="402"/>
      <c r="K1077" s="403"/>
      <c r="L1077" s="403"/>
      <c r="M1077" s="403"/>
      <c r="N1077" s="403"/>
      <c r="O1077" s="403"/>
      <c r="P1077" s="301"/>
      <c r="Q1077" s="301"/>
      <c r="R1077" s="301"/>
      <c r="S1077" s="301"/>
      <c r="T1077" s="301"/>
      <c r="U1077" s="301"/>
      <c r="V1077" s="301"/>
      <c r="W1077" s="301"/>
      <c r="X1077" s="301"/>
      <c r="Y1077" s="302"/>
      <c r="Z1077" s="303"/>
      <c r="AA1077" s="303"/>
      <c r="AB1077" s="304"/>
      <c r="AC1077" s="306"/>
      <c r="AD1077" s="307"/>
      <c r="AE1077" s="307"/>
      <c r="AF1077" s="307"/>
      <c r="AG1077" s="307"/>
      <c r="AH1077" s="404"/>
      <c r="AI1077" s="405"/>
      <c r="AJ1077" s="405"/>
      <c r="AK1077" s="405"/>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6"/>
      <c r="D1078" s="401"/>
      <c r="E1078" s="401"/>
      <c r="F1078" s="401"/>
      <c r="G1078" s="401"/>
      <c r="H1078" s="401"/>
      <c r="I1078" s="401"/>
      <c r="J1078" s="402"/>
      <c r="K1078" s="403"/>
      <c r="L1078" s="403"/>
      <c r="M1078" s="403"/>
      <c r="N1078" s="403"/>
      <c r="O1078" s="403"/>
      <c r="P1078" s="407"/>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6"/>
      <c r="D1079" s="401"/>
      <c r="E1079" s="401"/>
      <c r="F1079" s="401"/>
      <c r="G1079" s="401"/>
      <c r="H1079" s="401"/>
      <c r="I1079" s="401"/>
      <c r="J1079" s="402"/>
      <c r="K1079" s="403"/>
      <c r="L1079" s="403"/>
      <c r="M1079" s="403"/>
      <c r="N1079" s="403"/>
      <c r="O1079" s="403"/>
      <c r="P1079" s="407"/>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401"/>
      <c r="D1080" s="401"/>
      <c r="E1080" s="401"/>
      <c r="F1080" s="401"/>
      <c r="G1080" s="401"/>
      <c r="H1080" s="401"/>
      <c r="I1080" s="401"/>
      <c r="J1080" s="402"/>
      <c r="K1080" s="403"/>
      <c r="L1080" s="403"/>
      <c r="M1080" s="403"/>
      <c r="N1080" s="403"/>
      <c r="O1080" s="403"/>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401"/>
      <c r="D1081" s="401"/>
      <c r="E1081" s="401"/>
      <c r="F1081" s="401"/>
      <c r="G1081" s="401"/>
      <c r="H1081" s="401"/>
      <c r="I1081" s="401"/>
      <c r="J1081" s="402"/>
      <c r="K1081" s="403"/>
      <c r="L1081" s="403"/>
      <c r="M1081" s="403"/>
      <c r="N1081" s="403"/>
      <c r="O1081" s="403"/>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401"/>
      <c r="D1082" s="401"/>
      <c r="E1082" s="401"/>
      <c r="F1082" s="401"/>
      <c r="G1082" s="401"/>
      <c r="H1082" s="401"/>
      <c r="I1082" s="401"/>
      <c r="J1082" s="402"/>
      <c r="K1082" s="403"/>
      <c r="L1082" s="403"/>
      <c r="M1082" s="403"/>
      <c r="N1082" s="403"/>
      <c r="O1082" s="403"/>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401"/>
      <c r="D1083" s="401"/>
      <c r="E1083" s="401"/>
      <c r="F1083" s="401"/>
      <c r="G1083" s="401"/>
      <c r="H1083" s="401"/>
      <c r="I1083" s="401"/>
      <c r="J1083" s="402"/>
      <c r="K1083" s="403"/>
      <c r="L1083" s="403"/>
      <c r="M1083" s="403"/>
      <c r="N1083" s="403"/>
      <c r="O1083" s="403"/>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401"/>
      <c r="D1084" s="401"/>
      <c r="E1084" s="401"/>
      <c r="F1084" s="401"/>
      <c r="G1084" s="401"/>
      <c r="H1084" s="401"/>
      <c r="I1084" s="401"/>
      <c r="J1084" s="402"/>
      <c r="K1084" s="403"/>
      <c r="L1084" s="403"/>
      <c r="M1084" s="403"/>
      <c r="N1084" s="403"/>
      <c r="O1084" s="403"/>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401"/>
      <c r="D1085" s="401"/>
      <c r="E1085" s="401"/>
      <c r="F1085" s="401"/>
      <c r="G1085" s="401"/>
      <c r="H1085" s="401"/>
      <c r="I1085" s="401"/>
      <c r="J1085" s="402"/>
      <c r="K1085" s="403"/>
      <c r="L1085" s="403"/>
      <c r="M1085" s="403"/>
      <c r="N1085" s="403"/>
      <c r="O1085" s="403"/>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401"/>
      <c r="D1086" s="401"/>
      <c r="E1086" s="401"/>
      <c r="F1086" s="401"/>
      <c r="G1086" s="401"/>
      <c r="H1086" s="401"/>
      <c r="I1086" s="401"/>
      <c r="J1086" s="402"/>
      <c r="K1086" s="403"/>
      <c r="L1086" s="403"/>
      <c r="M1086" s="403"/>
      <c r="N1086" s="403"/>
      <c r="O1086" s="403"/>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401"/>
      <c r="D1087" s="401"/>
      <c r="E1087" s="401"/>
      <c r="F1087" s="401"/>
      <c r="G1087" s="401"/>
      <c r="H1087" s="401"/>
      <c r="I1087" s="401"/>
      <c r="J1087" s="402"/>
      <c r="K1087" s="403"/>
      <c r="L1087" s="403"/>
      <c r="M1087" s="403"/>
      <c r="N1087" s="403"/>
      <c r="O1087" s="403"/>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401"/>
      <c r="D1088" s="401"/>
      <c r="E1088" s="401"/>
      <c r="F1088" s="401"/>
      <c r="G1088" s="401"/>
      <c r="H1088" s="401"/>
      <c r="I1088" s="401"/>
      <c r="J1088" s="402"/>
      <c r="K1088" s="403"/>
      <c r="L1088" s="403"/>
      <c r="M1088" s="403"/>
      <c r="N1088" s="403"/>
      <c r="O1088" s="403"/>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401"/>
      <c r="D1089" s="401"/>
      <c r="E1089" s="401"/>
      <c r="F1089" s="401"/>
      <c r="G1089" s="401"/>
      <c r="H1089" s="401"/>
      <c r="I1089" s="401"/>
      <c r="J1089" s="402"/>
      <c r="K1089" s="403"/>
      <c r="L1089" s="403"/>
      <c r="M1089" s="403"/>
      <c r="N1089" s="403"/>
      <c r="O1089" s="403"/>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401"/>
      <c r="D1090" s="401"/>
      <c r="E1090" s="401"/>
      <c r="F1090" s="401"/>
      <c r="G1090" s="401"/>
      <c r="H1090" s="401"/>
      <c r="I1090" s="401"/>
      <c r="J1090" s="402"/>
      <c r="K1090" s="403"/>
      <c r="L1090" s="403"/>
      <c r="M1090" s="403"/>
      <c r="N1090" s="403"/>
      <c r="O1090" s="403"/>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401"/>
      <c r="D1091" s="401"/>
      <c r="E1091" s="401"/>
      <c r="F1091" s="401"/>
      <c r="G1091" s="401"/>
      <c r="H1091" s="401"/>
      <c r="I1091" s="401"/>
      <c r="J1091" s="402"/>
      <c r="K1091" s="403"/>
      <c r="L1091" s="403"/>
      <c r="M1091" s="403"/>
      <c r="N1091" s="403"/>
      <c r="O1091" s="403"/>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401"/>
      <c r="D1092" s="401"/>
      <c r="E1092" s="401"/>
      <c r="F1092" s="401"/>
      <c r="G1092" s="401"/>
      <c r="H1092" s="401"/>
      <c r="I1092" s="401"/>
      <c r="J1092" s="402"/>
      <c r="K1092" s="403"/>
      <c r="L1092" s="403"/>
      <c r="M1092" s="403"/>
      <c r="N1092" s="403"/>
      <c r="O1092" s="403"/>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401"/>
      <c r="D1093" s="401"/>
      <c r="E1093" s="401"/>
      <c r="F1093" s="401"/>
      <c r="G1093" s="401"/>
      <c r="H1093" s="401"/>
      <c r="I1093" s="401"/>
      <c r="J1093" s="402"/>
      <c r="K1093" s="403"/>
      <c r="L1093" s="403"/>
      <c r="M1093" s="403"/>
      <c r="N1093" s="403"/>
      <c r="O1093" s="403"/>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401"/>
      <c r="D1094" s="401"/>
      <c r="E1094" s="401"/>
      <c r="F1094" s="401"/>
      <c r="G1094" s="401"/>
      <c r="H1094" s="401"/>
      <c r="I1094" s="401"/>
      <c r="J1094" s="402"/>
      <c r="K1094" s="403"/>
      <c r="L1094" s="403"/>
      <c r="M1094" s="403"/>
      <c r="N1094" s="403"/>
      <c r="O1094" s="403"/>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401"/>
      <c r="D1095" s="401"/>
      <c r="E1095" s="401"/>
      <c r="F1095" s="401"/>
      <c r="G1095" s="401"/>
      <c r="H1095" s="401"/>
      <c r="I1095" s="401"/>
      <c r="J1095" s="402"/>
      <c r="K1095" s="403"/>
      <c r="L1095" s="403"/>
      <c r="M1095" s="403"/>
      <c r="N1095" s="403"/>
      <c r="O1095" s="403"/>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401"/>
      <c r="D1096" s="401"/>
      <c r="E1096" s="401"/>
      <c r="F1096" s="401"/>
      <c r="G1096" s="401"/>
      <c r="H1096" s="401"/>
      <c r="I1096" s="401"/>
      <c r="J1096" s="402"/>
      <c r="K1096" s="403"/>
      <c r="L1096" s="403"/>
      <c r="M1096" s="403"/>
      <c r="N1096" s="403"/>
      <c r="O1096" s="403"/>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401"/>
      <c r="D1097" s="401"/>
      <c r="E1097" s="401"/>
      <c r="F1097" s="401"/>
      <c r="G1097" s="401"/>
      <c r="H1097" s="401"/>
      <c r="I1097" s="401"/>
      <c r="J1097" s="402"/>
      <c r="K1097" s="403"/>
      <c r="L1097" s="403"/>
      <c r="M1097" s="403"/>
      <c r="N1097" s="403"/>
      <c r="O1097" s="403"/>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401"/>
      <c r="D1098" s="401"/>
      <c r="E1098" s="401"/>
      <c r="F1098" s="401"/>
      <c r="G1098" s="401"/>
      <c r="H1098" s="401"/>
      <c r="I1098" s="401"/>
      <c r="J1098" s="402"/>
      <c r="K1098" s="403"/>
      <c r="L1098" s="403"/>
      <c r="M1098" s="403"/>
      <c r="N1098" s="403"/>
      <c r="O1098" s="403"/>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401"/>
      <c r="D1099" s="401"/>
      <c r="E1099" s="401"/>
      <c r="F1099" s="401"/>
      <c r="G1099" s="401"/>
      <c r="H1099" s="401"/>
      <c r="I1099" s="401"/>
      <c r="J1099" s="402"/>
      <c r="K1099" s="403"/>
      <c r="L1099" s="403"/>
      <c r="M1099" s="403"/>
      <c r="N1099" s="403"/>
      <c r="O1099" s="403"/>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401"/>
      <c r="D1100" s="401"/>
      <c r="E1100" s="401"/>
      <c r="F1100" s="401"/>
      <c r="G1100" s="401"/>
      <c r="H1100" s="401"/>
      <c r="I1100" s="401"/>
      <c r="J1100" s="402"/>
      <c r="K1100" s="403"/>
      <c r="L1100" s="403"/>
      <c r="M1100" s="403"/>
      <c r="N1100" s="403"/>
      <c r="O1100" s="403"/>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401"/>
      <c r="D1101" s="401"/>
      <c r="E1101" s="401"/>
      <c r="F1101" s="401"/>
      <c r="G1101" s="401"/>
      <c r="H1101" s="401"/>
      <c r="I1101" s="401"/>
      <c r="J1101" s="402"/>
      <c r="K1101" s="403"/>
      <c r="L1101" s="403"/>
      <c r="M1101" s="403"/>
      <c r="N1101" s="403"/>
      <c r="O1101" s="403"/>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401"/>
      <c r="D1102" s="401"/>
      <c r="E1102" s="401"/>
      <c r="F1102" s="401"/>
      <c r="G1102" s="401"/>
      <c r="H1102" s="401"/>
      <c r="I1102" s="401"/>
      <c r="J1102" s="402"/>
      <c r="K1102" s="403"/>
      <c r="L1102" s="403"/>
      <c r="M1102" s="403"/>
      <c r="N1102" s="403"/>
      <c r="O1102" s="403"/>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401"/>
      <c r="D1103" s="401"/>
      <c r="E1103" s="401"/>
      <c r="F1103" s="401"/>
      <c r="G1103" s="401"/>
      <c r="H1103" s="401"/>
      <c r="I1103" s="401"/>
      <c r="J1103" s="402"/>
      <c r="K1103" s="403"/>
      <c r="L1103" s="403"/>
      <c r="M1103" s="403"/>
      <c r="N1103" s="403"/>
      <c r="O1103" s="403"/>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401"/>
      <c r="D1104" s="401"/>
      <c r="E1104" s="401"/>
      <c r="F1104" s="401"/>
      <c r="G1104" s="401"/>
      <c r="H1104" s="401"/>
      <c r="I1104" s="401"/>
      <c r="J1104" s="402"/>
      <c r="K1104" s="403"/>
      <c r="L1104" s="403"/>
      <c r="M1104" s="403"/>
      <c r="N1104" s="403"/>
      <c r="O1104" s="403"/>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401"/>
      <c r="D1105" s="401"/>
      <c r="E1105" s="401"/>
      <c r="F1105" s="401"/>
      <c r="G1105" s="401"/>
      <c r="H1105" s="401"/>
      <c r="I1105" s="401"/>
      <c r="J1105" s="402"/>
      <c r="K1105" s="403"/>
      <c r="L1105" s="403"/>
      <c r="M1105" s="403"/>
      <c r="N1105" s="403"/>
      <c r="O1105" s="403"/>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customHeight="1" x14ac:dyDescent="0.15">
      <c r="A1106" s="871" t="s">
        <v>247</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262</v>
      </c>
      <c r="AM1106" s="941"/>
      <c r="AN1106" s="94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5"/>
      <c r="B1109" s="385"/>
      <c r="C1109" s="261" t="s">
        <v>215</v>
      </c>
      <c r="D1109" s="874"/>
      <c r="E1109" s="261" t="s">
        <v>214</v>
      </c>
      <c r="F1109" s="874"/>
      <c r="G1109" s="874"/>
      <c r="H1109" s="874"/>
      <c r="I1109" s="874"/>
      <c r="J1109" s="261" t="s">
        <v>221</v>
      </c>
      <c r="K1109" s="261"/>
      <c r="L1109" s="261"/>
      <c r="M1109" s="261"/>
      <c r="N1109" s="261"/>
      <c r="O1109" s="261"/>
      <c r="P1109" s="329" t="s">
        <v>27</v>
      </c>
      <c r="Q1109" s="329"/>
      <c r="R1109" s="329"/>
      <c r="S1109" s="329"/>
      <c r="T1109" s="329"/>
      <c r="U1109" s="329"/>
      <c r="V1109" s="329"/>
      <c r="W1109" s="329"/>
      <c r="X1109" s="329"/>
      <c r="Y1109" s="261" t="s">
        <v>223</v>
      </c>
      <c r="Z1109" s="874"/>
      <c r="AA1109" s="874"/>
      <c r="AB1109" s="874"/>
      <c r="AC1109" s="261" t="s">
        <v>197</v>
      </c>
      <c r="AD1109" s="261"/>
      <c r="AE1109" s="261"/>
      <c r="AF1109" s="261"/>
      <c r="AG1109" s="261"/>
      <c r="AH1109" s="329" t="s">
        <v>210</v>
      </c>
      <c r="AI1109" s="330"/>
      <c r="AJ1109" s="330"/>
      <c r="AK1109" s="330"/>
      <c r="AL1109" s="330" t="s">
        <v>21</v>
      </c>
      <c r="AM1109" s="330"/>
      <c r="AN1109" s="330"/>
      <c r="AO1109" s="877"/>
      <c r="AP1109" s="409" t="s">
        <v>248</v>
      </c>
      <c r="AQ1109" s="409"/>
      <c r="AR1109" s="409"/>
      <c r="AS1109" s="409"/>
      <c r="AT1109" s="409"/>
      <c r="AU1109" s="409"/>
      <c r="AV1109" s="409"/>
      <c r="AW1109" s="409"/>
      <c r="AX1109" s="409"/>
    </row>
    <row r="1110" spans="1:51" ht="30" hidden="1" customHeight="1" x14ac:dyDescent="0.15">
      <c r="A1110" s="385">
        <v>1</v>
      </c>
      <c r="B1110" s="385">
        <v>1</v>
      </c>
      <c r="C1110" s="876"/>
      <c r="D1110" s="876"/>
      <c r="E1110" s="875"/>
      <c r="F1110" s="875"/>
      <c r="G1110" s="875"/>
      <c r="H1110" s="875"/>
      <c r="I1110" s="875"/>
      <c r="J1110" s="402"/>
      <c r="K1110" s="403"/>
      <c r="L1110" s="403"/>
      <c r="M1110" s="403"/>
      <c r="N1110" s="403"/>
      <c r="O1110" s="403"/>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15">
      <c r="A1111" s="385">
        <v>2</v>
      </c>
      <c r="B1111" s="385">
        <v>1</v>
      </c>
      <c r="C1111" s="876"/>
      <c r="D1111" s="876"/>
      <c r="E1111" s="875"/>
      <c r="F1111" s="875"/>
      <c r="G1111" s="875"/>
      <c r="H1111" s="875"/>
      <c r="I1111" s="875"/>
      <c r="J1111" s="402"/>
      <c r="K1111" s="403"/>
      <c r="L1111" s="403"/>
      <c r="M1111" s="403"/>
      <c r="N1111" s="403"/>
      <c r="O1111" s="403"/>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5">
        <v>3</v>
      </c>
      <c r="B1112" s="385">
        <v>1</v>
      </c>
      <c r="C1112" s="876"/>
      <c r="D1112" s="876"/>
      <c r="E1112" s="875"/>
      <c r="F1112" s="875"/>
      <c r="G1112" s="875"/>
      <c r="H1112" s="875"/>
      <c r="I1112" s="875"/>
      <c r="J1112" s="402"/>
      <c r="K1112" s="403"/>
      <c r="L1112" s="403"/>
      <c r="M1112" s="403"/>
      <c r="N1112" s="403"/>
      <c r="O1112" s="403"/>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76"/>
      <c r="D1113" s="876"/>
      <c r="E1113" s="875"/>
      <c r="F1113" s="875"/>
      <c r="G1113" s="875"/>
      <c r="H1113" s="875"/>
      <c r="I1113" s="875"/>
      <c r="J1113" s="402"/>
      <c r="K1113" s="403"/>
      <c r="L1113" s="403"/>
      <c r="M1113" s="403"/>
      <c r="N1113" s="403"/>
      <c r="O1113" s="403"/>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76"/>
      <c r="D1114" s="876"/>
      <c r="E1114" s="875"/>
      <c r="F1114" s="875"/>
      <c r="G1114" s="875"/>
      <c r="H1114" s="875"/>
      <c r="I1114" s="875"/>
      <c r="J1114" s="402"/>
      <c r="K1114" s="403"/>
      <c r="L1114" s="403"/>
      <c r="M1114" s="403"/>
      <c r="N1114" s="403"/>
      <c r="O1114" s="403"/>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76"/>
      <c r="D1115" s="876"/>
      <c r="E1115" s="875"/>
      <c r="F1115" s="875"/>
      <c r="G1115" s="875"/>
      <c r="H1115" s="875"/>
      <c r="I1115" s="875"/>
      <c r="J1115" s="402"/>
      <c r="K1115" s="403"/>
      <c r="L1115" s="403"/>
      <c r="M1115" s="403"/>
      <c r="N1115" s="403"/>
      <c r="O1115" s="403"/>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76"/>
      <c r="D1116" s="876"/>
      <c r="E1116" s="875"/>
      <c r="F1116" s="875"/>
      <c r="G1116" s="875"/>
      <c r="H1116" s="875"/>
      <c r="I1116" s="875"/>
      <c r="J1116" s="402"/>
      <c r="K1116" s="403"/>
      <c r="L1116" s="403"/>
      <c r="M1116" s="403"/>
      <c r="N1116" s="403"/>
      <c r="O1116" s="403"/>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76"/>
      <c r="D1117" s="876"/>
      <c r="E1117" s="875"/>
      <c r="F1117" s="875"/>
      <c r="G1117" s="875"/>
      <c r="H1117" s="875"/>
      <c r="I1117" s="875"/>
      <c r="J1117" s="402"/>
      <c r="K1117" s="403"/>
      <c r="L1117" s="403"/>
      <c r="M1117" s="403"/>
      <c r="N1117" s="403"/>
      <c r="O1117" s="403"/>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76"/>
      <c r="D1118" s="876"/>
      <c r="E1118" s="875"/>
      <c r="F1118" s="875"/>
      <c r="G1118" s="875"/>
      <c r="H1118" s="875"/>
      <c r="I1118" s="875"/>
      <c r="J1118" s="402"/>
      <c r="K1118" s="403"/>
      <c r="L1118" s="403"/>
      <c r="M1118" s="403"/>
      <c r="N1118" s="403"/>
      <c r="O1118" s="403"/>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76"/>
      <c r="D1119" s="876"/>
      <c r="E1119" s="875"/>
      <c r="F1119" s="875"/>
      <c r="G1119" s="875"/>
      <c r="H1119" s="875"/>
      <c r="I1119" s="875"/>
      <c r="J1119" s="402"/>
      <c r="K1119" s="403"/>
      <c r="L1119" s="403"/>
      <c r="M1119" s="403"/>
      <c r="N1119" s="403"/>
      <c r="O1119" s="403"/>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76"/>
      <c r="D1120" s="876"/>
      <c r="E1120" s="875"/>
      <c r="F1120" s="875"/>
      <c r="G1120" s="875"/>
      <c r="H1120" s="875"/>
      <c r="I1120" s="875"/>
      <c r="J1120" s="402"/>
      <c r="K1120" s="403"/>
      <c r="L1120" s="403"/>
      <c r="M1120" s="403"/>
      <c r="N1120" s="403"/>
      <c r="O1120" s="403"/>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76"/>
      <c r="D1121" s="876"/>
      <c r="E1121" s="875"/>
      <c r="F1121" s="875"/>
      <c r="G1121" s="875"/>
      <c r="H1121" s="875"/>
      <c r="I1121" s="875"/>
      <c r="J1121" s="402"/>
      <c r="K1121" s="403"/>
      <c r="L1121" s="403"/>
      <c r="M1121" s="403"/>
      <c r="N1121" s="403"/>
      <c r="O1121" s="403"/>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76"/>
      <c r="D1122" s="876"/>
      <c r="E1122" s="875"/>
      <c r="F1122" s="875"/>
      <c r="G1122" s="875"/>
      <c r="H1122" s="875"/>
      <c r="I1122" s="875"/>
      <c r="J1122" s="402"/>
      <c r="K1122" s="403"/>
      <c r="L1122" s="403"/>
      <c r="M1122" s="403"/>
      <c r="N1122" s="403"/>
      <c r="O1122" s="403"/>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76"/>
      <c r="D1123" s="876"/>
      <c r="E1123" s="875"/>
      <c r="F1123" s="875"/>
      <c r="G1123" s="875"/>
      <c r="H1123" s="875"/>
      <c r="I1123" s="875"/>
      <c r="J1123" s="402"/>
      <c r="K1123" s="403"/>
      <c r="L1123" s="403"/>
      <c r="M1123" s="403"/>
      <c r="N1123" s="403"/>
      <c r="O1123" s="403"/>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76"/>
      <c r="D1124" s="876"/>
      <c r="E1124" s="875"/>
      <c r="F1124" s="875"/>
      <c r="G1124" s="875"/>
      <c r="H1124" s="875"/>
      <c r="I1124" s="875"/>
      <c r="J1124" s="402"/>
      <c r="K1124" s="403"/>
      <c r="L1124" s="403"/>
      <c r="M1124" s="403"/>
      <c r="N1124" s="403"/>
      <c r="O1124" s="403"/>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76"/>
      <c r="D1125" s="876"/>
      <c r="E1125" s="875"/>
      <c r="F1125" s="875"/>
      <c r="G1125" s="875"/>
      <c r="H1125" s="875"/>
      <c r="I1125" s="875"/>
      <c r="J1125" s="402"/>
      <c r="K1125" s="403"/>
      <c r="L1125" s="403"/>
      <c r="M1125" s="403"/>
      <c r="N1125" s="403"/>
      <c r="O1125" s="403"/>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76"/>
      <c r="D1126" s="876"/>
      <c r="E1126" s="875"/>
      <c r="F1126" s="875"/>
      <c r="G1126" s="875"/>
      <c r="H1126" s="875"/>
      <c r="I1126" s="875"/>
      <c r="J1126" s="402"/>
      <c r="K1126" s="403"/>
      <c r="L1126" s="403"/>
      <c r="M1126" s="403"/>
      <c r="N1126" s="403"/>
      <c r="O1126" s="403"/>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76"/>
      <c r="D1127" s="876"/>
      <c r="E1127" s="246"/>
      <c r="F1127" s="875"/>
      <c r="G1127" s="875"/>
      <c r="H1127" s="875"/>
      <c r="I1127" s="875"/>
      <c r="J1127" s="402"/>
      <c r="K1127" s="403"/>
      <c r="L1127" s="403"/>
      <c r="M1127" s="403"/>
      <c r="N1127" s="403"/>
      <c r="O1127" s="403"/>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76"/>
      <c r="D1128" s="876"/>
      <c r="E1128" s="875"/>
      <c r="F1128" s="875"/>
      <c r="G1128" s="875"/>
      <c r="H1128" s="875"/>
      <c r="I1128" s="875"/>
      <c r="J1128" s="402"/>
      <c r="K1128" s="403"/>
      <c r="L1128" s="403"/>
      <c r="M1128" s="403"/>
      <c r="N1128" s="403"/>
      <c r="O1128" s="403"/>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76"/>
      <c r="D1129" s="876"/>
      <c r="E1129" s="875"/>
      <c r="F1129" s="875"/>
      <c r="G1129" s="875"/>
      <c r="H1129" s="875"/>
      <c r="I1129" s="875"/>
      <c r="J1129" s="402"/>
      <c r="K1129" s="403"/>
      <c r="L1129" s="403"/>
      <c r="M1129" s="403"/>
      <c r="N1129" s="403"/>
      <c r="O1129" s="403"/>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76"/>
      <c r="D1130" s="876"/>
      <c r="E1130" s="875"/>
      <c r="F1130" s="875"/>
      <c r="G1130" s="875"/>
      <c r="H1130" s="875"/>
      <c r="I1130" s="875"/>
      <c r="J1130" s="402"/>
      <c r="K1130" s="403"/>
      <c r="L1130" s="403"/>
      <c r="M1130" s="403"/>
      <c r="N1130" s="403"/>
      <c r="O1130" s="403"/>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76"/>
      <c r="D1131" s="876"/>
      <c r="E1131" s="875"/>
      <c r="F1131" s="875"/>
      <c r="G1131" s="875"/>
      <c r="H1131" s="875"/>
      <c r="I1131" s="875"/>
      <c r="J1131" s="402"/>
      <c r="K1131" s="403"/>
      <c r="L1131" s="403"/>
      <c r="M1131" s="403"/>
      <c r="N1131" s="403"/>
      <c r="O1131" s="403"/>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76"/>
      <c r="D1132" s="876"/>
      <c r="E1132" s="875"/>
      <c r="F1132" s="875"/>
      <c r="G1132" s="875"/>
      <c r="H1132" s="875"/>
      <c r="I1132" s="875"/>
      <c r="J1132" s="402"/>
      <c r="K1132" s="403"/>
      <c r="L1132" s="403"/>
      <c r="M1132" s="403"/>
      <c r="N1132" s="403"/>
      <c r="O1132" s="403"/>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76"/>
      <c r="D1133" s="876"/>
      <c r="E1133" s="875"/>
      <c r="F1133" s="875"/>
      <c r="G1133" s="875"/>
      <c r="H1133" s="875"/>
      <c r="I1133" s="875"/>
      <c r="J1133" s="402"/>
      <c r="K1133" s="403"/>
      <c r="L1133" s="403"/>
      <c r="M1133" s="403"/>
      <c r="N1133" s="403"/>
      <c r="O1133" s="403"/>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76"/>
      <c r="D1134" s="876"/>
      <c r="E1134" s="875"/>
      <c r="F1134" s="875"/>
      <c r="G1134" s="875"/>
      <c r="H1134" s="875"/>
      <c r="I1134" s="875"/>
      <c r="J1134" s="402"/>
      <c r="K1134" s="403"/>
      <c r="L1134" s="403"/>
      <c r="M1134" s="403"/>
      <c r="N1134" s="403"/>
      <c r="O1134" s="403"/>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5">
        <v>26</v>
      </c>
      <c r="B1135" s="385">
        <v>1</v>
      </c>
      <c r="C1135" s="876"/>
      <c r="D1135" s="876"/>
      <c r="E1135" s="875"/>
      <c r="F1135" s="875"/>
      <c r="G1135" s="875"/>
      <c r="H1135" s="875"/>
      <c r="I1135" s="875"/>
      <c r="J1135" s="402"/>
      <c r="K1135" s="403"/>
      <c r="L1135" s="403"/>
      <c r="M1135" s="403"/>
      <c r="N1135" s="403"/>
      <c r="O1135" s="403"/>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5">
        <v>27</v>
      </c>
      <c r="B1136" s="385">
        <v>1</v>
      </c>
      <c r="C1136" s="876"/>
      <c r="D1136" s="876"/>
      <c r="E1136" s="875"/>
      <c r="F1136" s="875"/>
      <c r="G1136" s="875"/>
      <c r="H1136" s="875"/>
      <c r="I1136" s="875"/>
      <c r="J1136" s="402"/>
      <c r="K1136" s="403"/>
      <c r="L1136" s="403"/>
      <c r="M1136" s="403"/>
      <c r="N1136" s="403"/>
      <c r="O1136" s="403"/>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5">
        <v>28</v>
      </c>
      <c r="B1137" s="385">
        <v>1</v>
      </c>
      <c r="C1137" s="876"/>
      <c r="D1137" s="876"/>
      <c r="E1137" s="875"/>
      <c r="F1137" s="875"/>
      <c r="G1137" s="875"/>
      <c r="H1137" s="875"/>
      <c r="I1137" s="875"/>
      <c r="J1137" s="402"/>
      <c r="K1137" s="403"/>
      <c r="L1137" s="403"/>
      <c r="M1137" s="403"/>
      <c r="N1137" s="403"/>
      <c r="O1137" s="403"/>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5">
        <v>29</v>
      </c>
      <c r="B1138" s="385">
        <v>1</v>
      </c>
      <c r="C1138" s="876"/>
      <c r="D1138" s="876"/>
      <c r="E1138" s="875"/>
      <c r="F1138" s="875"/>
      <c r="G1138" s="875"/>
      <c r="H1138" s="875"/>
      <c r="I1138" s="875"/>
      <c r="J1138" s="402"/>
      <c r="K1138" s="403"/>
      <c r="L1138" s="403"/>
      <c r="M1138" s="403"/>
      <c r="N1138" s="403"/>
      <c r="O1138" s="403"/>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5">
        <v>30</v>
      </c>
      <c r="B1139" s="385">
        <v>1</v>
      </c>
      <c r="C1139" s="876"/>
      <c r="D1139" s="876"/>
      <c r="E1139" s="875"/>
      <c r="F1139" s="875"/>
      <c r="G1139" s="875"/>
      <c r="H1139" s="875"/>
      <c r="I1139" s="875"/>
      <c r="J1139" s="402"/>
      <c r="K1139" s="403"/>
      <c r="L1139" s="403"/>
      <c r="M1139" s="403"/>
      <c r="N1139" s="403"/>
      <c r="O1139" s="403"/>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0">
    <cfRule type="expression" dxfId="2099" priority="13885">
      <formula>IF(RIGHT(TEXT(Y790,"0.#"),1)=".",FALSE,TRUE)</formula>
    </cfRule>
    <cfRule type="expression" dxfId="2098" priority="13886">
      <formula>IF(RIGHT(TEXT(Y790,"0.#"),1)=".",TRUE,FALSE)</formula>
    </cfRule>
  </conditionalFormatting>
  <conditionalFormatting sqref="Y799">
    <cfRule type="expression" dxfId="2097" priority="13881">
      <formula>IF(RIGHT(TEXT(Y799,"0.#"),1)=".",FALSE,TRUE)</formula>
    </cfRule>
    <cfRule type="expression" dxfId="2096" priority="13882">
      <formula>IF(RIGHT(TEXT(Y799,"0.#"),1)=".",TRUE,FALSE)</formula>
    </cfRule>
  </conditionalFormatting>
  <conditionalFormatting sqref="Y830:Y837 Y828 Y817:Y824 Y815 Y804:Y811 Y802">
    <cfRule type="expression" dxfId="2095" priority="13663">
      <formula>IF(RIGHT(TEXT(Y802,"0.#"),1)=".",FALSE,TRUE)</formula>
    </cfRule>
    <cfRule type="expression" dxfId="2094" priority="13664">
      <formula>IF(RIGHT(TEXT(Y802,"0.#"),1)=".",TRUE,FALSE)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91:Y798 Y789">
    <cfRule type="expression" dxfId="2087" priority="13687">
      <formula>IF(RIGHT(TEXT(Y789,"0.#"),1)=".",FALSE,TRUE)</formula>
    </cfRule>
    <cfRule type="expression" dxfId="2086" priority="13688">
      <formula>IF(RIGHT(TEXT(Y789,"0.#"),1)=".",TRUE,FALSE)</formula>
    </cfRule>
  </conditionalFormatting>
  <conditionalFormatting sqref="AU790">
    <cfRule type="expression" dxfId="2085" priority="13685">
      <formula>IF(RIGHT(TEXT(AU790,"0.#"),1)=".",FALSE,TRUE)</formula>
    </cfRule>
    <cfRule type="expression" dxfId="2084" priority="13686">
      <formula>IF(RIGHT(TEXT(AU790,"0.#"),1)=".",TRUE,FALSE)</formula>
    </cfRule>
  </conditionalFormatting>
  <conditionalFormatting sqref="AU799">
    <cfRule type="expression" dxfId="2083" priority="13683">
      <formula>IF(RIGHT(TEXT(AU799,"0.#"),1)=".",FALSE,TRUE)</formula>
    </cfRule>
    <cfRule type="expression" dxfId="2082" priority="13684">
      <formula>IF(RIGHT(TEXT(AU799,"0.#"),1)=".",TRUE,FALSE)</formula>
    </cfRule>
  </conditionalFormatting>
  <conditionalFormatting sqref="AU791:AU798 AU789">
    <cfRule type="expression" dxfId="2081" priority="13681">
      <formula>IF(RIGHT(TEXT(AU789,"0.#"),1)=".",FALSE,TRUE)</formula>
    </cfRule>
    <cfRule type="expression" dxfId="2080" priority="13682">
      <formula>IF(RIGHT(TEXT(AU789,"0.#"),1)=".",TRUE,FALSE)</formula>
    </cfRule>
  </conditionalFormatting>
  <conditionalFormatting sqref="Y829 Y816 Y803">
    <cfRule type="expression" dxfId="2079" priority="13667">
      <formula>IF(RIGHT(TEXT(Y803,"0.#"),1)=".",FALSE,TRUE)</formula>
    </cfRule>
    <cfRule type="expression" dxfId="2078" priority="13668">
      <formula>IF(RIGHT(TEXT(Y803,"0.#"),1)=".",TRUE,FALSE)</formula>
    </cfRule>
  </conditionalFormatting>
  <conditionalFormatting sqref="Y838 Y825 Y812">
    <cfRule type="expression" dxfId="2077" priority="13665">
      <formula>IF(RIGHT(TEXT(Y812,"0.#"),1)=".",FALSE,TRUE)</formula>
    </cfRule>
    <cfRule type="expression" dxfId="2076" priority="13666">
      <formula>IF(RIGHT(TEXT(Y812,"0.#"),1)=".",TRUE,FALSE)</formula>
    </cfRule>
  </conditionalFormatting>
  <conditionalFormatting sqref="AU829 AU816 AU803">
    <cfRule type="expression" dxfId="2075" priority="13661">
      <formula>IF(RIGHT(TEXT(AU803,"0.#"),1)=".",FALSE,TRUE)</formula>
    </cfRule>
    <cfRule type="expression" dxfId="2074" priority="13662">
      <formula>IF(RIGHT(TEXT(AU803,"0.#"),1)=".",TRUE,FALSE)</formula>
    </cfRule>
  </conditionalFormatting>
  <conditionalFormatting sqref="AU838 AU825 AU812">
    <cfRule type="expression" dxfId="2073" priority="13659">
      <formula>IF(RIGHT(TEXT(AU812,"0.#"),1)=".",FALSE,TRUE)</formula>
    </cfRule>
    <cfRule type="expression" dxfId="2072" priority="13660">
      <formula>IF(RIGHT(TEXT(AU812,"0.#"),1)=".",TRUE,FALSE)</formula>
    </cfRule>
  </conditionalFormatting>
  <conditionalFormatting sqref="AU830:AU837 AU828 AU817:AU824 AU815 AU804:AU811 AU802">
    <cfRule type="expression" dxfId="2071" priority="13657">
      <formula>IF(RIGHT(TEXT(AU802,"0.#"),1)=".",FALSE,TRUE)</formula>
    </cfRule>
    <cfRule type="expression" dxfId="2070" priority="13658">
      <formula>IF(RIGHT(TEXT(AU802,"0.#"),1)=".",TRUE,FALSE)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7:AO874">
    <cfRule type="expression" dxfId="1805" priority="6635">
      <formula>IF(AND(AL847&gt;=0, RIGHT(TEXT(AL847,"0.#"),1)&lt;&gt;"."),TRUE,FALSE)</formula>
    </cfRule>
    <cfRule type="expression" dxfId="1804" priority="6636">
      <formula>IF(AND(AL847&gt;=0, RIGHT(TEXT(AL847,"0.#"),1)="."),TRUE,FALSE)</formula>
    </cfRule>
    <cfRule type="expression" dxfId="1803" priority="6637">
      <formula>IF(AND(AL847&lt;0, RIGHT(TEXT(AL847,"0.#"),1)&lt;&gt;"."),TRUE,FALSE)</formula>
    </cfRule>
    <cfRule type="expression" dxfId="1802" priority="6638">
      <formula>IF(AND(AL847&lt;0, RIGHT(TEXT(AL847,"0.#"),1)="."),TRUE,FALSE)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7:Y874">
    <cfRule type="expression" dxfId="1731" priority="2963">
      <formula>IF(RIGHT(TEXT(Y847,"0.#"),1)=".",FALSE,TRUE)</formula>
    </cfRule>
    <cfRule type="expression" dxfId="1730" priority="2964">
      <formula>IF(RIGHT(TEXT(Y847,"0.#"),1)=".",TRUE,FALSE)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10:AO1139">
    <cfRule type="expression" dxfId="1701" priority="2869">
      <formula>IF(AND(AL1110&gt;=0, RIGHT(TEXT(AL1110,"0.#"),1)&lt;&gt;"."),TRUE,FALSE)</formula>
    </cfRule>
    <cfRule type="expression" dxfId="1700" priority="2870">
      <formula>IF(AND(AL1110&gt;=0, RIGHT(TEXT(AL1110,"0.#"),1)="."),TRUE,FALSE)</formula>
    </cfRule>
    <cfRule type="expression" dxfId="1699" priority="2871">
      <formula>IF(AND(AL1110&lt;0, RIGHT(TEXT(AL1110,"0.#"),1)&lt;&gt;"."),TRUE,FALSE)</formula>
    </cfRule>
    <cfRule type="expression" dxfId="1698" priority="2872">
      <formula>IF(AND(AL1110&lt;0, RIGHT(TEXT(AL1110,"0.#"),1)="."),TRUE,FALSE)</formula>
    </cfRule>
  </conditionalFormatting>
  <conditionalFormatting sqref="Y1110:Y1139">
    <cfRule type="expression" dxfId="1697" priority="2867">
      <formula>IF(RIGHT(TEXT(Y1110,"0.#"),1)=".",FALSE,TRUE)</formula>
    </cfRule>
    <cfRule type="expression" dxfId="1696" priority="2868">
      <formula>IF(RIGHT(TEXT(Y1110,"0.#"),1)=".",TRUE,FALSE)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45:AO846">
    <cfRule type="expression" dxfId="1687" priority="2821">
      <formula>IF(AND(AL845&gt;=0, RIGHT(TEXT(AL845,"0.#"),1)&lt;&gt;"."),TRUE,FALSE)</formula>
    </cfRule>
    <cfRule type="expression" dxfId="1686" priority="2822">
      <formula>IF(AND(AL845&gt;=0, RIGHT(TEXT(AL845,"0.#"),1)="."),TRUE,FALSE)</formula>
    </cfRule>
    <cfRule type="expression" dxfId="1685" priority="2823">
      <formula>IF(AND(AL845&lt;0, RIGHT(TEXT(AL845,"0.#"),1)&lt;&gt;"."),TRUE,FALSE)</formula>
    </cfRule>
    <cfRule type="expression" dxfId="1684" priority="2824">
      <formula>IF(AND(AL845&lt;0, RIGHT(TEXT(AL845,"0.#"),1)="."),TRUE,FALSE)</formula>
    </cfRule>
  </conditionalFormatting>
  <conditionalFormatting sqref="Y845:Y846">
    <cfRule type="expression" dxfId="1683" priority="2819">
      <formula>IF(RIGHT(TEXT(Y845,"0.#"),1)=".",FALSE,TRUE)</formula>
    </cfRule>
    <cfRule type="expression" dxfId="1682" priority="2820">
      <formula>IF(RIGHT(TEXT(Y845,"0.#"),1)=".",TRUE,FALSE)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80:Y907">
    <cfRule type="expression" dxfId="1365" priority="2079">
      <formula>IF(RIGHT(TEXT(Y880,"0.#"),1)=".",FALSE,TRUE)</formula>
    </cfRule>
    <cfRule type="expression" dxfId="1364" priority="2080">
      <formula>IF(RIGHT(TEXT(Y880,"0.#"),1)=".",TRUE,FALSE)</formula>
    </cfRule>
  </conditionalFormatting>
  <conditionalFormatting sqref="Y878:Y879">
    <cfRule type="expression" dxfId="1363" priority="2073">
      <formula>IF(RIGHT(TEXT(Y878,"0.#"),1)=".",FALSE,TRUE)</formula>
    </cfRule>
    <cfRule type="expression" dxfId="1362" priority="2074">
      <formula>IF(RIGHT(TEXT(Y878,"0.#"),1)=".",TRUE,FALSE)</formula>
    </cfRule>
  </conditionalFormatting>
  <conditionalFormatting sqref="Y913:Y940">
    <cfRule type="expression" dxfId="1361" priority="2067">
      <formula>IF(RIGHT(TEXT(Y913,"0.#"),1)=".",FALSE,TRUE)</formula>
    </cfRule>
    <cfRule type="expression" dxfId="1360" priority="2068">
      <formula>IF(RIGHT(TEXT(Y913,"0.#"),1)=".",TRUE,FALSE)</formula>
    </cfRule>
  </conditionalFormatting>
  <conditionalFormatting sqref="Y911:Y912">
    <cfRule type="expression" dxfId="1359" priority="2061">
      <formula>IF(RIGHT(TEXT(Y911,"0.#"),1)=".",FALSE,TRUE)</formula>
    </cfRule>
    <cfRule type="expression" dxfId="1358" priority="2062">
      <formula>IF(RIGHT(TEXT(Y911,"0.#"),1)=".",TRUE,FALSE)</formula>
    </cfRule>
  </conditionalFormatting>
  <conditionalFormatting sqref="Y946:Y973">
    <cfRule type="expression" dxfId="1357" priority="2055">
      <formula>IF(RIGHT(TEXT(Y946,"0.#"),1)=".",FALSE,TRUE)</formula>
    </cfRule>
    <cfRule type="expression" dxfId="1356" priority="2056">
      <formula>IF(RIGHT(TEXT(Y946,"0.#"),1)=".",TRUE,FALSE)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4">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Y944">
    <cfRule type="expression" dxfId="7" priority="7">
      <formula>IF(RIGHT(TEXT(Y944,"0.#"),1)=".",FALSE,TRUE)</formula>
    </cfRule>
    <cfRule type="expression" dxfId="6" priority="8">
      <formula>IF(RIGHT(TEXT(Y944,"0.#"),1)=".",TRUE,FALSE)</formula>
    </cfRule>
  </conditionalFormatting>
  <conditionalFormatting sqref="Y945">
    <cfRule type="expression" dxfId="5" priority="5">
      <formula>IF(RIGHT(TEXT(Y945,"0.#"),1)=".",FALSE,TRUE)</formula>
    </cfRule>
    <cfRule type="expression" dxfId="4" priority="6">
      <formula>IF(RIGHT(TEXT(Y945,"0.#"),1)=".",TRUE,FALSE)</formula>
    </cfRule>
  </conditionalFormatting>
  <conditionalFormatting sqref="AL945:AO945">
    <cfRule type="expression" dxfId="3" priority="1">
      <formula>IF(AND(AL945&gt;=0, RIGHT(TEXT(AL945,"0.#"),1)&lt;&gt;"."),TRUE,FALSE)</formula>
    </cfRule>
    <cfRule type="expression" dxfId="2" priority="2">
      <formula>IF(AND(AL945&gt;=0, RIGHT(TEXT(AL945,"0.#"),1)="."),TRUE,FALSE)</formula>
    </cfRule>
    <cfRule type="expression" dxfId="1" priority="3">
      <formula>IF(AND(AL945&lt;0, RIGHT(TEXT(AL945,"0.#"),1)&lt;&gt;"."),TRUE,FALSE)</formula>
    </cfRule>
    <cfRule type="expression" dxfId="0" priority="4">
      <formula>IF(AND(AL945&lt;0, RIGHT(TEXT(AL945,"0.#"),1)="."),TRUE,FALSE)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8" max="49" man="1"/>
    <brk id="747" max="49" man="1"/>
    <brk id="786" max="49" man="1"/>
    <brk id="840"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656</v>
      </c>
      <c r="M3" s="13" t="str">
        <f t="shared" ref="M3:M11" si="2">IF(L3="","",K3)</f>
        <v>文教及び科学振興</v>
      </c>
      <c r="N3" s="13" t="str">
        <f>IF(M3="",N2,IF(N2&lt;&gt;"",CONCATENATE(N2,"、",M3),M3))</f>
        <v>文教及び科学振興</v>
      </c>
      <c r="O3" s="13"/>
      <c r="P3" s="12" t="s">
        <v>74</v>
      </c>
      <c r="Q3" s="17" t="s">
        <v>656</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t="s">
        <v>656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科学技術・イノベーション</v>
      </c>
      <c r="F10" s="18" t="s">
        <v>116</v>
      </c>
      <c r="G10" s="17"/>
      <c r="H10" s="13" t="str">
        <f t="shared" si="1"/>
        <v/>
      </c>
      <c r="I10" s="13" t="str">
        <f t="shared" si="5"/>
        <v>一般会計</v>
      </c>
      <c r="K10" s="14" t="s">
        <v>249</v>
      </c>
      <c r="L10" s="15"/>
      <c r="M10" s="13" t="str">
        <f t="shared" si="2"/>
        <v/>
      </c>
      <c r="N10" s="13" t="str">
        <f t="shared" si="6"/>
        <v>文教及び科学振興</v>
      </c>
      <c r="O10" s="13"/>
      <c r="P10" s="13" t="str">
        <f>S8</f>
        <v>委託・請負</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科学技術・イノベーション</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2021-08-27T02:57:20Z</cp:lastPrinted>
  <dcterms:created xsi:type="dcterms:W3CDTF">2012-03-13T00:50:25Z</dcterms:created>
  <dcterms:modified xsi:type="dcterms:W3CDTF">2021-08-27T02:57:26Z</dcterms:modified>
</cp:coreProperties>
</file>