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0_鉄道局（支援●、）\エクセル\"/>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50"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<sst xmlns="http://schemas.openxmlformats.org/spreadsheetml/2006/main" count="3042" uniqueCount="811">
  <si>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</si>
  <si>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</si>
  <si>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</si>
  <si>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</si>
  <si>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</si>
  <si>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</si>
  <si>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</si>
  <si>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</si>
  <si>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</si>
  <si>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</si>
  <si>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</si>
  <si>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</si>
  <si>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</si>
  <si>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</si>
  <si>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</si>
  <si>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</si>
  <si>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</si>
  <si>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</si>
  <si>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</si>
  <si>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</si>
  <si>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</si>
  <si>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</si>
  <si>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</si>
  <si>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</si>
  <si>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</si>
  <si>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</si>
  <si>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</si>
  <si>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</si>
  <si>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</si>
  <si>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</si>
  <si>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</si>
  <si>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</si>
  <si>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</si>
  <si>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</si>
  <si>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</si>
  <si>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</si>
  <si>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</si>
  <si>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</si>
  <si>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</si>
  <si>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</si>
  <si>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</si>
  <si>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</si>
  <si>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</si>
  <si>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</si>
  <si>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</si>
  <si>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</si>
  <si>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</si>
  <si>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</si>
  <si>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</si>
  <si>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</si>
  <si>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</si>
  <si>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</si>
  <si>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</si>
  <si>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</si>
  <si>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</si>
  <si>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</si>
  <si>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</si>
  <si>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</si>
  <si>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</si>
  <si>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</si>
  <si>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</si>
  <si>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</si>
  <si>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</si>
  <si>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</si>
  <si>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</si>
  <si>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</si>
  <si>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</si>
  <si>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</si>
  <si>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</si>
  <si>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</si>
  <si>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</si>
  <si>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</si>
  <si>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</si>
  <si>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</si>
  <si>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</si>
  <si>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</si>
  <si>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</si>
  <si>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</si>
  <si>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</si>
  <si>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</si>
  <si>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</si>
  <si>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</si>
  <si>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</si>
  <si>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</si>
  <si>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</si>
  <si>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</si>
  <si>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</si>
  <si>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</si>
  <si>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</si>
  <si>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</si>
  <si>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</si>
  <si>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</si>
  <si>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</si>
  <si>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</si>
  <si>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</si>
  <si>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</si>
  <si>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</si>
  <si>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</si>
  <si>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</si>
  <si>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</si>
  <si>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</si>
  <si>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</si>
  <si>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</si>
  <si>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</si>
  <si>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</si>
  <si>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</si>
  <si>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</si>
  <si>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</si>
  <si>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</si>
  <si>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</si>
  <si>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</si>
  <si>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</si>
  <si>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</si>
  <si>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</si>
  <si>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</si>
  <si>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</si>
  <si>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</si>
  <si>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</si>
  <si>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</si>
  <si>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</si>
  <si>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</si>
  <si>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</si>
  <si>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</si>
  <si>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</si>
  <si>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</si>
  <si>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</si>
  <si>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</si>
  <si>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</si>
  <si>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</si>
  <si>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</si>
  <si>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</si>
  <si>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</si>
  <si>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</si>
  <si>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</si>
  <si>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</si>
  <si>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</si>
  <si>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</si>
  <si>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</si>
  <si>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</si>
  <si>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</si>
  <si>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</si>
  <si>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</si>
  <si>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</si>
  <si>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</si>
  <si>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</si>
  <si>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</si>
  <si>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</si>
  <si>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</si>
  <si>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</si>
  <si>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</si>
  <si>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</si>
  <si>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</si>
  <si>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</si>
  <si>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</si>
  <si>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</si>
  <si>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</si>
  <si>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</si>
  <si>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</si>
  <si>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</si>
  <si>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</si>
  <si>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</si>
  <si>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</si>
  <si>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</si>
  <si>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</si>
  <si>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</si>
  <si>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</si>
  <si>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</si>
  <si>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</si>
  <si>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</si>
  <si>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</si>
  <si>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</si>
  <si>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</si>
  <si>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</si>
  <si>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</si>
  <si>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</si>
  <si>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</si>
  <si>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</si>
  <si>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</si>
  <si>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</si>
  <si>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</si>
  <si>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</si>
  <si>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</si>
  <si>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</si>
  <si>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</si>
  <si>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</si>
  <si>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</si>
  <si>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</si>
  <si>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</si>
  <si>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</si>
  <si>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</si>
  <si>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</si>
  <si>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</si>
  <si>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</si>
  <si>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</si>
  <si>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</si>
  <si>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</si>
  <si>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</si>
  <si>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</si>
  <si>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</si>
  <si>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</si>
  <si>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</si>
  <si>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</si>
  <si>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</si>
  <si>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</si>
  <si>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</si>
  <si>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</si>
  <si>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</si>
  <si>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</si>
  <si>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</si>
  <si>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</si>
  <si>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</si>
  <si>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</si>
  <si>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</si>
  <si>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</si>
  <si>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</si>
  <si>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</si>
  <si>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</si>
  <si>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</si>
  <si>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</si>
  <si>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</si>
  <si>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</si>
  <si>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</si>
  <si>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</si>
  <si>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</si>
  <si>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</si>
  <si>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</si>
  <si>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</si>
  <si>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</si>
  <si>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</si>
  <si>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</si>
  <si>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</si>
  <si>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</si>
  <si>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</si>
  <si>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</si>
  <si>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</si>
  <si>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</si>
  <si>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</si>
  <si>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</si>
  <si>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</si>
  <si>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</si>
  <si>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</si>
  <si>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</si>
  <si>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</si>
  <si>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</si>
  <si>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</si>
  <si>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</si>
  <si>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</si>
  <si>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</si>
  <si>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</si>
  <si>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</si>
  <si>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</si>
  <si>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</si>
  <si>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</si>
  <si>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</si>
  <si>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</si>
  <si>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</si>
  <si>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</si>
  <si>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</si>
  <si>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</si>
  <si>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</si>
  <si>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</si>
  <si>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</si>
  <si>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</si>
  <si>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</si>
  <si>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</si>
  <si>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</si>
  <si>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</si>
  <si>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</si>
  <si>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</si>
  <si>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</si>
  <si>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</si>
  <si>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</si>
  <si>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</si>
  <si>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</si>
  <si>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</si>
  <si>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</si>
  <si>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</si>
  <si>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</si>
  <si>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</si>
  <si>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</si>
  <si>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</si>
  <si>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</si>
  <si>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</si>
  <si>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</si>
  <si>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</si>
  <si>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</si>
  <si>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</si>
  <si>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</si>
  <si>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</si>
  <si>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</si>
  <si>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</si>
  <si>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</si>
  <si>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</si>
  <si>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</si>
  <si>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</si>
  <si>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</si>
  <si>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</si>
  <si>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</si>
  <si>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</si>
  <si>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</si>
  <si>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</si>
  <si>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</si>
  <si>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</si>
  <si>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</si>
  <si>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</si>
  <si>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</si>
  <si>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</si>
  <si>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</si>
  <si>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</si>
  <si>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</si>
  <si>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</si>
  <si>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</si>
  <si>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</si>
  <si>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</si>
  <si>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</si>
  <si>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</si>
  <si>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</si>
  <si>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</si>
  <si>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</si>
  <si>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</si>
  <si>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</si>
  <si>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</si>
  <si>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</si>
  <si>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</si>
  <si>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</si>
  <si>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</si>
  <si>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</si>
  <si>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</si>
  <si>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</si>
  <si>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</si>
  <si>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</si>
  <si>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</si>
  <si>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</si>
  <si>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</si>
  <si>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</si>
  <si>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</si>
  <si>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</si>
  <si>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</si>
  <si>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</si>
  <si>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</si>
  <si>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</si>
  <si>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</si>
  <si>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</si>
  <si>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</si>
  <si>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</si>
  <si>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</si>
  <si>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</si>
  <si>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</si>
  <si>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</si>
  <si>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</si>
  <si>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</si>
  <si>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</si>
  <si>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</si>
  <si>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</si>
  <si>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</si>
  <si>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</si>
  <si>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</si>
  <si>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</si>
  <si>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</si>
  <si>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</si>
  <si>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</si>
  <si>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</si>
  <si>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</si>
  <si>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</si>
  <si>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</si>
  <si>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</si>
  <si>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</si>
  <si>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</si>
  <si>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</si>
  <si>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</si>
  <si>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</si>
  <si>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</si>
  <si>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</si>
  <si>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</si>
  <si>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</si>
  <si>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</si>
  <si>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</si>
  <si>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</si>
  <si>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</si>
  <si>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</si>
  <si>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</si>
  <si>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</si>
  <si>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</si>
  <si>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</si>
  <si>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</si>
  <si>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</si>
  <si>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</si>
  <si>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</si>
  <si>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</si>
  <si>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</si>
  <si>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</si>
  <si>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</si>
  <si>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</si>
  <si>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</si>
  <si>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</si>
  <si>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</si>
  <si>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</si>
  <si>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</si>
  <si>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</si>
  <si>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</si>
  <si>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</si>
  <si>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</si>
  <si>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</si>
  <si>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</si>
  <si>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</si>
  <si>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</si>
  <si>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</si>
  <si>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</si>
  <si>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</si>
  <si>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</si>
  <si>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</si>
  <si>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</si>
  <si>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</si>
  <si>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</si>
  <si>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</si>
  <si>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</si>
  <si>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</si>
  <si>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</si>
  <si>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</si>
  <si>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</si>
  <si>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</si>
  <si>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</si>
  <si>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</si>
  <si>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</si>
  <si>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</si>
  <si>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</si>
  <si>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</si>
  <si>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</si>
  <si>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</si>
  <si>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</si>
  <si>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</si>
  <si>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</si>
  <si>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</si>
  <si>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</si>
  <si>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</si>
  <si>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</si>
  <si>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</si>
  <si>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</si>
  <si>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</si>
  <si>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</si>
  <si>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</si>
  <si>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</si>
  <si>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</si>
  <si>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</si>
  <si>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</si>
  <si>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</si>
  <si>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</si>
  <si>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</si>
  <si>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</si>
  <si>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</si>
  <si>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</si>
  <si>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</si>
  <si>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</si>
  <si>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</si>
  <si>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</si>
  <si>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</si>
  <si>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</si>
  <si>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</si>
  <si>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</si>
  <si>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</si>
  <si>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</si>
  <si>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</si>
  <si>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</si>
  <si>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</si>
  <si>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</si>
  <si>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</si>
  <si>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</si>
  <si>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</si>
  <si>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</si>
  <si>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</si>
  <si>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</si>
  <si>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</si>
  <si>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</si>
  <si>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</si>
  <si>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</si>
  <si>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</si>
  <si>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</si>
  <si>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</si>
  <si>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</si>
  <si>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</si>
  <si>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</si>
  <si>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</si>
  <si>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</si>
  <si>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</si>
  <si>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</si>
  <si>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</si>
  <si>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</si>
  <si>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</si>
  <si>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</si>
  <si>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</si>
  <si>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</si>
  <si>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</si>
  <si>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</si>
  <si>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</si>
  <si>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</si>
  <si>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</si>
  <si>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</si>
  <si>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</si>
  <si>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</si>
  <si>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</si>
  <si>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</si>
  <si>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</si>
  <si>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</si>
  <si>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</si>
  <si>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</si>
  <si>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</si>
  <si>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</si>
  <si>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</si>
  <si>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</si>
  <si>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</si>
  <si>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</si>
  <si>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</si>
  <si>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</si>
  <si>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</si>
  <si>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</si>
  <si>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</si>
  <si>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</si>
  <si>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</si>
  <si>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</si>
  <si>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</si>
  <si>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</si>
  <si>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</si>
  <si>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</si>
  <si>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</si>
  <si>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</si>
  <si>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</si>
  <si>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</si>
  <si>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</si>
  <si>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</si>
  <si>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</si>
  <si>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</si>
  <si>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</si>
  <si>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</si>
  <si>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</si>
  <si>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</si>
  <si>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</si>
  <si>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</si>
  <si>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</si>
  <si>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</si>
  <si>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</si>
  <si>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</si>
  <si>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</si>
  <si>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</si>
  <si>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</si>
  <si>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</si>
  <si>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</si>
  <si>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</si>
  <si>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</si>
  <si>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</si>
  <si>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</si>
  <si>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</si>
  <si>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</si>
  <si>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</si>
  <si>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</si>
  <si>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</si>
  <si>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</si>
  <si>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</si>
  <si>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</si>
  <si>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</si>
  <si>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</si>
  <si>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</si>
  <si>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</si>
  <si>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</si>
  <si>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</si>
  <si>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</si>
  <si>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</si>
  <si>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</si>
  <si>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</si>
  <si>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</si>
  <si>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</si>
  <si>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</si>
  <si>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</si>
  <si>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</si>
  <si>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</si>
  <si>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</si>
  <si>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</si>
  <si>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</si>
  <si>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</si>
  <si>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</si>
  <si>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</si>
  <si>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</si>
  <si>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</si>
  <si>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</si>
  <si>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</si>
  <si>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</si>
  <si>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</si>
  <si>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</si>
  <si>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</si>
  <si>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</si>
  <si>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</si>
  <si>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</si>
  <si>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</si>
  <si>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</si>
  <si>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</si>
  <si>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</si>
  <si>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</si>
  <si>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</si>
  <si>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</si>
  <si>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</si>
  <si>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</si>
  <si>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</si>
  <si>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</si>
  <si>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</si>
  <si>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</si>
  <si>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</si>
  <si>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</si>
  <si>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</si>
  <si>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</si>
  <si>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</si>
  <si>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</si>
  <si>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</si>
  <si>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</si>
  <si>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</si>
  <si>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</si>
  <si>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</si>
  <si>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</si>
  <si>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</si>
  <si>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</si>
  <si>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</si>
  <si>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</si>
  <si>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</si>
  <si>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</si>
  <si>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</si>
  <si>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</si>
  <si>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</si>
  <si>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</si>
  <si>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</si>
  <si>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</si>
  <si>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</si>
  <si>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</si>
  <si>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</si>
  <si>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</si>
  <si>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</si>
  <si>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</si>
  <si>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</si>
  <si>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</si>
  <si>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</si>
  <si>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</si>
  <si>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</si>
  <si>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</si>
  <si>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</si>
  <si>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</si>
  <si>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</si>
  <si>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</si>
  <si>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</si>
  <si>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</si>
  <si>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</si>
  <si>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</si>
  <si>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</si>
  <si>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</si>
  <si>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</si>
  <si>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</si>
  <si>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</si>
  <si>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</si>
  <si>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</si>
  <si>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</si>
  <si>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</si>
  <si>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</si>
  <si>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</si>
  <si>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</si>
  <si>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</si>
  <si>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</si>
  <si>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</si>
  <si>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</si>
  <si>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</si>
  <si>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</si>
  <si>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</si>
  <si>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</si>
  <si>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</si>
  <si>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</si>
  <si>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</si>
  <si>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</si>
  <si>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</si>
  <si>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</si>
  <si>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</si>
  <si>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</si>
  <si>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</si>
  <si>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</si>
  <si>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</si>
  <si>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</si>
  <si>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</si>
  <si>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</si>
  <si>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</si>
  <si>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</si>
  <si>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</si>
  <si>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</si>
  <si>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</si>
  <si>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</si>
  <si>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</si>
  <si>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</si>
  <si>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</si>
  <si>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</si>
  <si>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</si>
  <si>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</si>
  <si>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</si>
  <si>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</si>
  <si>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</si>
  <si>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</si>
  <si>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</si>
  <si>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</si>
  <si>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</si>
  <si>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</si>
  <si>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</si>
  <si>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</si>
  <si>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</si>
  <si>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</si>
  <si>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</si>
  <si>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</si>
  <si>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</si>
  <si>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鉄道技術基準等</t>
  </si>
  <si>
    <t>鉄道局</t>
  </si>
  <si>
    <t>平成１４年度</t>
  </si>
  <si>
    <t>終了予定なし</t>
  </si>
  <si>
    <t>技術企画課</t>
  </si>
  <si>
    <t>鉄道に関する技術上の基準を定める省令</t>
  </si>
  <si>
    <t>-</t>
  </si>
  <si>
    <t>鉄道の技術基準について、技術レベルの向上や事故・火災等を踏まえた最新の知見をもとに調査研究を行い、技術基準を見直し、更なる鉄軌道における輸送の安全の確保を図る。</t>
  </si>
  <si>
    <t>技術研究開発調査費</t>
  </si>
  <si>
    <t>職員旅費</t>
  </si>
  <si>
    <t>公共交通等安全対策調査費</t>
  </si>
  <si>
    <t>鉄道運転事故による乗客の死者数0人</t>
  </si>
  <si>
    <t>鉄道運転事故による乗客の死亡者数</t>
  </si>
  <si>
    <t>人</t>
  </si>
  <si>
    <t>鉄道事故等報告規則及び軌道事故等報告規則に基づく運転事故の報告（各年度）</t>
  </si>
  <si>
    <t>令和2年度の鉄道運転事故件数（人身障害事故を除く）を平成27年度比1割削減
（平成27年度 鉄道運転事故件数 311件）</t>
  </si>
  <si>
    <t>人身障害事故を除く鉄道運転事故の削減数</t>
  </si>
  <si>
    <t>件</t>
  </si>
  <si>
    <t>本事業で実施した調査研究の件数</t>
  </si>
  <si>
    <t>調査研究実績額（百万円）／調査件数（件）　　　　　　　　　　　　　</t>
    <phoneticPr fontId="5"/>
  </si>
  <si>
    <t>百万円</t>
  </si>
  <si>
    <t>　執行額/件数</t>
    <phoneticPr fontId="5"/>
  </si>
  <si>
    <t>195/18</t>
  </si>
  <si>
    <t>231/22</t>
  </si>
  <si>
    <t>５　安全で安心できる交通の確保、治安・生活安全の確保</t>
  </si>
  <si>
    <t>１４　公共交通の安全確保・鉄道の安全性向上、ハイジャック・航空機テロ防止を推進する。</t>
  </si>
  <si>
    <t>293</t>
  </si>
  <si>
    <t>258</t>
  </si>
  <si>
    <t>275</t>
  </si>
  <si>
    <t>142</t>
  </si>
  <si>
    <t>138</t>
  </si>
  <si>
    <t>147</t>
  </si>
  <si>
    <t>159</t>
  </si>
  <si>
    <t>152</t>
  </si>
  <si>
    <t>151</t>
  </si>
  <si>
    <t>○</t>
  </si>
  <si>
    <t>鉄道のトンネル、橋りょう、電気設備等の鉄道施設、車両や列車の運転について、最新の知見を踏まえた調査研究を実施し、技術基準の原案を作成。
主な調査研究内容として、
①鉄道構造物の設計方法や維持管理方法に関する調査研究
②鉄道、索道の技術基準の見直しに関する調査研究
③路面電車の車両、施設の状況等についての調査研究
等を実施。</t>
    <phoneticPr fontId="5"/>
  </si>
  <si>
    <t>本事業は、鉄道の技術基準を作成するためのものであり、鉄道の安全輸送の確保を図るために必要である。</t>
    <phoneticPr fontId="5"/>
  </si>
  <si>
    <t>本事業は、鉄道の技術基準を作成するためのものであり、国が行うべきものである。</t>
    <phoneticPr fontId="5"/>
  </si>
  <si>
    <t>本事業は政策目標である「安全で安心できる交通の確保」の達成手段として必要かつ適切であり、優先度の高い事業である。</t>
    <phoneticPr fontId="5"/>
  </si>
  <si>
    <t>支出先の選定は、より良い提案を選定する企画競争又は一般競争で実施しており、競争性を確保している。</t>
    <phoneticPr fontId="5"/>
  </si>
  <si>
    <t>有</t>
  </si>
  <si>
    <t>無</t>
  </si>
  <si>
    <t>‐</t>
  </si>
  <si>
    <t>－</t>
    <phoneticPr fontId="5"/>
  </si>
  <si>
    <t>調査研究案件の調達予定金額が一定額以上のもの等を対象に金額が適正な水準となっているが外部有識者に審議を諮り、妥当性を検証している。</t>
    <phoneticPr fontId="5"/>
  </si>
  <si>
    <t>更なる鉄道輸送の安全確保（事故・災害等の防止）の観点から必要性の高いものに限定している。</t>
    <phoneticPr fontId="5"/>
  </si>
  <si>
    <t>本事業の実施にあたり、調査研究毎に低コストとなる発注方式が可能であるか検証し、コスト削減を図っている。</t>
    <phoneticPr fontId="5"/>
  </si>
  <si>
    <t>必要性の高い調査研究を精査する等した結果、見込みに見合ったものとなっている。</t>
    <phoneticPr fontId="5"/>
  </si>
  <si>
    <t>本事業の成果は、鉄道の技術基準に反映されており、それにより鉄道の安全輸送の確保に寄与している。</t>
    <phoneticPr fontId="5"/>
  </si>
  <si>
    <t>本事業については、鉄道における輸送の安全を確保するために必要な技術基準作成のための必要なものとして、適正に実施している。</t>
    <phoneticPr fontId="5"/>
  </si>
  <si>
    <t>学識経験者等で構成される鉄道の技術基準に関する検討会において、今後の必要な技術基準の制定・見直しについて情報共有を図るとともに意見聴取を行った。これを踏まえ、更なる鉄道の安全確保の観点から、優先度を考慮し必要な調査の見直し等を行った。</t>
    <phoneticPr fontId="5"/>
  </si>
  <si>
    <t>国交</t>
  </si>
  <si>
    <t>調査研究で得られた知見や成果物を活用し、鉄道の技術基準の作成・見直しを実施することにより、測定指標の達成に関与している。</t>
    <phoneticPr fontId="5"/>
  </si>
  <si>
    <t>調査請負費</t>
    <phoneticPr fontId="5"/>
  </si>
  <si>
    <t>アイテック阪急阪神株式会社</t>
    <phoneticPr fontId="5"/>
  </si>
  <si>
    <t>株式会社サンビーム</t>
    <phoneticPr fontId="5"/>
  </si>
  <si>
    <t>車椅子利用者が単独で乗降しやすい段差・隙間が解消された鉄道駅プラットホーム乗降口の有効活用に向けた調査</t>
    <phoneticPr fontId="5"/>
  </si>
  <si>
    <t>D.アイテック阪急阪神（株）</t>
    <rPh sb="11" eb="14">
      <t>カブ</t>
    </rPh>
    <phoneticPr fontId="5"/>
  </si>
  <si>
    <t>C.（独）自動車技術総合機構</t>
    <rPh sb="2" eb="5">
      <t>ドク</t>
    </rPh>
    <rPh sb="5" eb="8">
      <t>ジドウシャ</t>
    </rPh>
    <rPh sb="8" eb="10">
      <t>ギジュツ</t>
    </rPh>
    <rPh sb="10" eb="12">
      <t>ソウゴウ</t>
    </rPh>
    <rPh sb="12" eb="14">
      <t>キコウ</t>
    </rPh>
    <phoneticPr fontId="5"/>
  </si>
  <si>
    <t>調査請負</t>
    <rPh sb="0" eb="2">
      <t>チョウサ</t>
    </rPh>
    <rPh sb="2" eb="4">
      <t>ウケオイ</t>
    </rPh>
    <phoneticPr fontId="5"/>
  </si>
  <si>
    <t>鉄道における準天頂衛星等システム活用に関する調査検討</t>
    <phoneticPr fontId="5"/>
  </si>
  <si>
    <t>鉄道車両の外側磁界等に係る調査</t>
    <phoneticPr fontId="5"/>
  </si>
  <si>
    <t>（独）自動車技術総合機構</t>
    <rPh sb="0" eb="3">
      <t>ドク</t>
    </rPh>
    <rPh sb="3" eb="6">
      <t>ジドウシャ</t>
    </rPh>
    <rPh sb="6" eb="8">
      <t>ギジュツ</t>
    </rPh>
    <rPh sb="8" eb="10">
      <t>ソウゴウ</t>
    </rPh>
    <rPh sb="10" eb="12">
      <t>キコウ</t>
    </rPh>
    <phoneticPr fontId="5"/>
  </si>
  <si>
    <t>（独）自動車技術総合機構</t>
    <phoneticPr fontId="5"/>
  </si>
  <si>
    <t>A.（公財）鉄道総合技術研究所</t>
    <rPh sb="3" eb="5">
      <t>コウザイ</t>
    </rPh>
    <rPh sb="6" eb="8">
      <t>テツドウ</t>
    </rPh>
    <rPh sb="8" eb="10">
      <t>ソウゴウ</t>
    </rPh>
    <rPh sb="10" eb="12">
      <t>ギジュツ</t>
    </rPh>
    <rPh sb="12" eb="15">
      <t>ケンキュウジョ</t>
    </rPh>
    <phoneticPr fontId="5"/>
  </si>
  <si>
    <t>鉄道構造物の技術基準整備等に係る調査研究</t>
    <phoneticPr fontId="5"/>
  </si>
  <si>
    <t>調査請負費</t>
    <rPh sb="0" eb="2">
      <t>チョウサ</t>
    </rPh>
    <rPh sb="2" eb="4">
      <t>ウケオイ</t>
    </rPh>
    <rPh sb="4" eb="5">
      <t>ヒ</t>
    </rPh>
    <phoneticPr fontId="5"/>
  </si>
  <si>
    <t>鉄道における自動運転技術に関する調査研究</t>
    <phoneticPr fontId="5"/>
  </si>
  <si>
    <t>ＣＢＴＣの仕様の共通化に関する調査研究</t>
    <phoneticPr fontId="5"/>
  </si>
  <si>
    <t>（公財）鉄道総合技術研究所</t>
    <rPh sb="1" eb="3">
      <t>コウザイ</t>
    </rPh>
    <rPh sb="4" eb="6">
      <t>テツドウ</t>
    </rPh>
    <rPh sb="6" eb="8">
      <t>ソウゴウ</t>
    </rPh>
    <rPh sb="8" eb="10">
      <t>ギジュツ</t>
    </rPh>
    <rPh sb="10" eb="13">
      <t>ケンキュウジョ</t>
    </rPh>
    <phoneticPr fontId="5"/>
  </si>
  <si>
    <t>（公財）鉄道総合技術研究所</t>
    <phoneticPr fontId="5"/>
  </si>
  <si>
    <t>-</t>
    <phoneticPr fontId="5"/>
  </si>
  <si>
    <t>B.（一社）日本非破壊検査協会</t>
    <rPh sb="3" eb="5">
      <t>イッシャ</t>
    </rPh>
    <phoneticPr fontId="5"/>
  </si>
  <si>
    <t>台車枠の探傷検査に関する調査検討</t>
    <phoneticPr fontId="5"/>
  </si>
  <si>
    <t>（一社）日本非破壊検査協会</t>
    <rPh sb="1" eb="3">
      <t>イッシャ</t>
    </rPh>
    <phoneticPr fontId="5"/>
  </si>
  <si>
    <t>（一社）日本鉄道電気技術協会</t>
    <rPh sb="1" eb="3">
      <t>イッシャ</t>
    </rPh>
    <phoneticPr fontId="5"/>
  </si>
  <si>
    <t>鉄道に関する技術上の基準を定める省令第６０条（保安通信設備）等に関する調査検討</t>
    <phoneticPr fontId="5"/>
  </si>
  <si>
    <t>（一社）日本鉄道車両機械技術協会</t>
    <rPh sb="1" eb="3">
      <t>イッシャ</t>
    </rPh>
    <phoneticPr fontId="5"/>
  </si>
  <si>
    <t>鉄道に関する技術上の基準を定める省令第７０条（車体の構造）等に関する調査検討</t>
    <phoneticPr fontId="5"/>
  </si>
  <si>
    <t>（一社）日本鉄道施設協会</t>
    <rPh sb="1" eb="3">
      <t>イッシャ</t>
    </rPh>
    <phoneticPr fontId="5"/>
  </si>
  <si>
    <t>鉄道の土木技術基準に関する検証とその対応の方向性等に係る調査検討</t>
    <phoneticPr fontId="5"/>
  </si>
  <si>
    <t>（公社）日本交通計画協会</t>
    <rPh sb="1" eb="2">
      <t>コウ</t>
    </rPh>
    <rPh sb="2" eb="3">
      <t>シャ</t>
    </rPh>
    <phoneticPr fontId="5"/>
  </si>
  <si>
    <t>路面電車の運転速度に関する調査研究</t>
    <phoneticPr fontId="5"/>
  </si>
  <si>
    <t>鉄道車両材料における燃焼性規格に関する検討調査</t>
    <phoneticPr fontId="5"/>
  </si>
  <si>
    <t>（一社）日本鉄道運転協会</t>
    <rPh sb="1" eb="3">
      <t>イッシャ</t>
    </rPh>
    <phoneticPr fontId="5"/>
  </si>
  <si>
    <t>鉄道に関する技術上の基準を定める省令第１１条（動力車を操縦する係員の乗務等）に関する調査検討</t>
    <phoneticPr fontId="5"/>
  </si>
  <si>
    <t>（一社）日本鋼索交通協会</t>
    <rPh sb="1" eb="3">
      <t>イッシャ</t>
    </rPh>
    <phoneticPr fontId="5"/>
  </si>
  <si>
    <t>索道の技術継承の今後のあり方等に関する調査</t>
    <phoneticPr fontId="5"/>
  </si>
  <si>
    <t>調査研究毎に必要事項を限定するとともに、一般競争による発注方式を実施してコスト削減等を図っている。</t>
    <phoneticPr fontId="5"/>
  </si>
  <si>
    <t>調査研究で得られた知見や成果物を活用し、鉄道の技術基準の作成を通して、鉄道運転事故による乗客の死亡者数０人の目標達成に寄与している。</t>
    <phoneticPr fontId="5"/>
  </si>
  <si>
    <t>122/15</t>
    <phoneticPr fontId="5"/>
  </si>
  <si>
    <t>新技術等を活用した駅ホームにおける視覚障害者の安全対策に関する検討業務</t>
    <rPh sb="3" eb="4">
      <t>トウ</t>
    </rPh>
    <phoneticPr fontId="5"/>
  </si>
  <si>
    <t>-</t>
    <phoneticPr fontId="5"/>
  </si>
  <si>
    <t>124/12</t>
    <phoneticPr fontId="5"/>
  </si>
  <si>
    <t>岸谷　克己</t>
    <rPh sb="0" eb="2">
      <t>キシタニ</t>
    </rPh>
    <phoneticPr fontId="5"/>
  </si>
  <si>
    <t>執行率について昨年度に続き高水準で推移しているが、引き続き適正な予算の執行に努めるべきである。</t>
    <phoneticPr fontId="5"/>
  </si>
  <si>
    <t>執行等改善</t>
  </si>
  <si>
    <t>技術開発状況や社会情勢を考慮した上で調査研究が必要な内容及び所要額を精査し、引き続き鉄軌道における輸送の安全の確保に係る経費を効率的に執行できるよう取り組む。</t>
    <phoneticPr fontId="5"/>
  </si>
  <si>
    <t>-</t>
    <phoneticPr fontId="5"/>
  </si>
  <si>
    <t>－</t>
    <phoneticPr fontId="5"/>
  </si>
  <si>
    <t>検査及び監督等の旅費増加のため（職員旅費）</t>
    <rPh sb="0" eb="2">
      <t>ケンサ</t>
    </rPh>
    <rPh sb="2" eb="3">
      <t>オヨ</t>
    </rPh>
    <rPh sb="4" eb="6">
      <t>カントク</t>
    </rPh>
    <rPh sb="6" eb="7">
      <t>トウ</t>
    </rPh>
    <rPh sb="8" eb="10">
      <t>リョヒ</t>
    </rPh>
    <rPh sb="10" eb="12">
      <t>ゾウカ</t>
    </rPh>
    <rPh sb="16" eb="18">
      <t>ショクイン</t>
    </rPh>
    <rPh sb="18" eb="20">
      <t>リョヒ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</si>
</sst>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67685</xdr:colOff>
      <xdr:row>748</xdr:row>
      <xdr:rowOff>267361</xdr:rowOff>
    </xdr:from>
    <xdr:to>
      <xdr:col>19</xdr:col>
      <xdr:colOff>2012</xdr:colOff>
      <xdr:row>750</xdr:row>
      <xdr:rowOff>278929</xdr:rowOff>
    </xdr:to>
    <xdr:sp macro="" textlink="">
      <xdr:nvSpPr>
        <xdr:cNvPr id="2" name="正方形/長方形 1"/>
        <xdr:cNvSpPr/>
      </xdr:nvSpPr>
      <xdr:spPr>
        <a:xfrm>
          <a:off x="1658674" y="234341619"/>
          <a:ext cx="2121937" cy="7233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122</a:t>
          </a:r>
          <a:r>
            <a:rPr kumimoji="1" lang="ja-JP" altLang="en-US" sz="1100">
              <a:solidFill>
                <a:schemeClr val="tx1"/>
              </a:solidFill>
            </a:rPr>
            <a:t>百万円</a:t>
          </a:r>
        </a:p>
      </xdr:txBody>
    </xdr:sp>
    <xdr:clientData/>
  </xdr:twoCellAnchor>
  <xdr:twoCellAnchor>
    <xdr:from>
      <xdr:col>8</xdr:col>
      <xdr:colOff>0</xdr:colOff>
      <xdr:row>750</xdr:row>
      <xdr:rowOff>317781</xdr:rowOff>
    </xdr:from>
    <xdr:to>
      <xdr:col>19</xdr:col>
      <xdr:colOff>56506</xdr:colOff>
      <xdr:row>751</xdr:row>
      <xdr:rowOff>255665</xdr:rowOff>
    </xdr:to>
    <xdr:sp macro="" textlink="">
      <xdr:nvSpPr>
        <xdr:cNvPr id="3" name="正方形/長方形 2"/>
        <xdr:cNvSpPr/>
      </xdr:nvSpPr>
      <xdr:spPr>
        <a:xfrm>
          <a:off x="1590989" y="235103797"/>
          <a:ext cx="2244116" cy="2937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  </a:t>
          </a:r>
          <a:r>
            <a:rPr kumimoji="1" lang="ja-JP" altLang="en-US" sz="1100">
              <a:solidFill>
                <a:schemeClr val="tx1"/>
              </a:solidFill>
            </a:rPr>
            <a:t>鉄道の技術基準の整備 </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21</xdr:col>
      <xdr:colOff>31052</xdr:colOff>
      <xdr:row>749</xdr:row>
      <xdr:rowOff>197216</xdr:rowOff>
    </xdr:from>
    <xdr:to>
      <xdr:col>28</xdr:col>
      <xdr:colOff>70258</xdr:colOff>
      <xdr:row>749</xdr:row>
      <xdr:rowOff>197216</xdr:rowOff>
    </xdr:to>
    <xdr:cxnSp macro="">
      <xdr:nvCxnSpPr>
        <xdr:cNvPr id="4" name="直線矢印コネクタ 3"/>
        <xdr:cNvCxnSpPr/>
      </xdr:nvCxnSpPr>
      <xdr:spPr>
        <a:xfrm>
          <a:off x="4207398" y="234627353"/>
          <a:ext cx="1431322"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179551</xdr:colOff>
      <xdr:row>748</xdr:row>
      <xdr:rowOff>276701</xdr:rowOff>
    </xdr:from>
    <xdr:to>
      <xdr:col>44</xdr:col>
      <xdr:colOff>113739</xdr:colOff>
      <xdr:row>750</xdr:row>
      <xdr:rowOff>290133</xdr:rowOff>
    </xdr:to>
    <xdr:sp macro="" textlink="">
      <xdr:nvSpPr>
        <xdr:cNvPr id="5" name="正方形/長方形 4"/>
        <xdr:cNvSpPr/>
      </xdr:nvSpPr>
      <xdr:spPr>
        <a:xfrm>
          <a:off x="6145760" y="234350959"/>
          <a:ext cx="2718419" cy="7251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Ａ：（公財）鉄道総合技術研究所（</a:t>
          </a:r>
          <a:r>
            <a:rPr kumimoji="1" lang="en-US" altLang="ja-JP" sz="1100">
              <a:solidFill>
                <a:schemeClr val="tx1"/>
              </a:solidFill>
            </a:rPr>
            <a:t>1</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68</a:t>
          </a:r>
          <a:r>
            <a:rPr kumimoji="1" lang="ja-JP" altLang="en-US" sz="1100">
              <a:solidFill>
                <a:schemeClr val="tx1"/>
              </a:solidFill>
            </a:rPr>
            <a:t>百万円</a:t>
          </a:r>
        </a:p>
      </xdr:txBody>
    </xdr:sp>
    <xdr:clientData/>
  </xdr:twoCellAnchor>
  <xdr:twoCellAnchor>
    <xdr:from>
      <xdr:col>32</xdr:col>
      <xdr:colOff>52602</xdr:colOff>
      <xdr:row>751</xdr:row>
      <xdr:rowOff>100831</xdr:rowOff>
    </xdr:from>
    <xdr:to>
      <xdr:col>43</xdr:col>
      <xdr:colOff>159615</xdr:colOff>
      <xdr:row>753</xdr:row>
      <xdr:rowOff>65392</xdr:rowOff>
    </xdr:to>
    <xdr:sp macro="" textlink="">
      <xdr:nvSpPr>
        <xdr:cNvPr id="6" name="正方形/長方形 5"/>
        <xdr:cNvSpPr/>
      </xdr:nvSpPr>
      <xdr:spPr>
        <a:xfrm>
          <a:off x="6416558" y="235242727"/>
          <a:ext cx="2294623" cy="6763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aseline="0">
              <a:solidFill>
                <a:schemeClr val="tx1"/>
              </a:solidFill>
            </a:rPr>
            <a:t>鉄道構造物の技術基準整備等に係る調査研究　</a:t>
          </a:r>
          <a:r>
            <a:rPr kumimoji="1" lang="ja-JP" altLang="en-US" sz="1100">
              <a:solidFill>
                <a:schemeClr val="tx1"/>
              </a:solidFill>
            </a:rPr>
            <a:t>等</a:t>
          </a:r>
        </a:p>
      </xdr:txBody>
    </xdr:sp>
    <xdr:clientData/>
  </xdr:twoCellAnchor>
  <xdr:twoCellAnchor>
    <xdr:from>
      <xdr:col>8</xdr:col>
      <xdr:colOff>57387</xdr:colOff>
      <xdr:row>753</xdr:row>
      <xdr:rowOff>109039</xdr:rowOff>
    </xdr:from>
    <xdr:to>
      <xdr:col>18</xdr:col>
      <xdr:colOff>189680</xdr:colOff>
      <xdr:row>755</xdr:row>
      <xdr:rowOff>11589</xdr:rowOff>
    </xdr:to>
    <xdr:sp macro="" textlink="">
      <xdr:nvSpPr>
        <xdr:cNvPr id="7" name="正方形/長方形 6"/>
        <xdr:cNvSpPr/>
      </xdr:nvSpPr>
      <xdr:spPr>
        <a:xfrm>
          <a:off x="1648376" y="235962693"/>
          <a:ext cx="2121029" cy="61430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旅費</a:t>
          </a:r>
          <a:endParaRPr kumimoji="1" lang="en-US" altLang="ja-JP" sz="1100">
            <a:solidFill>
              <a:sysClr val="windowText" lastClr="000000"/>
            </a:solidFill>
          </a:endParaRPr>
        </a:p>
        <a:p>
          <a:pPr algn="ctr"/>
          <a:r>
            <a:rPr kumimoji="1" lang="en-US" altLang="ja-JP" sz="1100">
              <a:solidFill>
                <a:sysClr val="windowText" lastClr="000000"/>
              </a:solidFill>
            </a:rPr>
            <a:t>2</a:t>
          </a:r>
          <a:r>
            <a:rPr kumimoji="1" lang="ja-JP" altLang="en-US" sz="1100">
              <a:solidFill>
                <a:sysClr val="windowText" lastClr="000000"/>
              </a:solidFill>
            </a:rPr>
            <a:t>百万円</a:t>
          </a:r>
        </a:p>
      </xdr:txBody>
    </xdr:sp>
    <xdr:clientData/>
  </xdr:twoCellAnchor>
  <xdr:twoCellAnchor>
    <xdr:from>
      <xdr:col>8</xdr:col>
      <xdr:colOff>55281</xdr:colOff>
      <xdr:row>755</xdr:row>
      <xdr:rowOff>154973</xdr:rowOff>
    </xdr:from>
    <xdr:to>
      <xdr:col>18</xdr:col>
      <xdr:colOff>187574</xdr:colOff>
      <xdr:row>757</xdr:row>
      <xdr:rowOff>58638</xdr:rowOff>
    </xdr:to>
    <xdr:sp macro="" textlink="">
      <xdr:nvSpPr>
        <xdr:cNvPr id="8" name="正方形/長方形 7"/>
        <xdr:cNvSpPr/>
      </xdr:nvSpPr>
      <xdr:spPr>
        <a:xfrm>
          <a:off x="1646270" y="236720385"/>
          <a:ext cx="2121029" cy="6154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0.1</a:t>
          </a:r>
          <a:r>
            <a:rPr kumimoji="1" lang="ja-JP" altLang="en-US" sz="1100">
              <a:solidFill>
                <a:sysClr val="windowText" lastClr="000000"/>
              </a:solidFill>
            </a:rPr>
            <a:t>百万円</a:t>
          </a:r>
        </a:p>
      </xdr:txBody>
    </xdr:sp>
    <xdr:clientData/>
  </xdr:twoCellAnchor>
  <xdr:twoCellAnchor>
    <xdr:from>
      <xdr:col>13</xdr:col>
      <xdr:colOff>73439</xdr:colOff>
      <xdr:row>751</xdr:row>
      <xdr:rowOff>290501</xdr:rowOff>
    </xdr:from>
    <xdr:to>
      <xdr:col>13</xdr:col>
      <xdr:colOff>73439</xdr:colOff>
      <xdr:row>753</xdr:row>
      <xdr:rowOff>100821</xdr:rowOff>
    </xdr:to>
    <xdr:cxnSp macro="">
      <xdr:nvCxnSpPr>
        <xdr:cNvPr id="9" name="直線コネクタ 8"/>
        <xdr:cNvCxnSpPr/>
      </xdr:nvCxnSpPr>
      <xdr:spPr>
        <a:xfrm>
          <a:off x="2658796" y="235432397"/>
          <a:ext cx="0" cy="52207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49011</xdr:colOff>
      <xdr:row>749</xdr:row>
      <xdr:rowOff>196042</xdr:rowOff>
    </xdr:from>
    <xdr:to>
      <xdr:col>24</xdr:col>
      <xdr:colOff>49012</xdr:colOff>
      <xdr:row>765</xdr:row>
      <xdr:rowOff>438986</xdr:rowOff>
    </xdr:to>
    <xdr:cxnSp macro="">
      <xdr:nvCxnSpPr>
        <xdr:cNvPr id="10" name="直線コネクタ 9"/>
        <xdr:cNvCxnSpPr/>
      </xdr:nvCxnSpPr>
      <xdr:spPr>
        <a:xfrm>
          <a:off x="4821978" y="234626179"/>
          <a:ext cx="1" cy="625102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105192</xdr:colOff>
      <xdr:row>748</xdr:row>
      <xdr:rowOff>0</xdr:rowOff>
    </xdr:from>
    <xdr:to>
      <xdr:col>39</xdr:col>
      <xdr:colOff>120783</xdr:colOff>
      <xdr:row>748</xdr:row>
      <xdr:rowOff>280062</xdr:rowOff>
    </xdr:to>
    <xdr:sp macro="" textlink="">
      <xdr:nvSpPr>
        <xdr:cNvPr id="11" name="正方形/長方形 10"/>
        <xdr:cNvSpPr/>
      </xdr:nvSpPr>
      <xdr:spPr>
        <a:xfrm>
          <a:off x="5673654" y="234074258"/>
          <a:ext cx="2203200" cy="2800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随意契約（企画競争）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30</xdr:col>
      <xdr:colOff>132344</xdr:colOff>
      <xdr:row>754</xdr:row>
      <xdr:rowOff>342021</xdr:rowOff>
    </xdr:from>
    <xdr:to>
      <xdr:col>44</xdr:col>
      <xdr:colOff>54517</xdr:colOff>
      <xdr:row>756</xdr:row>
      <xdr:rowOff>264546</xdr:rowOff>
    </xdr:to>
    <xdr:sp macro="" textlink="">
      <xdr:nvSpPr>
        <xdr:cNvPr id="12" name="正方形/長方形 11"/>
        <xdr:cNvSpPr/>
      </xdr:nvSpPr>
      <xdr:spPr>
        <a:xfrm>
          <a:off x="6098553" y="236551554"/>
          <a:ext cx="2706404" cy="6342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：公益法人　（</a:t>
          </a:r>
          <a:r>
            <a:rPr kumimoji="1" lang="en-US" altLang="ja-JP" sz="1100">
              <a:solidFill>
                <a:schemeClr val="tx1"/>
              </a:solidFill>
            </a:rPr>
            <a:t>7</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37</a:t>
          </a:r>
          <a:r>
            <a:rPr kumimoji="1" lang="ja-JP" altLang="en-US" sz="1100">
              <a:solidFill>
                <a:schemeClr val="tx1"/>
              </a:solidFill>
            </a:rPr>
            <a:t>百万円</a:t>
          </a:r>
        </a:p>
      </xdr:txBody>
    </xdr:sp>
    <xdr:clientData/>
  </xdr:twoCellAnchor>
  <xdr:twoCellAnchor>
    <xdr:from>
      <xdr:col>32</xdr:col>
      <xdr:colOff>17981</xdr:colOff>
      <xdr:row>756</xdr:row>
      <xdr:rowOff>342560</xdr:rowOff>
    </xdr:from>
    <xdr:to>
      <xdr:col>43</xdr:col>
      <xdr:colOff>148535</xdr:colOff>
      <xdr:row>758</xdr:row>
      <xdr:rowOff>208631</xdr:rowOff>
    </xdr:to>
    <xdr:sp macro="" textlink="">
      <xdr:nvSpPr>
        <xdr:cNvPr id="13" name="正方形/長方形 12"/>
        <xdr:cNvSpPr/>
      </xdr:nvSpPr>
      <xdr:spPr>
        <a:xfrm>
          <a:off x="6381937" y="237263851"/>
          <a:ext cx="2318164" cy="5778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台車枠の探傷検査に関する調査検討　等</a:t>
          </a:r>
          <a:endParaRPr lang="ja-JP" altLang="ja-JP">
            <a:solidFill>
              <a:sysClr val="windowText" lastClr="000000"/>
            </a:solidFill>
          </a:endParaRPr>
        </a:p>
      </xdr:txBody>
    </xdr:sp>
    <xdr:clientData/>
  </xdr:twoCellAnchor>
  <xdr:twoCellAnchor>
    <xdr:from>
      <xdr:col>24</xdr:col>
      <xdr:colOff>47789</xdr:colOff>
      <xdr:row>755</xdr:row>
      <xdr:rowOff>279828</xdr:rowOff>
    </xdr:from>
    <xdr:to>
      <xdr:col>28</xdr:col>
      <xdr:colOff>152379</xdr:colOff>
      <xdr:row>755</xdr:row>
      <xdr:rowOff>279828</xdr:rowOff>
    </xdr:to>
    <xdr:cxnSp macro="">
      <xdr:nvCxnSpPr>
        <xdr:cNvPr id="14" name="直線矢印コネクタ 13"/>
        <xdr:cNvCxnSpPr/>
      </xdr:nvCxnSpPr>
      <xdr:spPr>
        <a:xfrm>
          <a:off x="4820756" y="236845240"/>
          <a:ext cx="900085"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184019</xdr:colOff>
      <xdr:row>754</xdr:row>
      <xdr:rowOff>20511</xdr:rowOff>
    </xdr:from>
    <xdr:to>
      <xdr:col>44</xdr:col>
      <xdr:colOff>109051</xdr:colOff>
      <xdr:row>754</xdr:row>
      <xdr:rowOff>325174</xdr:rowOff>
    </xdr:to>
    <xdr:sp macro="" textlink="">
      <xdr:nvSpPr>
        <xdr:cNvPr id="15" name="正方形/長方形 14"/>
        <xdr:cNvSpPr/>
      </xdr:nvSpPr>
      <xdr:spPr>
        <a:xfrm>
          <a:off x="5951354" y="236230044"/>
          <a:ext cx="2908137" cy="3046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一般競争契約（最低価格）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42</xdr:col>
      <xdr:colOff>150090</xdr:colOff>
      <xdr:row>751</xdr:row>
      <xdr:rowOff>155783</xdr:rowOff>
    </xdr:from>
    <xdr:to>
      <xdr:col>43</xdr:col>
      <xdr:colOff>31605</xdr:colOff>
      <xdr:row>752</xdr:row>
      <xdr:rowOff>355194</xdr:rowOff>
    </xdr:to>
    <xdr:sp macro="" textlink="">
      <xdr:nvSpPr>
        <xdr:cNvPr id="16" name="右大かっこ 15"/>
        <xdr:cNvSpPr/>
      </xdr:nvSpPr>
      <xdr:spPr>
        <a:xfrm>
          <a:off x="8502782" y="235297679"/>
          <a:ext cx="80389" cy="55529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31259</xdr:colOff>
      <xdr:row>751</xdr:row>
      <xdr:rowOff>168483</xdr:rowOff>
    </xdr:from>
    <xdr:to>
      <xdr:col>32</xdr:col>
      <xdr:colOff>127819</xdr:colOff>
      <xdr:row>753</xdr:row>
      <xdr:rowOff>27843</xdr:rowOff>
    </xdr:to>
    <xdr:sp macro="" textlink="">
      <xdr:nvSpPr>
        <xdr:cNvPr id="17" name="左大かっこ 16"/>
        <xdr:cNvSpPr/>
      </xdr:nvSpPr>
      <xdr:spPr>
        <a:xfrm>
          <a:off x="6395215" y="235310379"/>
          <a:ext cx="96560" cy="57111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42</xdr:col>
      <xdr:colOff>150090</xdr:colOff>
      <xdr:row>757</xdr:row>
      <xdr:rowOff>27003</xdr:rowOff>
    </xdr:from>
    <xdr:to>
      <xdr:col>43</xdr:col>
      <xdr:colOff>31605</xdr:colOff>
      <xdr:row>758</xdr:row>
      <xdr:rowOff>220774</xdr:rowOff>
    </xdr:to>
    <xdr:sp macro="" textlink="">
      <xdr:nvSpPr>
        <xdr:cNvPr id="18" name="右大かっこ 17"/>
        <xdr:cNvSpPr/>
      </xdr:nvSpPr>
      <xdr:spPr>
        <a:xfrm>
          <a:off x="8502782" y="237304173"/>
          <a:ext cx="80389" cy="549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5859</xdr:colOff>
      <xdr:row>757</xdr:row>
      <xdr:rowOff>39703</xdr:rowOff>
    </xdr:from>
    <xdr:to>
      <xdr:col>32</xdr:col>
      <xdr:colOff>105023</xdr:colOff>
      <xdr:row>758</xdr:row>
      <xdr:rowOff>249302</xdr:rowOff>
    </xdr:to>
    <xdr:sp macro="" textlink="">
      <xdr:nvSpPr>
        <xdr:cNvPr id="19" name="左大かっこ 18"/>
        <xdr:cNvSpPr/>
      </xdr:nvSpPr>
      <xdr:spPr>
        <a:xfrm>
          <a:off x="6369815" y="237316873"/>
          <a:ext cx="99164" cy="56547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145044</xdr:colOff>
      <xdr:row>760</xdr:row>
      <xdr:rowOff>241548</xdr:rowOff>
    </xdr:from>
    <xdr:to>
      <xdr:col>44</xdr:col>
      <xdr:colOff>67217</xdr:colOff>
      <xdr:row>762</xdr:row>
      <xdr:rowOff>169713</xdr:rowOff>
    </xdr:to>
    <xdr:sp macro="" textlink="">
      <xdr:nvSpPr>
        <xdr:cNvPr id="20" name="正方形/長方形 19"/>
        <xdr:cNvSpPr/>
      </xdr:nvSpPr>
      <xdr:spPr>
        <a:xfrm>
          <a:off x="6111253" y="238586356"/>
          <a:ext cx="2706404" cy="6399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：研究機関　（</a:t>
          </a:r>
          <a:r>
            <a:rPr kumimoji="1" lang="en-US" altLang="ja-JP" sz="1100">
              <a:solidFill>
                <a:schemeClr val="tx1"/>
              </a:solidFill>
            </a:rPr>
            <a:t>1</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9</a:t>
          </a:r>
          <a:r>
            <a:rPr kumimoji="1" lang="ja-JP" altLang="en-US" sz="1100">
              <a:solidFill>
                <a:schemeClr val="tx1"/>
              </a:solidFill>
            </a:rPr>
            <a:t>百万円</a:t>
          </a:r>
        </a:p>
      </xdr:txBody>
    </xdr:sp>
    <xdr:clientData/>
  </xdr:twoCellAnchor>
  <xdr:twoCellAnchor>
    <xdr:from>
      <xdr:col>24</xdr:col>
      <xdr:colOff>60489</xdr:colOff>
      <xdr:row>761</xdr:row>
      <xdr:rowOff>184995</xdr:rowOff>
    </xdr:from>
    <xdr:to>
      <xdr:col>28</xdr:col>
      <xdr:colOff>165079</xdr:colOff>
      <xdr:row>761</xdr:row>
      <xdr:rowOff>184995</xdr:rowOff>
    </xdr:to>
    <xdr:cxnSp macro="">
      <xdr:nvCxnSpPr>
        <xdr:cNvPr id="21" name="直線矢印コネクタ 20"/>
        <xdr:cNvCxnSpPr/>
      </xdr:nvCxnSpPr>
      <xdr:spPr>
        <a:xfrm>
          <a:off x="4833456" y="238885682"/>
          <a:ext cx="900085"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196719</xdr:colOff>
      <xdr:row>759</xdr:row>
      <xdr:rowOff>349163</xdr:rowOff>
    </xdr:from>
    <xdr:to>
      <xdr:col>48</xdr:col>
      <xdr:colOff>14035</xdr:colOff>
      <xdr:row>760</xdr:row>
      <xdr:rowOff>230342</xdr:rowOff>
    </xdr:to>
    <xdr:sp macro="" textlink="">
      <xdr:nvSpPr>
        <xdr:cNvPr id="22" name="正方形/長方形 21"/>
        <xdr:cNvSpPr/>
      </xdr:nvSpPr>
      <xdr:spPr>
        <a:xfrm>
          <a:off x="5964054" y="238338092"/>
          <a:ext cx="3595915" cy="2370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一般競争契約（最低価格）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43</xdr:col>
      <xdr:colOff>68919</xdr:colOff>
      <xdr:row>762</xdr:row>
      <xdr:rowOff>256666</xdr:rowOff>
    </xdr:from>
    <xdr:to>
      <xdr:col>43</xdr:col>
      <xdr:colOff>196162</xdr:colOff>
      <xdr:row>764</xdr:row>
      <xdr:rowOff>239896</xdr:rowOff>
    </xdr:to>
    <xdr:sp macro="" textlink="">
      <xdr:nvSpPr>
        <xdr:cNvPr id="23" name="右大かっこ 22"/>
        <xdr:cNvSpPr/>
      </xdr:nvSpPr>
      <xdr:spPr>
        <a:xfrm>
          <a:off x="8620485" y="239313232"/>
          <a:ext cx="127243" cy="69498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58375</xdr:colOff>
      <xdr:row>762</xdr:row>
      <xdr:rowOff>295108</xdr:rowOff>
    </xdr:from>
    <xdr:to>
      <xdr:col>32</xdr:col>
      <xdr:colOff>115119</xdr:colOff>
      <xdr:row>764</xdr:row>
      <xdr:rowOff>291381</xdr:rowOff>
    </xdr:to>
    <xdr:sp macro="" textlink="">
      <xdr:nvSpPr>
        <xdr:cNvPr id="24" name="左大かっこ 23"/>
        <xdr:cNvSpPr/>
      </xdr:nvSpPr>
      <xdr:spPr>
        <a:xfrm>
          <a:off x="6422331" y="239351674"/>
          <a:ext cx="56744" cy="70803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31259</xdr:colOff>
      <xdr:row>762</xdr:row>
      <xdr:rowOff>142333</xdr:rowOff>
    </xdr:from>
    <xdr:to>
      <xdr:col>44</xdr:col>
      <xdr:colOff>21901</xdr:colOff>
      <xdr:row>764</xdr:row>
      <xdr:rowOff>471585</xdr:rowOff>
    </xdr:to>
    <xdr:sp macro="" textlink="">
      <xdr:nvSpPr>
        <xdr:cNvPr id="25" name="正方形/長方形 24"/>
        <xdr:cNvSpPr/>
      </xdr:nvSpPr>
      <xdr:spPr>
        <a:xfrm>
          <a:off x="6395215" y="239198899"/>
          <a:ext cx="2377126" cy="10410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鉄道における準天頂衛星等システム活用に関する調査検討　等</a:t>
          </a:r>
        </a:p>
      </xdr:txBody>
    </xdr:sp>
    <xdr:clientData/>
  </xdr:twoCellAnchor>
  <xdr:twoCellAnchor>
    <xdr:from>
      <xdr:col>30</xdr:col>
      <xdr:colOff>132344</xdr:colOff>
      <xdr:row>765</xdr:row>
      <xdr:rowOff>149293</xdr:rowOff>
    </xdr:from>
    <xdr:to>
      <xdr:col>44</xdr:col>
      <xdr:colOff>54517</xdr:colOff>
      <xdr:row>766</xdr:row>
      <xdr:rowOff>111786</xdr:rowOff>
    </xdr:to>
    <xdr:sp macro="" textlink="">
      <xdr:nvSpPr>
        <xdr:cNvPr id="26" name="正方形/長方形 25"/>
        <xdr:cNvSpPr/>
      </xdr:nvSpPr>
      <xdr:spPr>
        <a:xfrm>
          <a:off x="6098553" y="240587507"/>
          <a:ext cx="2706404" cy="6323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D</a:t>
          </a:r>
          <a:r>
            <a:rPr kumimoji="1" lang="ja-JP" altLang="en-US" sz="1100">
              <a:solidFill>
                <a:schemeClr val="tx1"/>
              </a:solidFill>
            </a:rPr>
            <a:t>：民間企業　（</a:t>
          </a:r>
          <a:r>
            <a:rPr kumimoji="1" lang="en-US" altLang="ja-JP" sz="1100">
              <a:solidFill>
                <a:schemeClr val="tx1"/>
              </a:solidFill>
            </a:rPr>
            <a:t>2</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6</a:t>
          </a:r>
          <a:r>
            <a:rPr kumimoji="1" lang="ja-JP" altLang="en-US" sz="1100">
              <a:solidFill>
                <a:schemeClr val="tx1"/>
              </a:solidFill>
            </a:rPr>
            <a:t>百万円</a:t>
          </a:r>
        </a:p>
      </xdr:txBody>
    </xdr:sp>
    <xdr:clientData/>
  </xdr:twoCellAnchor>
  <xdr:twoCellAnchor>
    <xdr:from>
      <xdr:col>24</xdr:col>
      <xdr:colOff>47789</xdr:colOff>
      <xdr:row>765</xdr:row>
      <xdr:rowOff>431100</xdr:rowOff>
    </xdr:from>
    <xdr:to>
      <xdr:col>28</xdr:col>
      <xdr:colOff>152379</xdr:colOff>
      <xdr:row>765</xdr:row>
      <xdr:rowOff>431100</xdr:rowOff>
    </xdr:to>
    <xdr:cxnSp macro="">
      <xdr:nvCxnSpPr>
        <xdr:cNvPr id="27" name="直線矢印コネクタ 26"/>
        <xdr:cNvCxnSpPr/>
      </xdr:nvCxnSpPr>
      <xdr:spPr>
        <a:xfrm>
          <a:off x="4820756" y="240869314"/>
          <a:ext cx="900085"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184019</xdr:colOff>
      <xdr:row>764</xdr:row>
      <xdr:rowOff>518624</xdr:rowOff>
    </xdr:from>
    <xdr:to>
      <xdr:col>44</xdr:col>
      <xdr:colOff>109051</xdr:colOff>
      <xdr:row>765</xdr:row>
      <xdr:rowOff>147612</xdr:rowOff>
    </xdr:to>
    <xdr:sp macro="" textlink="">
      <xdr:nvSpPr>
        <xdr:cNvPr id="28" name="正方形/長方形 27"/>
        <xdr:cNvSpPr/>
      </xdr:nvSpPr>
      <xdr:spPr>
        <a:xfrm>
          <a:off x="5951354" y="240286948"/>
          <a:ext cx="2908137" cy="2988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随意契約（企画競争）・随意契約（少額）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42</xdr:col>
      <xdr:colOff>150090</xdr:colOff>
      <xdr:row>766</xdr:row>
      <xdr:rowOff>224482</xdr:rowOff>
    </xdr:from>
    <xdr:to>
      <xdr:col>43</xdr:col>
      <xdr:colOff>31605</xdr:colOff>
      <xdr:row>767</xdr:row>
      <xdr:rowOff>92815</xdr:rowOff>
    </xdr:to>
    <xdr:sp macro="" textlink="">
      <xdr:nvSpPr>
        <xdr:cNvPr id="29" name="右大かっこ 28"/>
        <xdr:cNvSpPr/>
      </xdr:nvSpPr>
      <xdr:spPr>
        <a:xfrm>
          <a:off x="8502782" y="241332586"/>
          <a:ext cx="80389" cy="53822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5859</xdr:colOff>
      <xdr:row>766</xdr:row>
      <xdr:rowOff>237182</xdr:rowOff>
    </xdr:from>
    <xdr:to>
      <xdr:col>32</xdr:col>
      <xdr:colOff>105023</xdr:colOff>
      <xdr:row>767</xdr:row>
      <xdr:rowOff>121343</xdr:rowOff>
    </xdr:to>
    <xdr:sp macro="" textlink="">
      <xdr:nvSpPr>
        <xdr:cNvPr id="30" name="左大かっこ 29"/>
        <xdr:cNvSpPr/>
      </xdr:nvSpPr>
      <xdr:spPr>
        <a:xfrm>
          <a:off x="6369815" y="241345286"/>
          <a:ext cx="99164" cy="55405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56660</xdr:colOff>
      <xdr:row>766</xdr:row>
      <xdr:rowOff>118730</xdr:rowOff>
    </xdr:from>
    <xdr:to>
      <xdr:col>43</xdr:col>
      <xdr:colOff>75613</xdr:colOff>
      <xdr:row>767</xdr:row>
      <xdr:rowOff>243154</xdr:rowOff>
    </xdr:to>
    <xdr:sp macro="" textlink="">
      <xdr:nvSpPr>
        <xdr:cNvPr id="31" name="正方形/長方形 30"/>
        <xdr:cNvSpPr/>
      </xdr:nvSpPr>
      <xdr:spPr>
        <a:xfrm>
          <a:off x="6420616" y="241226834"/>
          <a:ext cx="2206563" cy="7943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新技術</a:t>
          </a:r>
          <a:r>
            <a:rPr kumimoji="1" lang="ja-JP" altLang="en-US" sz="1100">
              <a:solidFill>
                <a:sysClr val="windowText" lastClr="000000"/>
              </a:solidFill>
            </a:rPr>
            <a:t>等</a:t>
          </a:r>
          <a:r>
            <a:rPr kumimoji="1" lang="ja-JP" altLang="en-US" sz="1100">
              <a:solidFill>
                <a:schemeClr val="tx1"/>
              </a:solidFill>
            </a:rPr>
            <a:t>を活用した駅ホームにおける視覚障害者の安全対策に関する検討業務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1" zoomScaleNormal="75" zoomScaleSheetLayoutView="91"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761</v>
      </c>
      <c r="AK2" s="206"/>
      <c r="AL2" s="206"/>
      <c r="AM2" s="206"/>
      <c r="AN2" s="98" t="s">
        <v>404</v>
      </c>
      <c r="AO2" s="206">
        <v>20</v>
      </c>
      <c r="AP2" s="206"/>
      <c r="AQ2" s="206"/>
      <c r="AR2" s="99" t="s">
        <v>707</v>
      </c>
      <c r="AS2" s="207">
        <v>150</v>
      </c>
      <c r="AT2" s="207"/>
      <c r="AU2" s="207"/>
      <c r="AV2" s="98" t="str">
        <f>IF(AW2="","","-")</f>
        <v/>
      </c>
      <c r="AW2" s="394"/>
      <c r="AX2" s="394"/>
    </row>
    <row r="3" spans="1:50" ht="21" customHeight="1" thickBot="1" x14ac:dyDescent="0.2">
      <c r="A3" s="519" t="s">
        <v>700</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708</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709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710</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711</v>
      </c>
      <c r="H5" s="555"/>
      <c r="I5" s="555"/>
      <c r="J5" s="555"/>
      <c r="K5" s="555"/>
      <c r="L5" s="555"/>
      <c r="M5" s="556" t="s">
        <v>66</v>
      </c>
      <c r="N5" s="557"/>
      <c r="O5" s="557"/>
      <c r="P5" s="557"/>
      <c r="Q5" s="557"/>
      <c r="R5" s="558"/>
      <c r="S5" s="559" t="s">
        <v>712</v>
      </c>
      <c r="T5" s="555"/>
      <c r="U5" s="555"/>
      <c r="V5" s="555"/>
      <c r="W5" s="555"/>
      <c r="X5" s="560"/>
      <c r="Y5" s="713" t="s">
        <v>3</v>
      </c>
      <c r="Z5" s="714"/>
      <c r="AA5" s="714"/>
      <c r="AB5" s="714"/>
      <c r="AC5" s="714"/>
      <c r="AD5" s="715"/>
      <c r="AE5" s="716" t="s">
        <v>713</v>
      </c>
      <c r="AF5" s="716"/>
      <c r="AG5" s="716"/>
      <c r="AH5" s="716"/>
      <c r="AI5" s="716"/>
      <c r="AJ5" s="716"/>
      <c r="AK5" s="716"/>
      <c r="AL5" s="716"/>
      <c r="AM5" s="716"/>
      <c r="AN5" s="716"/>
      <c r="AO5" s="716"/>
      <c r="AP5" s="717"/>
      <c r="AQ5" s="718" t="s">
        <v>804</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714</v>
      </c>
      <c r="H7" s="824"/>
      <c r="I7" s="824"/>
      <c r="J7" s="824"/>
      <c r="K7" s="824"/>
      <c r="L7" s="824"/>
      <c r="M7" s="824"/>
      <c r="N7" s="824"/>
      <c r="O7" s="824"/>
      <c r="P7" s="824"/>
      <c r="Q7" s="824"/>
      <c r="R7" s="824"/>
      <c r="S7" s="824"/>
      <c r="T7" s="824"/>
      <c r="U7" s="824"/>
      <c r="V7" s="824"/>
      <c r="W7" s="824"/>
      <c r="X7" s="825"/>
      <c r="Y7" s="392" t="s">
        <v>387</v>
      </c>
      <c r="Z7" s="296"/>
      <c r="AA7" s="296"/>
      <c r="AB7" s="296"/>
      <c r="AC7" s="296"/>
      <c r="AD7" s="393"/>
      <c r="AE7" s="379" t="s">
        <v>715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文教及び科学振興、その他の事項経費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716</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745</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247</v>
      </c>
      <c r="Q13" s="164"/>
      <c r="R13" s="164"/>
      <c r="S13" s="164"/>
      <c r="T13" s="164"/>
      <c r="U13" s="164"/>
      <c r="V13" s="165"/>
      <c r="W13" s="163">
        <v>247</v>
      </c>
      <c r="X13" s="164"/>
      <c r="Y13" s="164"/>
      <c r="Z13" s="164"/>
      <c r="AA13" s="164"/>
      <c r="AB13" s="164"/>
      <c r="AC13" s="165"/>
      <c r="AD13" s="163">
        <v>131</v>
      </c>
      <c r="AE13" s="164"/>
      <c r="AF13" s="164"/>
      <c r="AG13" s="164"/>
      <c r="AH13" s="164"/>
      <c r="AI13" s="164"/>
      <c r="AJ13" s="165"/>
      <c r="AK13" s="163">
        <v>124</v>
      </c>
      <c r="AL13" s="164"/>
      <c r="AM13" s="164"/>
      <c r="AN13" s="164"/>
      <c r="AO13" s="164"/>
      <c r="AP13" s="164"/>
      <c r="AQ13" s="165"/>
      <c r="AR13" s="160">
        <v>125</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v>0</v>
      </c>
      <c r="Q14" s="164"/>
      <c r="R14" s="164"/>
      <c r="S14" s="164"/>
      <c r="T14" s="164"/>
      <c r="U14" s="164"/>
      <c r="V14" s="165"/>
      <c r="W14" s="163">
        <v>0</v>
      </c>
      <c r="X14" s="164"/>
      <c r="Y14" s="164"/>
      <c r="Z14" s="164"/>
      <c r="AA14" s="164"/>
      <c r="AB14" s="164"/>
      <c r="AC14" s="165"/>
      <c r="AD14" s="163">
        <v>0</v>
      </c>
      <c r="AE14" s="164"/>
      <c r="AF14" s="164"/>
      <c r="AG14" s="164"/>
      <c r="AH14" s="164"/>
      <c r="AI14" s="164"/>
      <c r="AJ14" s="165"/>
      <c r="AK14" s="163">
        <v>0</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v>0</v>
      </c>
      <c r="Q15" s="164"/>
      <c r="R15" s="164"/>
      <c r="S15" s="164"/>
      <c r="T15" s="164"/>
      <c r="U15" s="164"/>
      <c r="V15" s="165"/>
      <c r="W15" s="163">
        <v>0</v>
      </c>
      <c r="X15" s="164"/>
      <c r="Y15" s="164"/>
      <c r="Z15" s="164"/>
      <c r="AA15" s="164"/>
      <c r="AB15" s="164"/>
      <c r="AC15" s="165"/>
      <c r="AD15" s="163">
        <v>0</v>
      </c>
      <c r="AE15" s="164"/>
      <c r="AF15" s="164"/>
      <c r="AG15" s="164"/>
      <c r="AH15" s="164"/>
      <c r="AI15" s="164"/>
      <c r="AJ15" s="165"/>
      <c r="AK15" s="163">
        <v>0</v>
      </c>
      <c r="AL15" s="164"/>
      <c r="AM15" s="164"/>
      <c r="AN15" s="164"/>
      <c r="AO15" s="164"/>
      <c r="AP15" s="164"/>
      <c r="AQ15" s="165"/>
      <c r="AR15" s="163">
        <v>0</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v>0</v>
      </c>
      <c r="Q16" s="164"/>
      <c r="R16" s="164"/>
      <c r="S16" s="164"/>
      <c r="T16" s="164"/>
      <c r="U16" s="164"/>
      <c r="V16" s="165"/>
      <c r="W16" s="163">
        <v>0</v>
      </c>
      <c r="X16" s="164"/>
      <c r="Y16" s="164"/>
      <c r="Z16" s="164"/>
      <c r="AA16" s="164"/>
      <c r="AB16" s="164"/>
      <c r="AC16" s="165"/>
      <c r="AD16" s="163">
        <v>0</v>
      </c>
      <c r="AE16" s="164"/>
      <c r="AF16" s="164"/>
      <c r="AG16" s="164"/>
      <c r="AH16" s="164"/>
      <c r="AI16" s="164"/>
      <c r="AJ16" s="165"/>
      <c r="AK16" s="163">
        <v>0</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v>0</v>
      </c>
      <c r="Q17" s="164"/>
      <c r="R17" s="164"/>
      <c r="S17" s="164"/>
      <c r="T17" s="164"/>
      <c r="U17" s="164"/>
      <c r="V17" s="165"/>
      <c r="W17" s="163">
        <v>0</v>
      </c>
      <c r="X17" s="164"/>
      <c r="Y17" s="164"/>
      <c r="Z17" s="164"/>
      <c r="AA17" s="164"/>
      <c r="AB17" s="164"/>
      <c r="AC17" s="165"/>
      <c r="AD17" s="163">
        <v>0</v>
      </c>
      <c r="AE17" s="164"/>
      <c r="AF17" s="164"/>
      <c r="AG17" s="164"/>
      <c r="AH17" s="164"/>
      <c r="AI17" s="164"/>
      <c r="AJ17" s="165"/>
      <c r="AK17" s="163">
        <v>0</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247</v>
      </c>
      <c r="Q18" s="170"/>
      <c r="R18" s="170"/>
      <c r="S18" s="170"/>
      <c r="T18" s="170"/>
      <c r="U18" s="170"/>
      <c r="V18" s="171"/>
      <c r="W18" s="169">
        <f>SUM(W13:AC17)</f>
        <v>247</v>
      </c>
      <c r="X18" s="170"/>
      <c r="Y18" s="170"/>
      <c r="Z18" s="170"/>
      <c r="AA18" s="170"/>
      <c r="AB18" s="170"/>
      <c r="AC18" s="171"/>
      <c r="AD18" s="169">
        <f>SUM(AD13:AJ17)</f>
        <v>131</v>
      </c>
      <c r="AE18" s="170"/>
      <c r="AF18" s="170"/>
      <c r="AG18" s="170"/>
      <c r="AH18" s="170"/>
      <c r="AI18" s="170"/>
      <c r="AJ18" s="171"/>
      <c r="AK18" s="169">
        <f>SUM(AK13:AQ17)</f>
        <v>124</v>
      </c>
      <c r="AL18" s="170"/>
      <c r="AM18" s="170"/>
      <c r="AN18" s="170"/>
      <c r="AO18" s="170"/>
      <c r="AP18" s="170"/>
      <c r="AQ18" s="171"/>
      <c r="AR18" s="169">
        <f>SUM(AR13:AX17)</f>
        <v>125</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195</v>
      </c>
      <c r="Q19" s="164"/>
      <c r="R19" s="164"/>
      <c r="S19" s="164"/>
      <c r="T19" s="164"/>
      <c r="U19" s="164"/>
      <c r="V19" s="165"/>
      <c r="W19" s="163">
        <v>231</v>
      </c>
      <c r="X19" s="164"/>
      <c r="Y19" s="164"/>
      <c r="Z19" s="164"/>
      <c r="AA19" s="164"/>
      <c r="AB19" s="164"/>
      <c r="AC19" s="165"/>
      <c r="AD19" s="163">
        <v>122</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0.78947368421052633</v>
      </c>
      <c r="Q20" s="535"/>
      <c r="R20" s="535"/>
      <c r="S20" s="535"/>
      <c r="T20" s="535"/>
      <c r="U20" s="535"/>
      <c r="V20" s="535"/>
      <c r="W20" s="535">
        <f t="shared" ref="W20" si="0">IF(W18=0, "-", SUM(W19)/W18)</f>
        <v>0.93522267206477738</v>
      </c>
      <c r="X20" s="535"/>
      <c r="Y20" s="535"/>
      <c r="Z20" s="535"/>
      <c r="AA20" s="535"/>
      <c r="AB20" s="535"/>
      <c r="AC20" s="535"/>
      <c r="AD20" s="535">
        <f t="shared" ref="AD20" si="1">IF(AD18=0, "-", SUM(AD19)/AD18)</f>
        <v>0.93129770992366412</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352</v>
      </c>
      <c r="H21" s="919"/>
      <c r="I21" s="919"/>
      <c r="J21" s="919"/>
      <c r="K21" s="919"/>
      <c r="L21" s="919"/>
      <c r="M21" s="919"/>
      <c r="N21" s="919"/>
      <c r="O21" s="919"/>
      <c r="P21" s="535">
        <f>IF(P19=0, "-", SUM(P19)/SUM(P13,P14))</f>
        <v>0.78947368421052633</v>
      </c>
      <c r="Q21" s="535"/>
      <c r="R21" s="535"/>
      <c r="S21" s="535"/>
      <c r="T21" s="535"/>
      <c r="U21" s="535"/>
      <c r="V21" s="535"/>
      <c r="W21" s="535">
        <f t="shared" ref="W21" si="2">IF(W19=0, "-", SUM(W19)/SUM(W13,W14))</f>
        <v>0.93522267206477738</v>
      </c>
      <c r="X21" s="535"/>
      <c r="Y21" s="535"/>
      <c r="Z21" s="535"/>
      <c r="AA21" s="535"/>
      <c r="AB21" s="535"/>
      <c r="AC21" s="535"/>
      <c r="AD21" s="535">
        <f t="shared" ref="AD21" si="3">IF(AD19=0, "-", SUM(AD19)/SUM(AD13,AD14))</f>
        <v>0.93129770992366412</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705</v>
      </c>
      <c r="B22" s="139"/>
      <c r="C22" s="139"/>
      <c r="D22" s="139"/>
      <c r="E22" s="139"/>
      <c r="F22" s="140"/>
      <c r="G22" s="129" t="s">
        <v>331</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717</v>
      </c>
      <c r="H23" s="133"/>
      <c r="I23" s="133"/>
      <c r="J23" s="133"/>
      <c r="K23" s="133"/>
      <c r="L23" s="133"/>
      <c r="M23" s="133"/>
      <c r="N23" s="133"/>
      <c r="O23" s="134"/>
      <c r="P23" s="160">
        <v>113</v>
      </c>
      <c r="Q23" s="161"/>
      <c r="R23" s="161"/>
      <c r="S23" s="161"/>
      <c r="T23" s="161"/>
      <c r="U23" s="161"/>
      <c r="V23" s="162"/>
      <c r="W23" s="160">
        <v>113</v>
      </c>
      <c r="X23" s="161"/>
      <c r="Y23" s="161"/>
      <c r="Z23" s="161"/>
      <c r="AA23" s="161"/>
      <c r="AB23" s="161"/>
      <c r="AC23" s="162"/>
      <c r="AD23" s="149" t="s">
        <v>810</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718</v>
      </c>
      <c r="H24" s="136"/>
      <c r="I24" s="136"/>
      <c r="J24" s="136"/>
      <c r="K24" s="136"/>
      <c r="L24" s="136"/>
      <c r="M24" s="136"/>
      <c r="N24" s="136"/>
      <c r="O24" s="137"/>
      <c r="P24" s="163">
        <v>6</v>
      </c>
      <c r="Q24" s="164"/>
      <c r="R24" s="164"/>
      <c r="S24" s="164"/>
      <c r="T24" s="164"/>
      <c r="U24" s="164"/>
      <c r="V24" s="165"/>
      <c r="W24" s="163">
        <v>7</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719</v>
      </c>
      <c r="H25" s="136"/>
      <c r="I25" s="136"/>
      <c r="J25" s="136"/>
      <c r="K25" s="136"/>
      <c r="L25" s="136"/>
      <c r="M25" s="136"/>
      <c r="N25" s="136"/>
      <c r="O25" s="137"/>
      <c r="P25" s="163">
        <v>5</v>
      </c>
      <c r="Q25" s="164"/>
      <c r="R25" s="164"/>
      <c r="S25" s="164"/>
      <c r="T25" s="164"/>
      <c r="U25" s="164"/>
      <c r="V25" s="165"/>
      <c r="W25" s="163">
        <v>5</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124</v>
      </c>
      <c r="Q29" s="164"/>
      <c r="R29" s="164"/>
      <c r="S29" s="164"/>
      <c r="T29" s="164"/>
      <c r="U29" s="164"/>
      <c r="V29" s="165"/>
      <c r="W29" s="211">
        <v>125</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347</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388</v>
      </c>
      <c r="AF30" s="383"/>
      <c r="AG30" s="383"/>
      <c r="AH30" s="384"/>
      <c r="AI30" s="385" t="s">
        <v>410</v>
      </c>
      <c r="AJ30" s="385"/>
      <c r="AK30" s="385"/>
      <c r="AL30" s="382"/>
      <c r="AM30" s="385" t="s">
        <v>507</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c r="AR31" s="178"/>
      <c r="AS31" s="179" t="s">
        <v>233</v>
      </c>
      <c r="AT31" s="202"/>
      <c r="AU31" s="271"/>
      <c r="AV31" s="271"/>
      <c r="AW31" s="375" t="s">
        <v>179</v>
      </c>
      <c r="AX31" s="376"/>
    </row>
    <row r="32" spans="1:50" ht="23.25" customHeight="1" x14ac:dyDescent="0.15">
      <c r="A32" s="511"/>
      <c r="B32" s="509"/>
      <c r="C32" s="509"/>
      <c r="D32" s="509"/>
      <c r="E32" s="509"/>
      <c r="F32" s="510"/>
      <c r="G32" s="536" t="s">
        <v>720</v>
      </c>
      <c r="H32" s="537"/>
      <c r="I32" s="537"/>
      <c r="J32" s="537"/>
      <c r="K32" s="537"/>
      <c r="L32" s="537"/>
      <c r="M32" s="537"/>
      <c r="N32" s="537"/>
      <c r="O32" s="538"/>
      <c r="P32" s="191" t="s">
        <v>721</v>
      </c>
      <c r="Q32" s="191"/>
      <c r="R32" s="191"/>
      <c r="S32" s="191"/>
      <c r="T32" s="191"/>
      <c r="U32" s="191"/>
      <c r="V32" s="191"/>
      <c r="W32" s="191"/>
      <c r="X32" s="233"/>
      <c r="Y32" s="339" t="s">
        <v>12</v>
      </c>
      <c r="Z32" s="545"/>
      <c r="AA32" s="546"/>
      <c r="AB32" s="547" t="s">
        <v>722</v>
      </c>
      <c r="AC32" s="547"/>
      <c r="AD32" s="547"/>
      <c r="AE32" s="363">
        <v>0</v>
      </c>
      <c r="AF32" s="364"/>
      <c r="AG32" s="364"/>
      <c r="AH32" s="364"/>
      <c r="AI32" s="363">
        <v>0</v>
      </c>
      <c r="AJ32" s="364"/>
      <c r="AK32" s="364"/>
      <c r="AL32" s="364"/>
      <c r="AM32" s="363"/>
      <c r="AN32" s="364"/>
      <c r="AO32" s="364"/>
      <c r="AP32" s="364"/>
      <c r="AQ32" s="166" t="s">
        <v>802</v>
      </c>
      <c r="AR32" s="167"/>
      <c r="AS32" s="167"/>
      <c r="AT32" s="168"/>
      <c r="AU32" s="364" t="s">
        <v>715</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722</v>
      </c>
      <c r="AC33" s="518"/>
      <c r="AD33" s="518"/>
      <c r="AE33" s="363">
        <v>0</v>
      </c>
      <c r="AF33" s="364"/>
      <c r="AG33" s="364"/>
      <c r="AH33" s="364"/>
      <c r="AI33" s="363">
        <v>0</v>
      </c>
      <c r="AJ33" s="364"/>
      <c r="AK33" s="364"/>
      <c r="AL33" s="364"/>
      <c r="AM33" s="363"/>
      <c r="AN33" s="364"/>
      <c r="AO33" s="364"/>
      <c r="AP33" s="364"/>
      <c r="AQ33" s="166" t="s">
        <v>802</v>
      </c>
      <c r="AR33" s="167"/>
      <c r="AS33" s="167"/>
      <c r="AT33" s="168"/>
      <c r="AU33" s="364">
        <v>0</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100</v>
      </c>
      <c r="AF34" s="364"/>
      <c r="AG34" s="364"/>
      <c r="AH34" s="364"/>
      <c r="AI34" s="363">
        <v>100</v>
      </c>
      <c r="AJ34" s="364"/>
      <c r="AK34" s="364"/>
      <c r="AL34" s="364"/>
      <c r="AM34" s="363"/>
      <c r="AN34" s="364"/>
      <c r="AO34" s="364"/>
      <c r="AP34" s="364"/>
      <c r="AQ34" s="166" t="s">
        <v>802</v>
      </c>
      <c r="AR34" s="167"/>
      <c r="AS34" s="167"/>
      <c r="AT34" s="168"/>
      <c r="AU34" s="364" t="s">
        <v>715</v>
      </c>
      <c r="AV34" s="364"/>
      <c r="AW34" s="364"/>
      <c r="AX34" s="365"/>
    </row>
    <row r="35" spans="1:51" ht="23.25" customHeight="1" x14ac:dyDescent="0.15">
      <c r="A35" s="891" t="s">
        <v>378</v>
      </c>
      <c r="B35" s="892"/>
      <c r="C35" s="892"/>
      <c r="D35" s="892"/>
      <c r="E35" s="892"/>
      <c r="F35" s="893"/>
      <c r="G35" s="897" t="s">
        <v>723</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347</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388</v>
      </c>
      <c r="AF37" s="335"/>
      <c r="AG37" s="335"/>
      <c r="AH37" s="335"/>
      <c r="AI37" s="335" t="s">
        <v>410</v>
      </c>
      <c r="AJ37" s="335"/>
      <c r="AK37" s="335"/>
      <c r="AL37" s="335"/>
      <c r="AM37" s="335" t="s">
        <v>507</v>
      </c>
      <c r="AN37" s="335"/>
      <c r="AO37" s="335"/>
      <c r="AP37" s="335"/>
      <c r="AQ37" s="267" t="s">
        <v>232</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1</v>
      </c>
    </row>
    <row r="39" spans="1:51" ht="23.25" customHeight="1" x14ac:dyDescent="0.15">
      <c r="A39" s="511"/>
      <c r="B39" s="509"/>
      <c r="C39" s="509"/>
      <c r="D39" s="509"/>
      <c r="E39" s="509"/>
      <c r="F39" s="510"/>
      <c r="G39" s="536" t="s">
        <v>724</v>
      </c>
      <c r="H39" s="537"/>
      <c r="I39" s="537"/>
      <c r="J39" s="537"/>
      <c r="K39" s="537"/>
      <c r="L39" s="537"/>
      <c r="M39" s="537"/>
      <c r="N39" s="537"/>
      <c r="O39" s="538"/>
      <c r="P39" s="191" t="s">
        <v>725</v>
      </c>
      <c r="Q39" s="191"/>
      <c r="R39" s="191"/>
      <c r="S39" s="191"/>
      <c r="T39" s="191"/>
      <c r="U39" s="191"/>
      <c r="V39" s="191"/>
      <c r="W39" s="191"/>
      <c r="X39" s="233"/>
      <c r="Y39" s="339" t="s">
        <v>12</v>
      </c>
      <c r="Z39" s="545"/>
      <c r="AA39" s="546"/>
      <c r="AB39" s="547" t="s">
        <v>726</v>
      </c>
      <c r="AC39" s="547"/>
      <c r="AD39" s="547"/>
      <c r="AE39" s="363">
        <v>31</v>
      </c>
      <c r="AF39" s="364"/>
      <c r="AG39" s="364"/>
      <c r="AH39" s="364"/>
      <c r="AI39" s="363">
        <v>7</v>
      </c>
      <c r="AJ39" s="364"/>
      <c r="AK39" s="364"/>
      <c r="AL39" s="364"/>
      <c r="AM39" s="363"/>
      <c r="AN39" s="364"/>
      <c r="AO39" s="364"/>
      <c r="AP39" s="364"/>
      <c r="AQ39" s="166" t="s">
        <v>715</v>
      </c>
      <c r="AR39" s="167"/>
      <c r="AS39" s="167"/>
      <c r="AT39" s="168"/>
      <c r="AU39" s="364" t="s">
        <v>715</v>
      </c>
      <c r="AV39" s="364"/>
      <c r="AW39" s="364"/>
      <c r="AX39" s="365"/>
      <c r="AY39">
        <f t="shared" ref="AY39:AY43" si="4">$AY$37</f>
        <v>1</v>
      </c>
    </row>
    <row r="40" spans="1:51" ht="23.2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726</v>
      </c>
      <c r="AC40" s="518"/>
      <c r="AD40" s="518"/>
      <c r="AE40" s="363">
        <v>32</v>
      </c>
      <c r="AF40" s="364"/>
      <c r="AG40" s="364"/>
      <c r="AH40" s="364"/>
      <c r="AI40" s="363">
        <v>32</v>
      </c>
      <c r="AJ40" s="364"/>
      <c r="AK40" s="364"/>
      <c r="AL40" s="364"/>
      <c r="AM40" s="363">
        <v>32</v>
      </c>
      <c r="AN40" s="364"/>
      <c r="AO40" s="364"/>
      <c r="AP40" s="364"/>
      <c r="AQ40" s="166" t="s">
        <v>715</v>
      </c>
      <c r="AR40" s="167"/>
      <c r="AS40" s="167"/>
      <c r="AT40" s="168"/>
      <c r="AU40" s="364">
        <v>32</v>
      </c>
      <c r="AV40" s="364"/>
      <c r="AW40" s="364"/>
      <c r="AX40" s="365"/>
      <c r="AY40">
        <f t="shared" si="4"/>
        <v>1</v>
      </c>
    </row>
    <row r="41" spans="1:51" ht="23.2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v>96.9</v>
      </c>
      <c r="AF41" s="364"/>
      <c r="AG41" s="364"/>
      <c r="AH41" s="364"/>
      <c r="AI41" s="363">
        <v>21.9</v>
      </c>
      <c r="AJ41" s="364"/>
      <c r="AK41" s="364"/>
      <c r="AL41" s="364"/>
      <c r="AM41" s="363"/>
      <c r="AN41" s="364"/>
      <c r="AO41" s="364"/>
      <c r="AP41" s="364"/>
      <c r="AQ41" s="166" t="s">
        <v>715</v>
      </c>
      <c r="AR41" s="167"/>
      <c r="AS41" s="167"/>
      <c r="AT41" s="168"/>
      <c r="AU41" s="364" t="s">
        <v>715</v>
      </c>
      <c r="AV41" s="364"/>
      <c r="AW41" s="364"/>
      <c r="AX41" s="365"/>
      <c r="AY41">
        <f t="shared" si="4"/>
        <v>1</v>
      </c>
    </row>
    <row r="42" spans="1:51" ht="23.25" customHeight="1" x14ac:dyDescent="0.15">
      <c r="A42" s="891" t="s">
        <v>378</v>
      </c>
      <c r="B42" s="892"/>
      <c r="C42" s="892"/>
      <c r="D42" s="892"/>
      <c r="E42" s="892"/>
      <c r="F42" s="893"/>
      <c r="G42" s="897" t="s">
        <v>723</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thickBo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hidden="1" customHeight="1" x14ac:dyDescent="0.15">
      <c r="A44" s="640" t="s">
        <v>347</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388</v>
      </c>
      <c r="AF44" s="335"/>
      <c r="AG44" s="335"/>
      <c r="AH44" s="335"/>
      <c r="AI44" s="335" t="s">
        <v>410</v>
      </c>
      <c r="AJ44" s="335"/>
      <c r="AK44" s="335"/>
      <c r="AL44" s="335"/>
      <c r="AM44" s="335" t="s">
        <v>507</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378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347</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388</v>
      </c>
      <c r="AF51" s="335"/>
      <c r="AG51" s="335"/>
      <c r="AH51" s="335"/>
      <c r="AI51" s="335" t="s">
        <v>410</v>
      </c>
      <c r="AJ51" s="335"/>
      <c r="AK51" s="335"/>
      <c r="AL51" s="335"/>
      <c r="AM51" s="335" t="s">
        <v>507</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378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347</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388</v>
      </c>
      <c r="AF58" s="335"/>
      <c r="AG58" s="335"/>
      <c r="AH58" s="335"/>
      <c r="AI58" s="335" t="s">
        <v>410</v>
      </c>
      <c r="AJ58" s="335"/>
      <c r="AK58" s="335"/>
      <c r="AL58" s="335"/>
      <c r="AM58" s="335" t="s">
        <v>507</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378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348</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343</v>
      </c>
      <c r="X65" s="864"/>
      <c r="Y65" s="867"/>
      <c r="Z65" s="867"/>
      <c r="AA65" s="868"/>
      <c r="AB65" s="861" t="s">
        <v>11</v>
      </c>
      <c r="AC65" s="857"/>
      <c r="AD65" s="858"/>
      <c r="AE65" s="335" t="s">
        <v>388</v>
      </c>
      <c r="AF65" s="335"/>
      <c r="AG65" s="335"/>
      <c r="AH65" s="335"/>
      <c r="AI65" s="335" t="s">
        <v>410</v>
      </c>
      <c r="AJ65" s="335"/>
      <c r="AK65" s="335"/>
      <c r="AL65" s="335"/>
      <c r="AM65" s="335" t="s">
        <v>507</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346</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368</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368</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369</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353</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367</v>
      </c>
      <c r="X70" s="938"/>
      <c r="Y70" s="943" t="s">
        <v>12</v>
      </c>
      <c r="Z70" s="943"/>
      <c r="AA70" s="944"/>
      <c r="AB70" s="945" t="s">
        <v>368</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368</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369</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348</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388</v>
      </c>
      <c r="AF73" s="335"/>
      <c r="AG73" s="335"/>
      <c r="AH73" s="335"/>
      <c r="AI73" s="335" t="s">
        <v>410</v>
      </c>
      <c r="AJ73" s="335"/>
      <c r="AK73" s="335"/>
      <c r="AL73" s="335"/>
      <c r="AM73" s="335" t="s">
        <v>507</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381</v>
      </c>
      <c r="B78" s="907"/>
      <c r="C78" s="907"/>
      <c r="D78" s="907"/>
      <c r="E78" s="904" t="s">
        <v>326</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342</v>
      </c>
      <c r="AP79" s="127"/>
      <c r="AQ79" s="127"/>
      <c r="AR79" s="76" t="s">
        <v>340</v>
      </c>
      <c r="AS79" s="126"/>
      <c r="AT79" s="127"/>
      <c r="AU79" s="127"/>
      <c r="AV79" s="127"/>
      <c r="AW79" s="127"/>
      <c r="AX79" s="128"/>
      <c r="AY79">
        <f>COUNTIF($AR$79,"☑")</f>
        <v>0</v>
      </c>
    </row>
    <row r="80" spans="1:51" ht="18.75" hidden="1" customHeight="1" x14ac:dyDescent="0.15">
      <c r="A80" s="515" t="s">
        <v>147</v>
      </c>
      <c r="B80" s="840" t="s">
        <v>339</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698</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388</v>
      </c>
      <c r="AF85" s="335"/>
      <c r="AG85" s="335"/>
      <c r="AH85" s="335"/>
      <c r="AI85" s="335" t="s">
        <v>410</v>
      </c>
      <c r="AJ85" s="335"/>
      <c r="AK85" s="335"/>
      <c r="AL85" s="335"/>
      <c r="AM85" s="335" t="s">
        <v>507</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388</v>
      </c>
      <c r="AF90" s="335"/>
      <c r="AG90" s="335"/>
      <c r="AH90" s="335"/>
      <c r="AI90" s="335" t="s">
        <v>410</v>
      </c>
      <c r="AJ90" s="335"/>
      <c r="AK90" s="335"/>
      <c r="AL90" s="335"/>
      <c r="AM90" s="335" t="s">
        <v>507</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388</v>
      </c>
      <c r="AF95" s="335"/>
      <c r="AG95" s="335"/>
      <c r="AH95" s="335"/>
      <c r="AI95" s="335" t="s">
        <v>410</v>
      </c>
      <c r="AJ95" s="335"/>
      <c r="AK95" s="335"/>
      <c r="AL95" s="335"/>
      <c r="AM95" s="335" t="s">
        <v>507</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349</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388</v>
      </c>
      <c r="AF100" s="818"/>
      <c r="AG100" s="818"/>
      <c r="AH100" s="819"/>
      <c r="AI100" s="817" t="s">
        <v>410</v>
      </c>
      <c r="AJ100" s="818"/>
      <c r="AK100" s="818"/>
      <c r="AL100" s="819"/>
      <c r="AM100" s="817" t="s">
        <v>507</v>
      </c>
      <c r="AN100" s="818"/>
      <c r="AO100" s="818"/>
      <c r="AP100" s="819"/>
      <c r="AQ100" s="920" t="s">
        <v>415</v>
      </c>
      <c r="AR100" s="921"/>
      <c r="AS100" s="921"/>
      <c r="AT100" s="922"/>
      <c r="AU100" s="920" t="s">
        <v>539</v>
      </c>
      <c r="AV100" s="921"/>
      <c r="AW100" s="921"/>
      <c r="AX100" s="923"/>
    </row>
    <row r="101" spans="1:60" ht="23.25" customHeight="1" x14ac:dyDescent="0.15">
      <c r="A101" s="487"/>
      <c r="B101" s="488"/>
      <c r="C101" s="488"/>
      <c r="D101" s="488"/>
      <c r="E101" s="488"/>
      <c r="F101" s="489"/>
      <c r="G101" s="191" t="s">
        <v>727</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726</v>
      </c>
      <c r="AC101" s="547"/>
      <c r="AD101" s="547"/>
      <c r="AE101" s="358">
        <v>18</v>
      </c>
      <c r="AF101" s="358"/>
      <c r="AG101" s="358"/>
      <c r="AH101" s="358"/>
      <c r="AI101" s="358">
        <v>22</v>
      </c>
      <c r="AJ101" s="358"/>
      <c r="AK101" s="358"/>
      <c r="AL101" s="358"/>
      <c r="AM101" s="358">
        <v>15</v>
      </c>
      <c r="AN101" s="358"/>
      <c r="AO101" s="358"/>
      <c r="AP101" s="358"/>
      <c r="AQ101" s="358"/>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726</v>
      </c>
      <c r="AC102" s="547"/>
      <c r="AD102" s="547"/>
      <c r="AE102" s="358">
        <v>19</v>
      </c>
      <c r="AF102" s="358"/>
      <c r="AG102" s="358"/>
      <c r="AH102" s="358"/>
      <c r="AI102" s="358">
        <v>23</v>
      </c>
      <c r="AJ102" s="358"/>
      <c r="AK102" s="358"/>
      <c r="AL102" s="358"/>
      <c r="AM102" s="358">
        <v>19</v>
      </c>
      <c r="AN102" s="358"/>
      <c r="AO102" s="358"/>
      <c r="AP102" s="358"/>
      <c r="AQ102" s="358">
        <v>12</v>
      </c>
      <c r="AR102" s="358"/>
      <c r="AS102" s="358"/>
      <c r="AT102" s="358"/>
      <c r="AU102" s="371"/>
      <c r="AV102" s="372"/>
      <c r="AW102" s="372"/>
      <c r="AX102" s="924"/>
    </row>
    <row r="103" spans="1:60" ht="31.5" hidden="1" customHeight="1" x14ac:dyDescent="0.15">
      <c r="A103" s="484" t="s">
        <v>349</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388</v>
      </c>
      <c r="AF103" s="335"/>
      <c r="AG103" s="335"/>
      <c r="AH103" s="335"/>
      <c r="AI103" s="335" t="s">
        <v>410</v>
      </c>
      <c r="AJ103" s="335"/>
      <c r="AK103" s="335"/>
      <c r="AL103" s="335"/>
      <c r="AM103" s="335" t="s">
        <v>507</v>
      </c>
      <c r="AN103" s="335"/>
      <c r="AO103" s="335"/>
      <c r="AP103" s="335"/>
      <c r="AQ103" s="360" t="s">
        <v>415</v>
      </c>
      <c r="AR103" s="361"/>
      <c r="AS103" s="361"/>
      <c r="AT103" s="361"/>
      <c r="AU103" s="360" t="s">
        <v>539</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349</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388</v>
      </c>
      <c r="AF106" s="335"/>
      <c r="AG106" s="335"/>
      <c r="AH106" s="335"/>
      <c r="AI106" s="335" t="s">
        <v>410</v>
      </c>
      <c r="AJ106" s="335"/>
      <c r="AK106" s="335"/>
      <c r="AL106" s="335"/>
      <c r="AM106" s="335" t="s">
        <v>507</v>
      </c>
      <c r="AN106" s="335"/>
      <c r="AO106" s="335"/>
      <c r="AP106" s="335"/>
      <c r="AQ106" s="360" t="s">
        <v>415</v>
      </c>
      <c r="AR106" s="361"/>
      <c r="AS106" s="361"/>
      <c r="AT106" s="361"/>
      <c r="AU106" s="360" t="s">
        <v>539</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349</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388</v>
      </c>
      <c r="AF109" s="335"/>
      <c r="AG109" s="335"/>
      <c r="AH109" s="335"/>
      <c r="AI109" s="335" t="s">
        <v>410</v>
      </c>
      <c r="AJ109" s="335"/>
      <c r="AK109" s="335"/>
      <c r="AL109" s="335"/>
      <c r="AM109" s="335" t="s">
        <v>507</v>
      </c>
      <c r="AN109" s="335"/>
      <c r="AO109" s="335"/>
      <c r="AP109" s="335"/>
      <c r="AQ109" s="360" t="s">
        <v>415</v>
      </c>
      <c r="AR109" s="361"/>
      <c r="AS109" s="361"/>
      <c r="AT109" s="361"/>
      <c r="AU109" s="360" t="s">
        <v>539</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349</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388</v>
      </c>
      <c r="AF112" s="335"/>
      <c r="AG112" s="335"/>
      <c r="AH112" s="335"/>
      <c r="AI112" s="335" t="s">
        <v>410</v>
      </c>
      <c r="AJ112" s="335"/>
      <c r="AK112" s="335"/>
      <c r="AL112" s="335"/>
      <c r="AM112" s="335" t="s">
        <v>507</v>
      </c>
      <c r="AN112" s="335"/>
      <c r="AO112" s="335"/>
      <c r="AP112" s="335"/>
      <c r="AQ112" s="360" t="s">
        <v>415</v>
      </c>
      <c r="AR112" s="361"/>
      <c r="AS112" s="361"/>
      <c r="AT112" s="361"/>
      <c r="AU112" s="360" t="s">
        <v>539</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388</v>
      </c>
      <c r="AF115" s="335"/>
      <c r="AG115" s="335"/>
      <c r="AH115" s="335"/>
      <c r="AI115" s="335" t="s">
        <v>410</v>
      </c>
      <c r="AJ115" s="335"/>
      <c r="AK115" s="335"/>
      <c r="AL115" s="335"/>
      <c r="AM115" s="335" t="s">
        <v>507</v>
      </c>
      <c r="AN115" s="335"/>
      <c r="AO115" s="335"/>
      <c r="AP115" s="335"/>
      <c r="AQ115" s="336" t="s">
        <v>540</v>
      </c>
      <c r="AR115" s="337"/>
      <c r="AS115" s="337"/>
      <c r="AT115" s="337"/>
      <c r="AU115" s="337"/>
      <c r="AV115" s="337"/>
      <c r="AW115" s="337"/>
      <c r="AX115" s="338"/>
    </row>
    <row r="116" spans="1:51" ht="23.25" customHeight="1" x14ac:dyDescent="0.15">
      <c r="A116" s="292"/>
      <c r="B116" s="293"/>
      <c r="C116" s="293"/>
      <c r="D116" s="293"/>
      <c r="E116" s="293"/>
      <c r="F116" s="294"/>
      <c r="G116" s="351" t="s">
        <v>728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729</v>
      </c>
      <c r="AC116" s="301"/>
      <c r="AD116" s="302"/>
      <c r="AE116" s="358">
        <v>10.8</v>
      </c>
      <c r="AF116" s="358"/>
      <c r="AG116" s="358"/>
      <c r="AH116" s="358"/>
      <c r="AI116" s="358">
        <v>10.5</v>
      </c>
      <c r="AJ116" s="358"/>
      <c r="AK116" s="358"/>
      <c r="AL116" s="358"/>
      <c r="AM116" s="358">
        <v>8.1</v>
      </c>
      <c r="AN116" s="358"/>
      <c r="AO116" s="358"/>
      <c r="AP116" s="358"/>
      <c r="AQ116" s="363">
        <v>10.3</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730</v>
      </c>
      <c r="AC117" s="343"/>
      <c r="AD117" s="344"/>
      <c r="AE117" s="306" t="s">
        <v>731</v>
      </c>
      <c r="AF117" s="306"/>
      <c r="AG117" s="306"/>
      <c r="AH117" s="306"/>
      <c r="AI117" s="306" t="s">
        <v>732</v>
      </c>
      <c r="AJ117" s="306"/>
      <c r="AK117" s="306"/>
      <c r="AL117" s="306"/>
      <c r="AM117" s="306" t="s">
        <v>800</v>
      </c>
      <c r="AN117" s="306"/>
      <c r="AO117" s="306"/>
      <c r="AP117" s="306"/>
      <c r="AQ117" s="306" t="s">
        <v>803</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388</v>
      </c>
      <c r="AF118" s="335"/>
      <c r="AG118" s="335"/>
      <c r="AH118" s="335"/>
      <c r="AI118" s="335" t="s">
        <v>410</v>
      </c>
      <c r="AJ118" s="335"/>
      <c r="AK118" s="335"/>
      <c r="AL118" s="335"/>
      <c r="AM118" s="335" t="s">
        <v>507</v>
      </c>
      <c r="AN118" s="335"/>
      <c r="AO118" s="335"/>
      <c r="AP118" s="335"/>
      <c r="AQ118" s="336" t="s">
        <v>540</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356</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388</v>
      </c>
      <c r="AF121" s="335"/>
      <c r="AG121" s="335"/>
      <c r="AH121" s="335"/>
      <c r="AI121" s="335" t="s">
        <v>410</v>
      </c>
      <c r="AJ121" s="335"/>
      <c r="AK121" s="335"/>
      <c r="AL121" s="335"/>
      <c r="AM121" s="335" t="s">
        <v>507</v>
      </c>
      <c r="AN121" s="335"/>
      <c r="AO121" s="335"/>
      <c r="AP121" s="335"/>
      <c r="AQ121" s="336" t="s">
        <v>540</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356</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388</v>
      </c>
      <c r="AF124" s="335"/>
      <c r="AG124" s="335"/>
      <c r="AH124" s="335"/>
      <c r="AI124" s="335" t="s">
        <v>410</v>
      </c>
      <c r="AJ124" s="335"/>
      <c r="AK124" s="335"/>
      <c r="AL124" s="335"/>
      <c r="AM124" s="335" t="s">
        <v>507</v>
      </c>
      <c r="AN124" s="335"/>
      <c r="AO124" s="335"/>
      <c r="AP124" s="335"/>
      <c r="AQ124" s="336" t="s">
        <v>540</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388</v>
      </c>
      <c r="AF127" s="335"/>
      <c r="AG127" s="335"/>
      <c r="AH127" s="335"/>
      <c r="AI127" s="335" t="s">
        <v>410</v>
      </c>
      <c r="AJ127" s="335"/>
      <c r="AK127" s="335"/>
      <c r="AL127" s="335"/>
      <c r="AM127" s="335" t="s">
        <v>507</v>
      </c>
      <c r="AN127" s="335"/>
      <c r="AO127" s="335"/>
      <c r="AP127" s="335"/>
      <c r="AQ127" s="336" t="s">
        <v>540</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403</v>
      </c>
      <c r="B130" s="985"/>
      <c r="C130" s="984" t="s">
        <v>236</v>
      </c>
      <c r="D130" s="985"/>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15">
      <c r="A134" s="988"/>
      <c r="B134" s="253"/>
      <c r="C134" s="252"/>
      <c r="D134" s="253"/>
      <c r="E134" s="252"/>
      <c r="F134" s="314"/>
      <c r="G134" s="232" t="s">
        <v>721</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722</v>
      </c>
      <c r="AC134" s="224"/>
      <c r="AD134" s="224"/>
      <c r="AE134" s="266">
        <v>0</v>
      </c>
      <c r="AF134" s="167"/>
      <c r="AG134" s="167"/>
      <c r="AH134" s="167"/>
      <c r="AI134" s="266">
        <v>0</v>
      </c>
      <c r="AJ134" s="167"/>
      <c r="AK134" s="167"/>
      <c r="AL134" s="167"/>
      <c r="AM134" s="266"/>
      <c r="AN134" s="167"/>
      <c r="AO134" s="167"/>
      <c r="AP134" s="167"/>
      <c r="AQ134" s="266"/>
      <c r="AR134" s="167"/>
      <c r="AS134" s="167"/>
      <c r="AT134" s="167"/>
      <c r="AU134" s="266"/>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722</v>
      </c>
      <c r="AC135" s="175"/>
      <c r="AD135" s="175"/>
      <c r="AE135" s="266">
        <v>0</v>
      </c>
      <c r="AF135" s="167"/>
      <c r="AG135" s="167"/>
      <c r="AH135" s="167"/>
      <c r="AI135" s="266">
        <v>0</v>
      </c>
      <c r="AJ135" s="167"/>
      <c r="AK135" s="167"/>
      <c r="AL135" s="167"/>
      <c r="AM135" s="266">
        <v>0</v>
      </c>
      <c r="AN135" s="167"/>
      <c r="AO135" s="167"/>
      <c r="AP135" s="167"/>
      <c r="AQ135" s="266"/>
      <c r="AR135" s="167"/>
      <c r="AS135" s="167"/>
      <c r="AT135" s="167"/>
      <c r="AU135" s="266"/>
      <c r="AV135" s="167"/>
      <c r="AW135" s="167"/>
      <c r="AX135" s="208"/>
      <c r="AY135">
        <f t="shared" si="13"/>
        <v>1</v>
      </c>
    </row>
    <row r="136" spans="1:51" ht="18.75"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1</v>
      </c>
    </row>
    <row r="137" spans="1:51" ht="18.75"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1</v>
      </c>
    </row>
    <row r="138" spans="1:51" ht="39.75" customHeight="1" x14ac:dyDescent="0.15">
      <c r="A138" s="988"/>
      <c r="B138" s="253"/>
      <c r="C138" s="252"/>
      <c r="D138" s="253"/>
      <c r="E138" s="252"/>
      <c r="F138" s="314"/>
      <c r="G138" s="232" t="s">
        <v>725</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726</v>
      </c>
      <c r="AC138" s="224"/>
      <c r="AD138" s="224"/>
      <c r="AE138" s="266">
        <v>31</v>
      </c>
      <c r="AF138" s="167"/>
      <c r="AG138" s="167"/>
      <c r="AH138" s="167"/>
      <c r="AI138" s="266">
        <v>7</v>
      </c>
      <c r="AJ138" s="167"/>
      <c r="AK138" s="167"/>
      <c r="AL138" s="167"/>
      <c r="AM138" s="266"/>
      <c r="AN138" s="167"/>
      <c r="AO138" s="167"/>
      <c r="AP138" s="167"/>
      <c r="AQ138" s="266"/>
      <c r="AR138" s="167"/>
      <c r="AS138" s="167"/>
      <c r="AT138" s="167"/>
      <c r="AU138" s="266"/>
      <c r="AV138" s="167"/>
      <c r="AW138" s="167"/>
      <c r="AX138" s="208"/>
      <c r="AY138">
        <f t="shared" ref="AY138:AY139" si="14">$AY$136</f>
        <v>1</v>
      </c>
    </row>
    <row r="139" spans="1:51" ht="39.75"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726</v>
      </c>
      <c r="AC139" s="175"/>
      <c r="AD139" s="175"/>
      <c r="AE139" s="266">
        <v>32</v>
      </c>
      <c r="AF139" s="167"/>
      <c r="AG139" s="167"/>
      <c r="AH139" s="167"/>
      <c r="AI139" s="266">
        <v>32</v>
      </c>
      <c r="AJ139" s="167"/>
      <c r="AK139" s="167"/>
      <c r="AL139" s="167"/>
      <c r="AM139" s="266">
        <v>32</v>
      </c>
      <c r="AN139" s="167"/>
      <c r="AO139" s="167"/>
      <c r="AP139" s="167"/>
      <c r="AQ139" s="266"/>
      <c r="AR139" s="167"/>
      <c r="AS139" s="167"/>
      <c r="AT139" s="167"/>
      <c r="AU139" s="266"/>
      <c r="AV139" s="167"/>
      <c r="AW139" s="167"/>
      <c r="AX139" s="208"/>
      <c r="AY139">
        <f t="shared" si="14"/>
        <v>1</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762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669</v>
      </c>
      <c r="D430" s="251"/>
      <c r="E430" s="239" t="s">
        <v>397</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88"/>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27"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744</v>
      </c>
      <c r="AE702" s="890"/>
      <c r="AF702" s="890"/>
      <c r="AG702" s="879" t="s">
        <v>746</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744</v>
      </c>
      <c r="AE703" s="185"/>
      <c r="AF703" s="185"/>
      <c r="AG703" s="663" t="s">
        <v>747</v>
      </c>
      <c r="AH703" s="664"/>
      <c r="AI703" s="664"/>
      <c r="AJ703" s="664"/>
      <c r="AK703" s="664"/>
      <c r="AL703" s="664"/>
      <c r="AM703" s="664"/>
      <c r="AN703" s="664"/>
      <c r="AO703" s="664"/>
      <c r="AP703" s="664"/>
      <c r="AQ703" s="664"/>
      <c r="AR703" s="664"/>
      <c r="AS703" s="664"/>
      <c r="AT703" s="664"/>
      <c r="AU703" s="664"/>
      <c r="AV703" s="664"/>
      <c r="AW703" s="664"/>
      <c r="AX703" s="665"/>
    </row>
    <row r="704" spans="1:51" ht="27"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744</v>
      </c>
      <c r="AE704" s="582"/>
      <c r="AF704" s="582"/>
      <c r="AG704" s="424" t="s">
        <v>748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744</v>
      </c>
      <c r="AE705" s="732"/>
      <c r="AF705" s="732"/>
      <c r="AG705" s="190" t="s">
        <v>749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379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750</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751</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752</v>
      </c>
      <c r="AE708" s="667"/>
      <c r="AF708" s="667"/>
      <c r="AG708" s="522" t="s">
        <v>753</v>
      </c>
      <c r="AH708" s="523"/>
      <c r="AI708" s="523"/>
      <c r="AJ708" s="523"/>
      <c r="AK708" s="523"/>
      <c r="AL708" s="523"/>
      <c r="AM708" s="523"/>
      <c r="AN708" s="523"/>
      <c r="AO708" s="523"/>
      <c r="AP708" s="523"/>
      <c r="AQ708" s="523"/>
      <c r="AR708" s="523"/>
      <c r="AS708" s="523"/>
      <c r="AT708" s="523"/>
      <c r="AU708" s="523"/>
      <c r="AV708" s="523"/>
      <c r="AW708" s="523"/>
      <c r="AX708" s="524"/>
    </row>
    <row r="709" spans="1:50" ht="54"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744</v>
      </c>
      <c r="AE709" s="185"/>
      <c r="AF709" s="185"/>
      <c r="AG709" s="663" t="s">
        <v>754</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752</v>
      </c>
      <c r="AE710" s="185"/>
      <c r="AF710" s="185"/>
      <c r="AG710" s="663" t="s">
        <v>753</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744</v>
      </c>
      <c r="AE711" s="185"/>
      <c r="AF711" s="185"/>
      <c r="AG711" s="663" t="s">
        <v>755</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344</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752</v>
      </c>
      <c r="AE712" s="582"/>
      <c r="AF712" s="582"/>
      <c r="AG712" s="590" t="s">
        <v>753</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752</v>
      </c>
      <c r="AE713" s="185"/>
      <c r="AF713" s="186"/>
      <c r="AG713" s="663" t="s">
        <v>753</v>
      </c>
      <c r="AH713" s="664"/>
      <c r="AI713" s="664"/>
      <c r="AJ713" s="664"/>
      <c r="AK713" s="664"/>
      <c r="AL713" s="664"/>
      <c r="AM713" s="664"/>
      <c r="AN713" s="664"/>
      <c r="AO713" s="664"/>
      <c r="AP713" s="664"/>
      <c r="AQ713" s="664"/>
      <c r="AR713" s="664"/>
      <c r="AS713" s="664"/>
      <c r="AT713" s="664"/>
      <c r="AU713" s="664"/>
      <c r="AV713" s="664"/>
      <c r="AW713" s="664"/>
      <c r="AX713" s="665"/>
    </row>
    <row r="714" spans="1:50" ht="38.25" customHeight="1" x14ac:dyDescent="0.15">
      <c r="A714" s="656"/>
      <c r="B714" s="657"/>
      <c r="C714" s="767" t="s">
        <v>323</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744</v>
      </c>
      <c r="AE714" s="588"/>
      <c r="AF714" s="589"/>
      <c r="AG714" s="688" t="s">
        <v>798</v>
      </c>
      <c r="AH714" s="689"/>
      <c r="AI714" s="689"/>
      <c r="AJ714" s="689"/>
      <c r="AK714" s="689"/>
      <c r="AL714" s="689"/>
      <c r="AM714" s="689"/>
      <c r="AN714" s="689"/>
      <c r="AO714" s="689"/>
      <c r="AP714" s="689"/>
      <c r="AQ714" s="689"/>
      <c r="AR714" s="689"/>
      <c r="AS714" s="689"/>
      <c r="AT714" s="689"/>
      <c r="AU714" s="689"/>
      <c r="AV714" s="689"/>
      <c r="AW714" s="689"/>
      <c r="AX714" s="690"/>
    </row>
    <row r="715" spans="1:50" ht="50.25" customHeight="1" x14ac:dyDescent="0.15">
      <c r="A715" s="617" t="s">
        <v>40</v>
      </c>
      <c r="B715" s="653"/>
      <c r="C715" s="658" t="s">
        <v>324</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744</v>
      </c>
      <c r="AE715" s="667"/>
      <c r="AF715" s="773"/>
      <c r="AG715" s="522" t="s">
        <v>799</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744</v>
      </c>
      <c r="AE716" s="755"/>
      <c r="AF716" s="755"/>
      <c r="AG716" s="663" t="s">
        <v>756</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744</v>
      </c>
      <c r="AE717" s="185"/>
      <c r="AF717" s="185"/>
      <c r="AG717" s="663" t="s">
        <v>757</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744</v>
      </c>
      <c r="AE718" s="185"/>
      <c r="AF718" s="185"/>
      <c r="AG718" s="193" t="s">
        <v>758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752</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337</v>
      </c>
      <c r="D720" s="926"/>
      <c r="E720" s="926"/>
      <c r="F720" s="929"/>
      <c r="G720" s="925" t="s">
        <v>338</v>
      </c>
      <c r="H720" s="926"/>
      <c r="I720" s="926"/>
      <c r="J720" s="926"/>
      <c r="K720" s="926"/>
      <c r="L720" s="926"/>
      <c r="M720" s="926"/>
      <c r="N720" s="925" t="s">
        <v>341</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759</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760</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808</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137</v>
      </c>
      <c r="B731" s="615"/>
      <c r="C731" s="615"/>
      <c r="D731" s="615"/>
      <c r="E731" s="616"/>
      <c r="F731" s="679" t="s">
        <v>805</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806</v>
      </c>
      <c r="B733" s="615"/>
      <c r="C733" s="615"/>
      <c r="D733" s="615"/>
      <c r="E733" s="616"/>
      <c r="F733" s="762" t="s">
        <v>807</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t="s">
        <v>809</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350</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670</v>
      </c>
      <c r="B737" s="158"/>
      <c r="C737" s="158"/>
      <c r="D737" s="159"/>
      <c r="E737" s="105" t="s">
        <v>735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736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737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738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739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740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741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742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743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c r="J746" s="113"/>
      <c r="K746" s="100" t="str">
        <f>IF(I746="","","-")</f>
        <v/>
      </c>
      <c r="L746" s="104">
        <v>146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148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384</v>
      </c>
      <c r="B787" s="757"/>
      <c r="C787" s="757"/>
      <c r="D787" s="757"/>
      <c r="E787" s="757"/>
      <c r="F787" s="758"/>
      <c r="G787" s="435" t="s">
        <v>774</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782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776</v>
      </c>
      <c r="H789" s="446"/>
      <c r="I789" s="446"/>
      <c r="J789" s="446"/>
      <c r="K789" s="447"/>
      <c r="L789" s="448" t="s">
        <v>775</v>
      </c>
      <c r="M789" s="449"/>
      <c r="N789" s="449"/>
      <c r="O789" s="449"/>
      <c r="P789" s="449"/>
      <c r="Q789" s="449"/>
      <c r="R789" s="449"/>
      <c r="S789" s="449"/>
      <c r="T789" s="449"/>
      <c r="U789" s="449"/>
      <c r="V789" s="449"/>
      <c r="W789" s="449"/>
      <c r="X789" s="450"/>
      <c r="Y789" s="451">
        <v>50</v>
      </c>
      <c r="Z789" s="452"/>
      <c r="AA789" s="452"/>
      <c r="AB789" s="553"/>
      <c r="AC789" s="445" t="s">
        <v>769</v>
      </c>
      <c r="AD789" s="446"/>
      <c r="AE789" s="446"/>
      <c r="AF789" s="446"/>
      <c r="AG789" s="447"/>
      <c r="AH789" s="448" t="s">
        <v>783</v>
      </c>
      <c r="AI789" s="449"/>
      <c r="AJ789" s="449"/>
      <c r="AK789" s="449"/>
      <c r="AL789" s="449"/>
      <c r="AM789" s="449"/>
      <c r="AN789" s="449"/>
      <c r="AO789" s="449"/>
      <c r="AP789" s="449"/>
      <c r="AQ789" s="449"/>
      <c r="AR789" s="449"/>
      <c r="AS789" s="449"/>
      <c r="AT789" s="450"/>
      <c r="AU789" s="451">
        <v>6</v>
      </c>
      <c r="AV789" s="452"/>
      <c r="AW789" s="452"/>
      <c r="AX789" s="453"/>
    </row>
    <row r="790" spans="1:51" ht="24.75" customHeight="1" x14ac:dyDescent="0.15">
      <c r="A790" s="552"/>
      <c r="B790" s="759"/>
      <c r="C790" s="759"/>
      <c r="D790" s="759"/>
      <c r="E790" s="759"/>
      <c r="F790" s="760"/>
      <c r="G790" s="348" t="s">
        <v>776</v>
      </c>
      <c r="H790" s="349"/>
      <c r="I790" s="349"/>
      <c r="J790" s="349"/>
      <c r="K790" s="350"/>
      <c r="L790" s="398" t="s">
        <v>777</v>
      </c>
      <c r="M790" s="399"/>
      <c r="N790" s="399"/>
      <c r="O790" s="399"/>
      <c r="P790" s="399"/>
      <c r="Q790" s="399"/>
      <c r="R790" s="399"/>
      <c r="S790" s="399"/>
      <c r="T790" s="399"/>
      <c r="U790" s="399"/>
      <c r="V790" s="399"/>
      <c r="W790" s="399"/>
      <c r="X790" s="400"/>
      <c r="Y790" s="395">
        <v>13</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t="s">
        <v>776</v>
      </c>
      <c r="H791" s="349"/>
      <c r="I791" s="349"/>
      <c r="J791" s="349"/>
      <c r="K791" s="350"/>
      <c r="L791" s="398" t="s">
        <v>778</v>
      </c>
      <c r="M791" s="399"/>
      <c r="N791" s="399"/>
      <c r="O791" s="399"/>
      <c r="P791" s="399"/>
      <c r="Q791" s="399"/>
      <c r="R791" s="399"/>
      <c r="S791" s="399"/>
      <c r="T791" s="399"/>
      <c r="U791" s="399"/>
      <c r="V791" s="399"/>
      <c r="W791" s="399"/>
      <c r="X791" s="400"/>
      <c r="Y791" s="395">
        <v>5</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68</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6</v>
      </c>
      <c r="AV799" s="412"/>
      <c r="AW799" s="412"/>
      <c r="AX799" s="414"/>
    </row>
    <row r="800" spans="1:51" ht="24.75" customHeight="1" x14ac:dyDescent="0.15">
      <c r="A800" s="552"/>
      <c r="B800" s="759"/>
      <c r="C800" s="759"/>
      <c r="D800" s="759"/>
      <c r="E800" s="759"/>
      <c r="F800" s="760"/>
      <c r="G800" s="435" t="s">
        <v>768</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767</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2"/>
      <c r="B802" s="759"/>
      <c r="C802" s="759"/>
      <c r="D802" s="759"/>
      <c r="E802" s="759"/>
      <c r="F802" s="760"/>
      <c r="G802" s="445" t="s">
        <v>776</v>
      </c>
      <c r="H802" s="446"/>
      <c r="I802" s="446"/>
      <c r="J802" s="446"/>
      <c r="K802" s="447"/>
      <c r="L802" s="448" t="s">
        <v>770</v>
      </c>
      <c r="M802" s="449"/>
      <c r="N802" s="449"/>
      <c r="O802" s="449"/>
      <c r="P802" s="449"/>
      <c r="Q802" s="449"/>
      <c r="R802" s="449"/>
      <c r="S802" s="449"/>
      <c r="T802" s="449"/>
      <c r="U802" s="449"/>
      <c r="V802" s="449"/>
      <c r="W802" s="449"/>
      <c r="X802" s="450"/>
      <c r="Y802" s="451">
        <v>7</v>
      </c>
      <c r="Z802" s="452"/>
      <c r="AA802" s="452"/>
      <c r="AB802" s="553"/>
      <c r="AC802" s="445" t="s">
        <v>763</v>
      </c>
      <c r="AD802" s="446"/>
      <c r="AE802" s="446"/>
      <c r="AF802" s="446"/>
      <c r="AG802" s="447"/>
      <c r="AH802" s="448" t="s">
        <v>801</v>
      </c>
      <c r="AI802" s="449"/>
      <c r="AJ802" s="449"/>
      <c r="AK802" s="449"/>
      <c r="AL802" s="449"/>
      <c r="AM802" s="449"/>
      <c r="AN802" s="449"/>
      <c r="AO802" s="449"/>
      <c r="AP802" s="449"/>
      <c r="AQ802" s="449"/>
      <c r="AR802" s="449"/>
      <c r="AS802" s="449"/>
      <c r="AT802" s="450"/>
      <c r="AU802" s="451">
        <v>5</v>
      </c>
      <c r="AV802" s="452"/>
      <c r="AW802" s="452"/>
      <c r="AX802" s="453"/>
      <c r="AY802">
        <f t="shared" ref="AY802:AY812" si="115">$AY$800</f>
        <v>2</v>
      </c>
    </row>
    <row r="803" spans="1:51" ht="24.75" customHeight="1" x14ac:dyDescent="0.15">
      <c r="A803" s="552"/>
      <c r="B803" s="759"/>
      <c r="C803" s="759"/>
      <c r="D803" s="759"/>
      <c r="E803" s="759"/>
      <c r="F803" s="760"/>
      <c r="G803" s="348" t="s">
        <v>776</v>
      </c>
      <c r="H803" s="349"/>
      <c r="I803" s="349"/>
      <c r="J803" s="349"/>
      <c r="K803" s="350"/>
      <c r="L803" s="398" t="s">
        <v>771</v>
      </c>
      <c r="M803" s="399"/>
      <c r="N803" s="399"/>
      <c r="O803" s="399"/>
      <c r="P803" s="399"/>
      <c r="Q803" s="399"/>
      <c r="R803" s="399"/>
      <c r="S803" s="399"/>
      <c r="T803" s="399"/>
      <c r="U803" s="399"/>
      <c r="V803" s="399"/>
      <c r="W803" s="399"/>
      <c r="X803" s="400"/>
      <c r="Y803" s="395">
        <v>2</v>
      </c>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x14ac:dyDescent="0.15">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9</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5</v>
      </c>
      <c r="AV812" s="412"/>
      <c r="AW812" s="412"/>
      <c r="AX812" s="414"/>
      <c r="AY812">
        <f t="shared" si="115"/>
        <v>2</v>
      </c>
    </row>
    <row r="813" spans="1:51" ht="24.75" hidden="1" customHeight="1" x14ac:dyDescent="0.15">
      <c r="A813" s="552"/>
      <c r="B813" s="759"/>
      <c r="C813" s="759"/>
      <c r="D813" s="759"/>
      <c r="E813" s="759"/>
      <c r="F813" s="760"/>
      <c r="G813" s="435" t="s">
        <v>318</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319</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342</v>
      </c>
      <c r="AM839" s="950"/>
      <c r="AN839" s="950"/>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336</v>
      </c>
      <c r="AD844" s="277"/>
      <c r="AE844" s="277"/>
      <c r="AF844" s="277"/>
      <c r="AG844" s="277"/>
      <c r="AH844" s="345" t="s">
        <v>365</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779</v>
      </c>
      <c r="D845" s="415"/>
      <c r="E845" s="415"/>
      <c r="F845" s="415"/>
      <c r="G845" s="415"/>
      <c r="H845" s="415"/>
      <c r="I845" s="415"/>
      <c r="J845" s="416">
        <v>3012405002559</v>
      </c>
      <c r="K845" s="417"/>
      <c r="L845" s="417"/>
      <c r="M845" s="417"/>
      <c r="N845" s="417"/>
      <c r="O845" s="417"/>
      <c r="P845" s="421" t="s">
        <v>775</v>
      </c>
      <c r="Q845" s="317"/>
      <c r="R845" s="317"/>
      <c r="S845" s="317"/>
      <c r="T845" s="317"/>
      <c r="U845" s="317"/>
      <c r="V845" s="317"/>
      <c r="W845" s="317"/>
      <c r="X845" s="317"/>
      <c r="Y845" s="318">
        <v>50</v>
      </c>
      <c r="Z845" s="319"/>
      <c r="AA845" s="319"/>
      <c r="AB845" s="320"/>
      <c r="AC845" s="322" t="s">
        <v>374</v>
      </c>
      <c r="AD845" s="323"/>
      <c r="AE845" s="323"/>
      <c r="AF845" s="323"/>
      <c r="AG845" s="323"/>
      <c r="AH845" s="418">
        <v>1</v>
      </c>
      <c r="AI845" s="419"/>
      <c r="AJ845" s="419"/>
      <c r="AK845" s="419"/>
      <c r="AL845" s="326" t="s">
        <v>781</v>
      </c>
      <c r="AM845" s="327"/>
      <c r="AN845" s="327"/>
      <c r="AO845" s="328"/>
      <c r="AP845" s="321"/>
      <c r="AQ845" s="321"/>
      <c r="AR845" s="321"/>
      <c r="AS845" s="321"/>
      <c r="AT845" s="321"/>
      <c r="AU845" s="321"/>
      <c r="AV845" s="321"/>
      <c r="AW845" s="321"/>
      <c r="AX845" s="321"/>
    </row>
    <row r="846" spans="1:51" ht="30" customHeight="1" x14ac:dyDescent="0.15">
      <c r="A846" s="401">
        <v>2</v>
      </c>
      <c r="B846" s="401">
        <v>1</v>
      </c>
      <c r="C846" s="420" t="s">
        <v>780</v>
      </c>
      <c r="D846" s="415"/>
      <c r="E846" s="415"/>
      <c r="F846" s="415"/>
      <c r="G846" s="415"/>
      <c r="H846" s="415"/>
      <c r="I846" s="415"/>
      <c r="J846" s="416">
        <v>3012405002559</v>
      </c>
      <c r="K846" s="417"/>
      <c r="L846" s="417"/>
      <c r="M846" s="417"/>
      <c r="N846" s="417"/>
      <c r="O846" s="417"/>
      <c r="P846" s="421" t="s">
        <v>777</v>
      </c>
      <c r="Q846" s="317"/>
      <c r="R846" s="317"/>
      <c r="S846" s="317"/>
      <c r="T846" s="317"/>
      <c r="U846" s="317"/>
      <c r="V846" s="317"/>
      <c r="W846" s="317"/>
      <c r="X846" s="317"/>
      <c r="Y846" s="318">
        <v>13</v>
      </c>
      <c r="Z846" s="319"/>
      <c r="AA846" s="319"/>
      <c r="AB846" s="320"/>
      <c r="AC846" s="322" t="s">
        <v>374</v>
      </c>
      <c r="AD846" s="323"/>
      <c r="AE846" s="323"/>
      <c r="AF846" s="323"/>
      <c r="AG846" s="323"/>
      <c r="AH846" s="418">
        <v>1</v>
      </c>
      <c r="AI846" s="419"/>
      <c r="AJ846" s="419"/>
      <c r="AK846" s="419"/>
      <c r="AL846" s="326" t="s">
        <v>781</v>
      </c>
      <c r="AM846" s="327"/>
      <c r="AN846" s="327"/>
      <c r="AO846" s="328"/>
      <c r="AP846" s="321"/>
      <c r="AQ846" s="321"/>
      <c r="AR846" s="321"/>
      <c r="AS846" s="321"/>
      <c r="AT846" s="321"/>
      <c r="AU846" s="321"/>
      <c r="AV846" s="321"/>
      <c r="AW846" s="321"/>
      <c r="AX846" s="321"/>
      <c r="AY846">
        <f>COUNTA($C$846)</f>
        <v>1</v>
      </c>
    </row>
    <row r="847" spans="1:51" ht="30" customHeight="1" x14ac:dyDescent="0.15">
      <c r="A847" s="401">
        <v>3</v>
      </c>
      <c r="B847" s="401">
        <v>1</v>
      </c>
      <c r="C847" s="420" t="s">
        <v>780</v>
      </c>
      <c r="D847" s="415"/>
      <c r="E847" s="415"/>
      <c r="F847" s="415"/>
      <c r="G847" s="415"/>
      <c r="H847" s="415"/>
      <c r="I847" s="415"/>
      <c r="J847" s="416">
        <v>3012405002559</v>
      </c>
      <c r="K847" s="417"/>
      <c r="L847" s="417"/>
      <c r="M847" s="417"/>
      <c r="N847" s="417"/>
      <c r="O847" s="417"/>
      <c r="P847" s="421" t="s">
        <v>778</v>
      </c>
      <c r="Q847" s="317"/>
      <c r="R847" s="317"/>
      <c r="S847" s="317"/>
      <c r="T847" s="317"/>
      <c r="U847" s="317"/>
      <c r="V847" s="317"/>
      <c r="W847" s="317"/>
      <c r="X847" s="317"/>
      <c r="Y847" s="318">
        <v>5</v>
      </c>
      <c r="Z847" s="319"/>
      <c r="AA847" s="319"/>
      <c r="AB847" s="320"/>
      <c r="AC847" s="322" t="s">
        <v>374</v>
      </c>
      <c r="AD847" s="323"/>
      <c r="AE847" s="323"/>
      <c r="AF847" s="323"/>
      <c r="AG847" s="323"/>
      <c r="AH847" s="324">
        <v>1</v>
      </c>
      <c r="AI847" s="325"/>
      <c r="AJ847" s="325"/>
      <c r="AK847" s="325"/>
      <c r="AL847" s="326" t="s">
        <v>781</v>
      </c>
      <c r="AM847" s="327"/>
      <c r="AN847" s="327"/>
      <c r="AO847" s="328"/>
      <c r="AP847" s="321"/>
      <c r="AQ847" s="321"/>
      <c r="AR847" s="321"/>
      <c r="AS847" s="321"/>
      <c r="AT847" s="321"/>
      <c r="AU847" s="321"/>
      <c r="AV847" s="321"/>
      <c r="AW847" s="321"/>
      <c r="AX847" s="321"/>
      <c r="AY847">
        <f>COUNTA($C$847)</f>
        <v>1</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336</v>
      </c>
      <c r="AD877" s="277"/>
      <c r="AE877" s="277"/>
      <c r="AF877" s="277"/>
      <c r="AG877" s="277"/>
      <c r="AH877" s="345" t="s">
        <v>365</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784</v>
      </c>
      <c r="D878" s="415"/>
      <c r="E878" s="415"/>
      <c r="F878" s="415"/>
      <c r="G878" s="415"/>
      <c r="H878" s="415"/>
      <c r="I878" s="415"/>
      <c r="J878" s="416">
        <v>6010005018527</v>
      </c>
      <c r="K878" s="417"/>
      <c r="L878" s="417"/>
      <c r="M878" s="417"/>
      <c r="N878" s="417"/>
      <c r="O878" s="417"/>
      <c r="P878" s="421" t="s">
        <v>783</v>
      </c>
      <c r="Q878" s="317"/>
      <c r="R878" s="317"/>
      <c r="S878" s="317"/>
      <c r="T878" s="317"/>
      <c r="U878" s="317"/>
      <c r="V878" s="317"/>
      <c r="W878" s="317"/>
      <c r="X878" s="317"/>
      <c r="Y878" s="318">
        <v>6</v>
      </c>
      <c r="Z878" s="319"/>
      <c r="AA878" s="319"/>
      <c r="AB878" s="320"/>
      <c r="AC878" s="322" t="s">
        <v>370</v>
      </c>
      <c r="AD878" s="323"/>
      <c r="AE878" s="323"/>
      <c r="AF878" s="323"/>
      <c r="AG878" s="323"/>
      <c r="AH878" s="418">
        <v>1</v>
      </c>
      <c r="AI878" s="419"/>
      <c r="AJ878" s="419"/>
      <c r="AK878" s="419"/>
      <c r="AL878" s="326">
        <v>88</v>
      </c>
      <c r="AM878" s="327"/>
      <c r="AN878" s="327"/>
      <c r="AO878" s="328"/>
      <c r="AP878" s="321"/>
      <c r="AQ878" s="321"/>
      <c r="AR878" s="321"/>
      <c r="AS878" s="321"/>
      <c r="AT878" s="321"/>
      <c r="AU878" s="321"/>
      <c r="AV878" s="321"/>
      <c r="AW878" s="321"/>
      <c r="AX878" s="321"/>
      <c r="AY878">
        <f t="shared" si="118"/>
        <v>1</v>
      </c>
    </row>
    <row r="879" spans="1:51" ht="55.5" customHeight="1" x14ac:dyDescent="0.15">
      <c r="A879" s="401">
        <v>2</v>
      </c>
      <c r="B879" s="401">
        <v>1</v>
      </c>
      <c r="C879" s="420" t="s">
        <v>785</v>
      </c>
      <c r="D879" s="415"/>
      <c r="E879" s="415"/>
      <c r="F879" s="415"/>
      <c r="G879" s="415"/>
      <c r="H879" s="415"/>
      <c r="I879" s="415"/>
      <c r="J879" s="416">
        <v>8010505000107</v>
      </c>
      <c r="K879" s="417"/>
      <c r="L879" s="417"/>
      <c r="M879" s="417"/>
      <c r="N879" s="417"/>
      <c r="O879" s="417"/>
      <c r="P879" s="421" t="s">
        <v>786</v>
      </c>
      <c r="Q879" s="317"/>
      <c r="R879" s="317"/>
      <c r="S879" s="317"/>
      <c r="T879" s="317"/>
      <c r="U879" s="317"/>
      <c r="V879" s="317"/>
      <c r="W879" s="317"/>
      <c r="X879" s="317"/>
      <c r="Y879" s="318">
        <v>6</v>
      </c>
      <c r="Z879" s="319"/>
      <c r="AA879" s="319"/>
      <c r="AB879" s="320"/>
      <c r="AC879" s="322" t="s">
        <v>370</v>
      </c>
      <c r="AD879" s="323"/>
      <c r="AE879" s="323"/>
      <c r="AF879" s="323"/>
      <c r="AG879" s="323"/>
      <c r="AH879" s="418">
        <v>1</v>
      </c>
      <c r="AI879" s="419"/>
      <c r="AJ879" s="419"/>
      <c r="AK879" s="419"/>
      <c r="AL879" s="326">
        <v>97</v>
      </c>
      <c r="AM879" s="327"/>
      <c r="AN879" s="327"/>
      <c r="AO879" s="328"/>
      <c r="AP879" s="321"/>
      <c r="AQ879" s="321"/>
      <c r="AR879" s="321"/>
      <c r="AS879" s="321"/>
      <c r="AT879" s="321"/>
      <c r="AU879" s="321"/>
      <c r="AV879" s="321"/>
      <c r="AW879" s="321"/>
      <c r="AX879" s="321"/>
      <c r="AY879">
        <f>COUNTA($C$879)</f>
        <v>1</v>
      </c>
    </row>
    <row r="880" spans="1:51" ht="65.25" customHeight="1" x14ac:dyDescent="0.15">
      <c r="A880" s="401">
        <v>3</v>
      </c>
      <c r="B880" s="401">
        <v>1</v>
      </c>
      <c r="C880" s="420" t="s">
        <v>787</v>
      </c>
      <c r="D880" s="415"/>
      <c r="E880" s="415"/>
      <c r="F880" s="415"/>
      <c r="G880" s="415"/>
      <c r="H880" s="415"/>
      <c r="I880" s="415"/>
      <c r="J880" s="416">
        <v>1010405010609</v>
      </c>
      <c r="K880" s="417"/>
      <c r="L880" s="417"/>
      <c r="M880" s="417"/>
      <c r="N880" s="417"/>
      <c r="O880" s="417"/>
      <c r="P880" s="421" t="s">
        <v>788</v>
      </c>
      <c r="Q880" s="317"/>
      <c r="R880" s="317"/>
      <c r="S880" s="317"/>
      <c r="T880" s="317"/>
      <c r="U880" s="317"/>
      <c r="V880" s="317"/>
      <c r="W880" s="317"/>
      <c r="X880" s="317"/>
      <c r="Y880" s="318">
        <v>5</v>
      </c>
      <c r="Z880" s="319"/>
      <c r="AA880" s="319"/>
      <c r="AB880" s="320"/>
      <c r="AC880" s="322" t="s">
        <v>370</v>
      </c>
      <c r="AD880" s="323"/>
      <c r="AE880" s="323"/>
      <c r="AF880" s="323"/>
      <c r="AG880" s="323"/>
      <c r="AH880" s="324">
        <v>1</v>
      </c>
      <c r="AI880" s="325"/>
      <c r="AJ880" s="325"/>
      <c r="AK880" s="325"/>
      <c r="AL880" s="326">
        <v>97</v>
      </c>
      <c r="AM880" s="327"/>
      <c r="AN880" s="327"/>
      <c r="AO880" s="328"/>
      <c r="AP880" s="321"/>
      <c r="AQ880" s="321"/>
      <c r="AR880" s="321"/>
      <c r="AS880" s="321"/>
      <c r="AT880" s="321"/>
      <c r="AU880" s="321"/>
      <c r="AV880" s="321"/>
      <c r="AW880" s="321"/>
      <c r="AX880" s="321"/>
      <c r="AY880">
        <f>COUNTA($C$880)</f>
        <v>1</v>
      </c>
    </row>
    <row r="881" spans="1:51" ht="48" customHeight="1" x14ac:dyDescent="0.15">
      <c r="A881" s="401">
        <v>4</v>
      </c>
      <c r="B881" s="401">
        <v>1</v>
      </c>
      <c r="C881" s="420" t="s">
        <v>789</v>
      </c>
      <c r="D881" s="415"/>
      <c r="E881" s="415"/>
      <c r="F881" s="415"/>
      <c r="G881" s="415"/>
      <c r="H881" s="415"/>
      <c r="I881" s="415"/>
      <c r="J881" s="416">
        <v>8010505001955</v>
      </c>
      <c r="K881" s="417"/>
      <c r="L881" s="417"/>
      <c r="M881" s="417"/>
      <c r="N881" s="417"/>
      <c r="O881" s="417"/>
      <c r="P881" s="421" t="s">
        <v>790</v>
      </c>
      <c r="Q881" s="317"/>
      <c r="R881" s="317"/>
      <c r="S881" s="317"/>
      <c r="T881" s="317"/>
      <c r="U881" s="317"/>
      <c r="V881" s="317"/>
      <c r="W881" s="317"/>
      <c r="X881" s="317"/>
      <c r="Y881" s="318">
        <v>5</v>
      </c>
      <c r="Z881" s="319"/>
      <c r="AA881" s="319"/>
      <c r="AB881" s="320"/>
      <c r="AC881" s="322" t="s">
        <v>370</v>
      </c>
      <c r="AD881" s="323"/>
      <c r="AE881" s="323"/>
      <c r="AF881" s="323"/>
      <c r="AG881" s="323"/>
      <c r="AH881" s="324">
        <v>1</v>
      </c>
      <c r="AI881" s="325"/>
      <c r="AJ881" s="325"/>
      <c r="AK881" s="325"/>
      <c r="AL881" s="326">
        <v>99</v>
      </c>
      <c r="AM881" s="327"/>
      <c r="AN881" s="327"/>
      <c r="AO881" s="328"/>
      <c r="AP881" s="321"/>
      <c r="AQ881" s="321"/>
      <c r="AR881" s="321"/>
      <c r="AS881" s="321"/>
      <c r="AT881" s="321"/>
      <c r="AU881" s="321"/>
      <c r="AV881" s="321"/>
      <c r="AW881" s="321"/>
      <c r="AX881" s="321"/>
      <c r="AY881">
        <f>COUNTA($C$881)</f>
        <v>1</v>
      </c>
    </row>
    <row r="882" spans="1:51" ht="30" customHeight="1" x14ac:dyDescent="0.15">
      <c r="A882" s="401">
        <v>5</v>
      </c>
      <c r="B882" s="401">
        <v>1</v>
      </c>
      <c r="C882" s="420" t="s">
        <v>791</v>
      </c>
      <c r="D882" s="415"/>
      <c r="E882" s="415"/>
      <c r="F882" s="415"/>
      <c r="G882" s="415"/>
      <c r="H882" s="415"/>
      <c r="I882" s="415"/>
      <c r="J882" s="416">
        <v>8010005003758</v>
      </c>
      <c r="K882" s="417"/>
      <c r="L882" s="417"/>
      <c r="M882" s="417"/>
      <c r="N882" s="417"/>
      <c r="O882" s="417"/>
      <c r="P882" s="421" t="s">
        <v>792</v>
      </c>
      <c r="Q882" s="317"/>
      <c r="R882" s="317"/>
      <c r="S882" s="317"/>
      <c r="T882" s="317"/>
      <c r="U882" s="317"/>
      <c r="V882" s="317"/>
      <c r="W882" s="317"/>
      <c r="X882" s="317"/>
      <c r="Y882" s="318">
        <v>5</v>
      </c>
      <c r="Z882" s="319"/>
      <c r="AA882" s="319"/>
      <c r="AB882" s="320"/>
      <c r="AC882" s="322" t="s">
        <v>370</v>
      </c>
      <c r="AD882" s="323"/>
      <c r="AE882" s="323"/>
      <c r="AF882" s="323"/>
      <c r="AG882" s="323"/>
      <c r="AH882" s="324">
        <v>1</v>
      </c>
      <c r="AI882" s="325"/>
      <c r="AJ882" s="325"/>
      <c r="AK882" s="325"/>
      <c r="AL882" s="326">
        <v>94</v>
      </c>
      <c r="AM882" s="327"/>
      <c r="AN882" s="327"/>
      <c r="AO882" s="328"/>
      <c r="AP882" s="321"/>
      <c r="AQ882" s="321"/>
      <c r="AR882" s="321"/>
      <c r="AS882" s="321"/>
      <c r="AT882" s="321"/>
      <c r="AU882" s="321"/>
      <c r="AV882" s="321"/>
      <c r="AW882" s="321"/>
      <c r="AX882" s="321"/>
      <c r="AY882">
        <f>COUNTA($C$882)</f>
        <v>1</v>
      </c>
    </row>
    <row r="883" spans="1:51" ht="52.5" customHeight="1" x14ac:dyDescent="0.15">
      <c r="A883" s="401">
        <v>6</v>
      </c>
      <c r="B883" s="401">
        <v>1</v>
      </c>
      <c r="C883" s="420" t="s">
        <v>787</v>
      </c>
      <c r="D883" s="415"/>
      <c r="E883" s="415"/>
      <c r="F883" s="415"/>
      <c r="G883" s="415"/>
      <c r="H883" s="415"/>
      <c r="I883" s="415"/>
      <c r="J883" s="416">
        <v>1010405010609</v>
      </c>
      <c r="K883" s="417"/>
      <c r="L883" s="417"/>
      <c r="M883" s="417"/>
      <c r="N883" s="417"/>
      <c r="O883" s="417"/>
      <c r="P883" s="421" t="s">
        <v>793</v>
      </c>
      <c r="Q883" s="317"/>
      <c r="R883" s="317"/>
      <c r="S883" s="317"/>
      <c r="T883" s="317"/>
      <c r="U883" s="317"/>
      <c r="V883" s="317"/>
      <c r="W883" s="317"/>
      <c r="X883" s="317"/>
      <c r="Y883" s="318">
        <v>4</v>
      </c>
      <c r="Z883" s="319"/>
      <c r="AA883" s="319"/>
      <c r="AB883" s="320"/>
      <c r="AC883" s="322" t="s">
        <v>370</v>
      </c>
      <c r="AD883" s="323"/>
      <c r="AE883" s="323"/>
      <c r="AF883" s="323"/>
      <c r="AG883" s="323"/>
      <c r="AH883" s="324">
        <v>1</v>
      </c>
      <c r="AI883" s="325"/>
      <c r="AJ883" s="325"/>
      <c r="AK883" s="325"/>
      <c r="AL883" s="326">
        <v>98</v>
      </c>
      <c r="AM883" s="327"/>
      <c r="AN883" s="327"/>
      <c r="AO883" s="328"/>
      <c r="AP883" s="321"/>
      <c r="AQ883" s="321"/>
      <c r="AR883" s="321"/>
      <c r="AS883" s="321"/>
      <c r="AT883" s="321"/>
      <c r="AU883" s="321"/>
      <c r="AV883" s="321"/>
      <c r="AW883" s="321"/>
      <c r="AX883" s="321"/>
      <c r="AY883">
        <f>COUNTA($C$883)</f>
        <v>1</v>
      </c>
    </row>
    <row r="884" spans="1:51" ht="69.75" customHeight="1" x14ac:dyDescent="0.15">
      <c r="A884" s="401">
        <v>7</v>
      </c>
      <c r="B884" s="401">
        <v>1</v>
      </c>
      <c r="C884" s="420" t="s">
        <v>794</v>
      </c>
      <c r="D884" s="415"/>
      <c r="E884" s="415"/>
      <c r="F884" s="415"/>
      <c r="G884" s="415"/>
      <c r="H884" s="415"/>
      <c r="I884" s="415"/>
      <c r="J884" s="416">
        <v>1010505001953</v>
      </c>
      <c r="K884" s="417"/>
      <c r="L884" s="417"/>
      <c r="M884" s="417"/>
      <c r="N884" s="417"/>
      <c r="O884" s="417"/>
      <c r="P884" s="421" t="s">
        <v>795</v>
      </c>
      <c r="Q884" s="317"/>
      <c r="R884" s="317"/>
      <c r="S884" s="317"/>
      <c r="T884" s="317"/>
      <c r="U884" s="317"/>
      <c r="V884" s="317"/>
      <c r="W884" s="317"/>
      <c r="X884" s="317"/>
      <c r="Y884" s="318">
        <v>3</v>
      </c>
      <c r="Z884" s="319"/>
      <c r="AA884" s="319"/>
      <c r="AB884" s="320"/>
      <c r="AC884" s="322" t="s">
        <v>370</v>
      </c>
      <c r="AD884" s="323"/>
      <c r="AE884" s="323"/>
      <c r="AF884" s="323"/>
      <c r="AG884" s="323"/>
      <c r="AH884" s="324">
        <v>1</v>
      </c>
      <c r="AI884" s="325"/>
      <c r="AJ884" s="325"/>
      <c r="AK884" s="325"/>
      <c r="AL884" s="326">
        <v>87</v>
      </c>
      <c r="AM884" s="327"/>
      <c r="AN884" s="327"/>
      <c r="AO884" s="328"/>
      <c r="AP884" s="321"/>
      <c r="AQ884" s="321"/>
      <c r="AR884" s="321"/>
      <c r="AS884" s="321"/>
      <c r="AT884" s="321"/>
      <c r="AU884" s="321"/>
      <c r="AV884" s="321"/>
      <c r="AW884" s="321"/>
      <c r="AX884" s="321"/>
      <c r="AY884">
        <f>COUNTA($C$884)</f>
        <v>1</v>
      </c>
    </row>
    <row r="885" spans="1:51" ht="30" customHeight="1" x14ac:dyDescent="0.15">
      <c r="A885" s="401">
        <v>8</v>
      </c>
      <c r="B885" s="401">
        <v>1</v>
      </c>
      <c r="C885" s="420" t="s">
        <v>796</v>
      </c>
      <c r="D885" s="415"/>
      <c r="E885" s="415"/>
      <c r="F885" s="415"/>
      <c r="G885" s="415"/>
      <c r="H885" s="415"/>
      <c r="I885" s="415"/>
      <c r="J885" s="416">
        <v>4010505002081</v>
      </c>
      <c r="K885" s="417"/>
      <c r="L885" s="417"/>
      <c r="M885" s="417"/>
      <c r="N885" s="417"/>
      <c r="O885" s="417"/>
      <c r="P885" s="421" t="s">
        <v>797</v>
      </c>
      <c r="Q885" s="317"/>
      <c r="R885" s="317"/>
      <c r="S885" s="317"/>
      <c r="T885" s="317"/>
      <c r="U885" s="317"/>
      <c r="V885" s="317"/>
      <c r="W885" s="317"/>
      <c r="X885" s="317"/>
      <c r="Y885" s="318">
        <v>3</v>
      </c>
      <c r="Z885" s="319"/>
      <c r="AA885" s="319"/>
      <c r="AB885" s="320"/>
      <c r="AC885" s="322" t="s">
        <v>370</v>
      </c>
      <c r="AD885" s="323"/>
      <c r="AE885" s="323"/>
      <c r="AF885" s="323"/>
      <c r="AG885" s="323"/>
      <c r="AH885" s="324">
        <v>1</v>
      </c>
      <c r="AI885" s="325"/>
      <c r="AJ885" s="325"/>
      <c r="AK885" s="325"/>
      <c r="AL885" s="326">
        <v>99</v>
      </c>
      <c r="AM885" s="327"/>
      <c r="AN885" s="327"/>
      <c r="AO885" s="328"/>
      <c r="AP885" s="321"/>
      <c r="AQ885" s="321"/>
      <c r="AR885" s="321"/>
      <c r="AS885" s="321"/>
      <c r="AT885" s="321"/>
      <c r="AU885" s="321"/>
      <c r="AV885" s="321"/>
      <c r="AW885" s="321"/>
      <c r="AX885" s="321"/>
      <c r="AY885">
        <f>COUNTA($C$885)</f>
        <v>1</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336</v>
      </c>
      <c r="AD910" s="277"/>
      <c r="AE910" s="277"/>
      <c r="AF910" s="277"/>
      <c r="AG910" s="277"/>
      <c r="AH910" s="345" t="s">
        <v>365</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54" customHeight="1" x14ac:dyDescent="0.15">
      <c r="A911" s="401">
        <v>1</v>
      </c>
      <c r="B911" s="401">
        <v>1</v>
      </c>
      <c r="C911" s="420" t="s">
        <v>772</v>
      </c>
      <c r="D911" s="415"/>
      <c r="E911" s="415"/>
      <c r="F911" s="415"/>
      <c r="G911" s="415"/>
      <c r="H911" s="415"/>
      <c r="I911" s="415"/>
      <c r="J911" s="416">
        <v>1011105001930</v>
      </c>
      <c r="K911" s="417"/>
      <c r="L911" s="417"/>
      <c r="M911" s="417"/>
      <c r="N911" s="417"/>
      <c r="O911" s="417"/>
      <c r="P911" s="421" t="s">
        <v>770</v>
      </c>
      <c r="Q911" s="317"/>
      <c r="R911" s="317"/>
      <c r="S911" s="317"/>
      <c r="T911" s="317"/>
      <c r="U911" s="317"/>
      <c r="V911" s="317"/>
      <c r="W911" s="317"/>
      <c r="X911" s="317"/>
      <c r="Y911" s="318">
        <v>7</v>
      </c>
      <c r="Z911" s="319"/>
      <c r="AA911" s="319"/>
      <c r="AB911" s="320"/>
      <c r="AC911" s="322" t="s">
        <v>370</v>
      </c>
      <c r="AD911" s="323"/>
      <c r="AE911" s="323"/>
      <c r="AF911" s="323"/>
      <c r="AG911" s="323"/>
      <c r="AH911" s="418">
        <v>1</v>
      </c>
      <c r="AI911" s="419"/>
      <c r="AJ911" s="419"/>
      <c r="AK911" s="419"/>
      <c r="AL911" s="326">
        <v>98</v>
      </c>
      <c r="AM911" s="327"/>
      <c r="AN911" s="327"/>
      <c r="AO911" s="328"/>
      <c r="AP911" s="321"/>
      <c r="AQ911" s="321"/>
      <c r="AR911" s="321"/>
      <c r="AS911" s="321"/>
      <c r="AT911" s="321"/>
      <c r="AU911" s="321"/>
      <c r="AV911" s="321"/>
      <c r="AW911" s="321"/>
      <c r="AX911" s="321"/>
      <c r="AY911">
        <f t="shared" si="119"/>
        <v>1</v>
      </c>
    </row>
    <row r="912" spans="1:51" ht="44.25" customHeight="1" x14ac:dyDescent="0.15">
      <c r="A912" s="401">
        <v>2</v>
      </c>
      <c r="B912" s="401">
        <v>1</v>
      </c>
      <c r="C912" s="420" t="s">
        <v>773</v>
      </c>
      <c r="D912" s="415"/>
      <c r="E912" s="415"/>
      <c r="F912" s="415"/>
      <c r="G912" s="415"/>
      <c r="H912" s="415"/>
      <c r="I912" s="415"/>
      <c r="J912" s="416">
        <v>1011105001930</v>
      </c>
      <c r="K912" s="417"/>
      <c r="L912" s="417"/>
      <c r="M912" s="417"/>
      <c r="N912" s="417"/>
      <c r="O912" s="417"/>
      <c r="P912" s="421" t="s">
        <v>771</v>
      </c>
      <c r="Q912" s="317"/>
      <c r="R912" s="317"/>
      <c r="S912" s="317"/>
      <c r="T912" s="317"/>
      <c r="U912" s="317"/>
      <c r="V912" s="317"/>
      <c r="W912" s="317"/>
      <c r="X912" s="317"/>
      <c r="Y912" s="318">
        <v>2</v>
      </c>
      <c r="Z912" s="319"/>
      <c r="AA912" s="319"/>
      <c r="AB912" s="320"/>
      <c r="AC912" s="322" t="s">
        <v>370</v>
      </c>
      <c r="AD912" s="323"/>
      <c r="AE912" s="323"/>
      <c r="AF912" s="323"/>
      <c r="AG912" s="323"/>
      <c r="AH912" s="418">
        <v>1</v>
      </c>
      <c r="AI912" s="419"/>
      <c r="AJ912" s="419"/>
      <c r="AK912" s="419"/>
      <c r="AL912" s="326">
        <v>78</v>
      </c>
      <c r="AM912" s="327"/>
      <c r="AN912" s="327"/>
      <c r="AO912" s="328"/>
      <c r="AP912" s="321"/>
      <c r="AQ912" s="321"/>
      <c r="AR912" s="321"/>
      <c r="AS912" s="321"/>
      <c r="AT912" s="321"/>
      <c r="AU912" s="321"/>
      <c r="AV912" s="321"/>
      <c r="AW912" s="321"/>
      <c r="AX912" s="321"/>
      <c r="AY912">
        <f>COUNTA($C$912)</f>
        <v>1</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336</v>
      </c>
      <c r="AD943" s="277"/>
      <c r="AE943" s="277"/>
      <c r="AF943" s="277"/>
      <c r="AG943" s="277"/>
      <c r="AH943" s="345" t="s">
        <v>365</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54.75" customHeight="1" x14ac:dyDescent="0.15">
      <c r="A944" s="401">
        <v>1</v>
      </c>
      <c r="B944" s="401">
        <v>1</v>
      </c>
      <c r="C944" s="420" t="s">
        <v>764</v>
      </c>
      <c r="D944" s="415"/>
      <c r="E944" s="415"/>
      <c r="F944" s="415"/>
      <c r="G944" s="415"/>
      <c r="H944" s="415"/>
      <c r="I944" s="415"/>
      <c r="J944" s="416">
        <v>8120001034119</v>
      </c>
      <c r="K944" s="417"/>
      <c r="L944" s="417"/>
      <c r="M944" s="417"/>
      <c r="N944" s="417"/>
      <c r="O944" s="417"/>
      <c r="P944" s="421" t="s">
        <v>801</v>
      </c>
      <c r="Q944" s="317"/>
      <c r="R944" s="317"/>
      <c r="S944" s="317"/>
      <c r="T944" s="317"/>
      <c r="U944" s="317"/>
      <c r="V944" s="317"/>
      <c r="W944" s="317"/>
      <c r="X944" s="317"/>
      <c r="Y944" s="318">
        <v>5</v>
      </c>
      <c r="Z944" s="319"/>
      <c r="AA944" s="319"/>
      <c r="AB944" s="320"/>
      <c r="AC944" s="322" t="s">
        <v>374</v>
      </c>
      <c r="AD944" s="323"/>
      <c r="AE944" s="323"/>
      <c r="AF944" s="323"/>
      <c r="AG944" s="323"/>
      <c r="AH944" s="418">
        <v>1</v>
      </c>
      <c r="AI944" s="419"/>
      <c r="AJ944" s="419"/>
      <c r="AK944" s="419"/>
      <c r="AL944" s="326" t="s">
        <v>781</v>
      </c>
      <c r="AM944" s="327"/>
      <c r="AN944" s="327"/>
      <c r="AO944" s="328"/>
      <c r="AP944" s="321"/>
      <c r="AQ944" s="321"/>
      <c r="AR944" s="321"/>
      <c r="AS944" s="321"/>
      <c r="AT944" s="321"/>
      <c r="AU944" s="321"/>
      <c r="AV944" s="321"/>
      <c r="AW944" s="321"/>
      <c r="AX944" s="321"/>
      <c r="AY944">
        <f t="shared" si="120"/>
        <v>1</v>
      </c>
    </row>
    <row r="945" spans="1:51" ht="69" customHeight="1" x14ac:dyDescent="0.15">
      <c r="A945" s="401">
        <v>2</v>
      </c>
      <c r="B945" s="401">
        <v>1</v>
      </c>
      <c r="C945" s="420" t="s">
        <v>765</v>
      </c>
      <c r="D945" s="415"/>
      <c r="E945" s="415"/>
      <c r="F945" s="415"/>
      <c r="G945" s="415"/>
      <c r="H945" s="415"/>
      <c r="I945" s="415"/>
      <c r="J945" s="416">
        <v>4010001095836</v>
      </c>
      <c r="K945" s="417"/>
      <c r="L945" s="417"/>
      <c r="M945" s="417"/>
      <c r="N945" s="417"/>
      <c r="O945" s="417"/>
      <c r="P945" s="421" t="s">
        <v>766</v>
      </c>
      <c r="Q945" s="317"/>
      <c r="R945" s="317"/>
      <c r="S945" s="317"/>
      <c r="T945" s="317"/>
      <c r="U945" s="317"/>
      <c r="V945" s="317"/>
      <c r="W945" s="317"/>
      <c r="X945" s="317"/>
      <c r="Y945" s="318">
        <v>1</v>
      </c>
      <c r="Z945" s="319"/>
      <c r="AA945" s="319"/>
      <c r="AB945" s="320"/>
      <c r="AC945" s="322" t="s">
        <v>376</v>
      </c>
      <c r="AD945" s="323"/>
      <c r="AE945" s="323"/>
      <c r="AF945" s="323"/>
      <c r="AG945" s="323"/>
      <c r="AH945" s="418">
        <v>1</v>
      </c>
      <c r="AI945" s="419"/>
      <c r="AJ945" s="419"/>
      <c r="AK945" s="419"/>
      <c r="AL945" s="326" t="s">
        <v>781</v>
      </c>
      <c r="AM945" s="327"/>
      <c r="AN945" s="327"/>
      <c r="AO945" s="328"/>
      <c r="AP945" s="321"/>
      <c r="AQ945" s="321"/>
      <c r="AR945" s="321"/>
      <c r="AS945" s="321"/>
      <c r="AT945" s="321"/>
      <c r="AU945" s="321"/>
      <c r="AV945" s="321"/>
      <c r="AW945" s="321"/>
      <c r="AX945" s="321"/>
      <c r="AY945">
        <f>COUNTA($C$945)</f>
        <v>1</v>
      </c>
    </row>
    <row r="946" spans="1:51" ht="68.25"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71.25"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t="s">
        <v>781</v>
      </c>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336</v>
      </c>
      <c r="AD976" s="277"/>
      <c r="AE976" s="277"/>
      <c r="AF976" s="277"/>
      <c r="AG976" s="277"/>
      <c r="AH976" s="345" t="s">
        <v>365</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336</v>
      </c>
      <c r="AD1009" s="277"/>
      <c r="AE1009" s="277"/>
      <c r="AF1009" s="277"/>
      <c r="AG1009" s="277"/>
      <c r="AH1009" s="345" t="s">
        <v>365</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336</v>
      </c>
      <c r="AD1042" s="277"/>
      <c r="AE1042" s="277"/>
      <c r="AF1042" s="277"/>
      <c r="AG1042" s="277"/>
      <c r="AH1042" s="345" t="s">
        <v>365</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336</v>
      </c>
      <c r="AD1075" s="277"/>
      <c r="AE1075" s="277"/>
      <c r="AF1075" s="277"/>
      <c r="AG1075" s="277"/>
      <c r="AH1075" s="345" t="s">
        <v>365</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327</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342</v>
      </c>
      <c r="AM1106" s="952"/>
      <c r="AN1106" s="952"/>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328</v>
      </c>
      <c r="AQ1109" s="423"/>
      <c r="AR1109" s="423"/>
      <c r="AS1109" s="423"/>
      <c r="AT1109" s="423"/>
      <c r="AU1109" s="423"/>
      <c r="AV1109" s="423"/>
      <c r="AW1109" s="423"/>
      <c r="AX1109" s="423"/>
    </row>
    <row r="1110" spans="1:51" ht="30" hidden="1" customHeight="1" x14ac:dyDescent="0.15">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189" max="49" man="1"/>
    <brk id="733" max="49" man="1"/>
    <brk id="875"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25"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c r="M2" s="13" t="str">
        <f>IF(L2="","",K2)</f>
        <v/>
      </c>
      <c r="N2" s="13" t="str">
        <f>IF(M2="","",IF(N1&lt;&gt;"",CONCATENATE(N1,"、",M2),M2))</f>
        <v/>
      </c>
      <c r="O2" s="13"/>
      <c r="P2" s="12" t="s">
        <v>74</v>
      </c>
      <c r="Q2" s="17" t="s">
        <v>744</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744</v>
      </c>
      <c r="M3" s="13" t="str">
        <f t="shared" ref="M3:M11" si="2">IF(L3="","",K3)</f>
        <v>文教及び科学振興</v>
      </c>
      <c r="N3" s="13" t="str">
        <f>IF(M3="",N2,IF(N2&lt;&gt;"",CONCATENATE(N2,"、",M3),M3))</f>
        <v>文教及び科学振興</v>
      </c>
      <c r="O3" s="13"/>
      <c r="P3" s="12" t="s">
        <v>75</v>
      </c>
      <c r="Q3" s="17" t="s">
        <v>744</v>
      </c>
      <c r="R3" s="13" t="str">
        <f t="shared" ref="R3:R8" si="3">IF(Q3="","",P3)</f>
        <v>委託・請負</v>
      </c>
      <c r="S3" s="13" t="str">
        <f t="shared" ref="S3:S8" si="4">IF(R3="",S2,IF(S2&lt;&gt;"",CONCATENATE(S2,"、",R3),R3))</f>
        <v>直接実施、委託・請負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文教及び科学振興</v>
      </c>
      <c r="O10" s="13"/>
      <c r="P10" s="13" t="str">
        <f>S8</f>
        <v>直接実施、委託・請負</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744</v>
      </c>
      <c r="M11" s="13" t="str">
        <f t="shared" si="2"/>
        <v>その他の事項経費</v>
      </c>
      <c r="N11" s="13" t="str">
        <f t="shared" si="6"/>
        <v>文教及び科学振興、その他の事項経費</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347</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388</v>
      </c>
      <c r="AF2" s="990"/>
      <c r="AG2" s="990"/>
      <c r="AH2" s="990"/>
      <c r="AI2" s="990" t="s">
        <v>410</v>
      </c>
      <c r="AJ2" s="990"/>
      <c r="AK2" s="990"/>
      <c r="AL2" s="454"/>
      <c r="AM2" s="990" t="s">
        <v>507</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378</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347</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388</v>
      </c>
      <c r="AF9" s="990"/>
      <c r="AG9" s="990"/>
      <c r="AH9" s="990"/>
      <c r="AI9" s="990" t="s">
        <v>410</v>
      </c>
      <c r="AJ9" s="990"/>
      <c r="AK9" s="990"/>
      <c r="AL9" s="454"/>
      <c r="AM9" s="990" t="s">
        <v>507</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378</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347</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388</v>
      </c>
      <c r="AF16" s="990"/>
      <c r="AG16" s="990"/>
      <c r="AH16" s="990"/>
      <c r="AI16" s="990" t="s">
        <v>410</v>
      </c>
      <c r="AJ16" s="990"/>
      <c r="AK16" s="990"/>
      <c r="AL16" s="454"/>
      <c r="AM16" s="990" t="s">
        <v>507</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378</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347</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388</v>
      </c>
      <c r="AF23" s="990"/>
      <c r="AG23" s="990"/>
      <c r="AH23" s="990"/>
      <c r="AI23" s="990" t="s">
        <v>410</v>
      </c>
      <c r="AJ23" s="990"/>
      <c r="AK23" s="990"/>
      <c r="AL23" s="454"/>
      <c r="AM23" s="990" t="s">
        <v>507</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378</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347</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388</v>
      </c>
      <c r="AF30" s="990"/>
      <c r="AG30" s="990"/>
      <c r="AH30" s="990"/>
      <c r="AI30" s="990" t="s">
        <v>410</v>
      </c>
      <c r="AJ30" s="990"/>
      <c r="AK30" s="990"/>
      <c r="AL30" s="454"/>
      <c r="AM30" s="990" t="s">
        <v>507</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378</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347</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388</v>
      </c>
      <c r="AF37" s="990"/>
      <c r="AG37" s="990"/>
      <c r="AH37" s="990"/>
      <c r="AI37" s="990" t="s">
        <v>410</v>
      </c>
      <c r="AJ37" s="990"/>
      <c r="AK37" s="990"/>
      <c r="AL37" s="454"/>
      <c r="AM37" s="990" t="s">
        <v>507</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347</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388</v>
      </c>
      <c r="AF44" s="990"/>
      <c r="AG44" s="990"/>
      <c r="AH44" s="990"/>
      <c r="AI44" s="990" t="s">
        <v>410</v>
      </c>
      <c r="AJ44" s="990"/>
      <c r="AK44" s="990"/>
      <c r="AL44" s="454"/>
      <c r="AM44" s="990" t="s">
        <v>507</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347</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388</v>
      </c>
      <c r="AF51" s="990"/>
      <c r="AG51" s="990"/>
      <c r="AH51" s="990"/>
      <c r="AI51" s="990" t="s">
        <v>410</v>
      </c>
      <c r="AJ51" s="990"/>
      <c r="AK51" s="990"/>
      <c r="AL51" s="454"/>
      <c r="AM51" s="990" t="s">
        <v>507</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347</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388</v>
      </c>
      <c r="AF58" s="990"/>
      <c r="AG58" s="990"/>
      <c r="AH58" s="990"/>
      <c r="AI58" s="990" t="s">
        <v>410</v>
      </c>
      <c r="AJ58" s="990"/>
      <c r="AK58" s="990"/>
      <c r="AL58" s="454"/>
      <c r="AM58" s="990" t="s">
        <v>507</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347</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388</v>
      </c>
      <c r="AF65" s="990"/>
      <c r="AG65" s="990"/>
      <c r="AH65" s="990"/>
      <c r="AI65" s="990" t="s">
        <v>410</v>
      </c>
      <c r="AJ65" s="990"/>
      <c r="AK65" s="990"/>
      <c r="AL65" s="454"/>
      <c r="AM65" s="990" t="s">
        <v>507</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378</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364</v>
      </c>
      <c r="H2" s="436"/>
      <c r="I2" s="436"/>
      <c r="J2" s="436"/>
      <c r="K2" s="436"/>
      <c r="L2" s="436"/>
      <c r="M2" s="436"/>
      <c r="N2" s="436"/>
      <c r="O2" s="436"/>
      <c r="P2" s="436"/>
      <c r="Q2" s="436"/>
      <c r="R2" s="436"/>
      <c r="S2" s="436"/>
      <c r="T2" s="436"/>
      <c r="U2" s="436"/>
      <c r="V2" s="436"/>
      <c r="W2" s="436"/>
      <c r="X2" s="436"/>
      <c r="Y2" s="436"/>
      <c r="Z2" s="436"/>
      <c r="AA2" s="436"/>
      <c r="AB2" s="437"/>
      <c r="AC2" s="435" t="s">
        <v>366</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351</v>
      </c>
      <c r="Z3" s="346"/>
      <c r="AA3" s="346"/>
      <c r="AB3" s="346"/>
      <c r="AC3" s="277" t="s">
        <v>336</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351</v>
      </c>
      <c r="Z36" s="346"/>
      <c r="AA36" s="346"/>
      <c r="AB36" s="346"/>
      <c r="AC36" s="277" t="s">
        <v>336</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351</v>
      </c>
      <c r="Z69" s="346"/>
      <c r="AA69" s="346"/>
      <c r="AB69" s="346"/>
      <c r="AC69" s="277" t="s">
        <v>336</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351</v>
      </c>
      <c r="Z102" s="346"/>
      <c r="AA102" s="346"/>
      <c r="AB102" s="346"/>
      <c r="AC102" s="277" t="s">
        <v>336</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351</v>
      </c>
      <c r="Z135" s="346"/>
      <c r="AA135" s="346"/>
      <c r="AB135" s="346"/>
      <c r="AC135" s="277" t="s">
        <v>336</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351</v>
      </c>
      <c r="Z168" s="346"/>
      <c r="AA168" s="346"/>
      <c r="AB168" s="346"/>
      <c r="AC168" s="277" t="s">
        <v>336</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351</v>
      </c>
      <c r="Z201" s="346"/>
      <c r="AA201" s="346"/>
      <c r="AB201" s="346"/>
      <c r="AC201" s="277" t="s">
        <v>336</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351</v>
      </c>
      <c r="Z234" s="346"/>
      <c r="AA234" s="346"/>
      <c r="AB234" s="346"/>
      <c r="AC234" s="277" t="s">
        <v>336</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351</v>
      </c>
      <c r="Z267" s="346"/>
      <c r="AA267" s="346"/>
      <c r="AB267" s="346"/>
      <c r="AC267" s="277" t="s">
        <v>336</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351</v>
      </c>
      <c r="Z300" s="346"/>
      <c r="AA300" s="346"/>
      <c r="AB300" s="346"/>
      <c r="AC300" s="277" t="s">
        <v>336</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351</v>
      </c>
      <c r="Z333" s="346"/>
      <c r="AA333" s="346"/>
      <c r="AB333" s="346"/>
      <c r="AC333" s="277" t="s">
        <v>336</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351</v>
      </c>
      <c r="Z366" s="346"/>
      <c r="AA366" s="346"/>
      <c r="AB366" s="346"/>
      <c r="AC366" s="277" t="s">
        <v>336</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351</v>
      </c>
      <c r="Z399" s="346"/>
      <c r="AA399" s="346"/>
      <c r="AB399" s="346"/>
      <c r="AC399" s="277" t="s">
        <v>336</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351</v>
      </c>
      <c r="Z432" s="346"/>
      <c r="AA432" s="346"/>
      <c r="AB432" s="346"/>
      <c r="AC432" s="277" t="s">
        <v>336</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351</v>
      </c>
      <c r="Z465" s="346"/>
      <c r="AA465" s="346"/>
      <c r="AB465" s="346"/>
      <c r="AC465" s="277" t="s">
        <v>336</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351</v>
      </c>
      <c r="Z498" s="346"/>
      <c r="AA498" s="346"/>
      <c r="AB498" s="346"/>
      <c r="AC498" s="277" t="s">
        <v>336</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351</v>
      </c>
      <c r="Z531" s="346"/>
      <c r="AA531" s="346"/>
      <c r="AB531" s="346"/>
      <c r="AC531" s="277" t="s">
        <v>336</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351</v>
      </c>
      <c r="Z564" s="346"/>
      <c r="AA564" s="346"/>
      <c r="AB564" s="346"/>
      <c r="AC564" s="277" t="s">
        <v>336</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351</v>
      </c>
      <c r="Z597" s="346"/>
      <c r="AA597" s="346"/>
      <c r="AB597" s="346"/>
      <c r="AC597" s="277" t="s">
        <v>336</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351</v>
      </c>
      <c r="Z630" s="346"/>
      <c r="AA630" s="346"/>
      <c r="AB630" s="346"/>
      <c r="AC630" s="277" t="s">
        <v>336</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351</v>
      </c>
      <c r="Z663" s="346"/>
      <c r="AA663" s="346"/>
      <c r="AB663" s="346"/>
      <c r="AC663" s="277" t="s">
        <v>336</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351</v>
      </c>
      <c r="Z696" s="346"/>
      <c r="AA696" s="346"/>
      <c r="AB696" s="346"/>
      <c r="AC696" s="277" t="s">
        <v>336</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351</v>
      </c>
      <c r="Z729" s="346"/>
      <c r="AA729" s="346"/>
      <c r="AB729" s="346"/>
      <c r="AC729" s="277" t="s">
        <v>336</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351</v>
      </c>
      <c r="Z762" s="346"/>
      <c r="AA762" s="346"/>
      <c r="AB762" s="346"/>
      <c r="AC762" s="277" t="s">
        <v>336</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351</v>
      </c>
      <c r="Z795" s="346"/>
      <c r="AA795" s="346"/>
      <c r="AB795" s="346"/>
      <c r="AC795" s="277" t="s">
        <v>336</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351</v>
      </c>
      <c r="Z828" s="346"/>
      <c r="AA828" s="346"/>
      <c r="AB828" s="346"/>
      <c r="AC828" s="277" t="s">
        <v>336</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351</v>
      </c>
      <c r="Z861" s="346"/>
      <c r="AA861" s="346"/>
      <c r="AB861" s="346"/>
      <c r="AC861" s="277" t="s">
        <v>336</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351</v>
      </c>
      <c r="Z894" s="346"/>
      <c r="AA894" s="346"/>
      <c r="AB894" s="346"/>
      <c r="AC894" s="277" t="s">
        <v>336</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351</v>
      </c>
      <c r="Z927" s="346"/>
      <c r="AA927" s="346"/>
      <c r="AB927" s="346"/>
      <c r="AC927" s="277" t="s">
        <v>336</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351</v>
      </c>
      <c r="Z960" s="346"/>
      <c r="AA960" s="346"/>
      <c r="AB960" s="346"/>
      <c r="AC960" s="277" t="s">
        <v>336</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351</v>
      </c>
      <c r="Z993" s="346"/>
      <c r="AA993" s="346"/>
      <c r="AB993" s="346"/>
      <c r="AC993" s="277" t="s">
        <v>336</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351</v>
      </c>
      <c r="Z1026" s="346"/>
      <c r="AA1026" s="346"/>
      <c r="AB1026" s="346"/>
      <c r="AC1026" s="277" t="s">
        <v>336</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351</v>
      </c>
      <c r="Z1059" s="346"/>
      <c r="AA1059" s="346"/>
      <c r="AB1059" s="346"/>
      <c r="AC1059" s="277" t="s">
        <v>336</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351</v>
      </c>
      <c r="Z1092" s="346"/>
      <c r="AA1092" s="346"/>
      <c r="AB1092" s="346"/>
      <c r="AC1092" s="277" t="s">
        <v>336</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351</v>
      </c>
      <c r="Z1125" s="346"/>
      <c r="AA1125" s="346"/>
      <c r="AB1125" s="346"/>
      <c r="AC1125" s="277" t="s">
        <v>336</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351</v>
      </c>
      <c r="Z1158" s="346"/>
      <c r="AA1158" s="346"/>
      <c r="AB1158" s="346"/>
      <c r="AC1158" s="277" t="s">
        <v>336</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351</v>
      </c>
      <c r="Z1191" s="346"/>
      <c r="AA1191" s="346"/>
      <c r="AB1191" s="346"/>
      <c r="AC1191" s="277" t="s">
        <v>336</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351</v>
      </c>
      <c r="Z1224" s="346"/>
      <c r="AA1224" s="346"/>
      <c r="AB1224" s="346"/>
      <c r="AC1224" s="277" t="s">
        <v>336</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351</v>
      </c>
      <c r="Z1257" s="346"/>
      <c r="AA1257" s="346"/>
      <c r="AB1257" s="346"/>
      <c r="AC1257" s="277" t="s">
        <v>336</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351</v>
      </c>
      <c r="Z1290" s="346"/>
      <c r="AA1290" s="346"/>
      <c r="AB1290" s="346"/>
      <c r="AC1290" s="277" t="s">
        <v>336</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2021-08-25T02:01:27Z</cp:lastPrinted>
  <dcterms:created xsi:type="dcterms:W3CDTF">2012-03-13T00:50:25Z</dcterms:created>
  <dcterms:modified xsi:type="dcterms:W3CDTF">2021-09-03T02:20:24Z</dcterms:modified>
</cp:coreProperties>
</file>