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50" i="3"/>
  <c r="AY459" i="3"/>
  <c r="AY213" i="3"/>
  <c r="AY235" i="3"/>
  <c r="AY255" i="3"/>
  <c r="AY369" i="3"/>
  <c r="AY271"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<sst xmlns="http://schemas.openxmlformats.org/spreadsheetml/2006/main" count="2370" uniqueCount="744">
  <si>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</si>
  <si>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</si>
  <si>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</si>
  <si>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</si>
  <si>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</si>
  <si>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</si>
  <si>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</si>
  <si>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</si>
  <si>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</si>
  <si>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</si>
  <si>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</si>
  <si>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</si>
  <si>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</si>
  <si>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</si>
  <si>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</si>
  <si>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</si>
  <si>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</si>
  <si>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</si>
  <si>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</si>
  <si>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</si>
  <si>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</si>
  <si>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</si>
  <si>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</si>
  <si>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</si>
  <si>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</si>
  <si>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</si>
  <si>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</si>
  <si>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</si>
  <si>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</si>
  <si>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</si>
  <si>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</si>
  <si>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</si>
  <si>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</si>
  <si>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</si>
  <si>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</si>
  <si>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</si>
  <si>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</si>
  <si>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</si>
  <si>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</si>
  <si>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</si>
  <si>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</si>
  <si>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</si>
  <si>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</si>
  <si>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</si>
  <si>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</si>
  <si>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</si>
  <si>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</si>
  <si>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</si>
  <si>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</si>
  <si>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</si>
  <si>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</si>
  <si>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</si>
  <si>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</si>
  <si>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</si>
  <si>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</si>
  <si>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</si>
  <si>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</si>
  <si>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</si>
  <si>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</si>
  <si>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</si>
  <si>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</si>
  <si>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</si>
  <si>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</si>
  <si>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</si>
  <si>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</si>
  <si>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</si>
  <si>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</si>
  <si>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</si>
  <si>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</si>
  <si>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</si>
  <si>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</si>
  <si>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</si>
  <si>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</si>
  <si>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</si>
  <si>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</si>
  <si>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</si>
  <si>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</si>
  <si>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</si>
  <si>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</si>
  <si>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</si>
  <si>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</si>
  <si>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</si>
  <si>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</si>
  <si>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</si>
  <si>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</si>
  <si>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</si>
  <si>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</si>
  <si>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</si>
  <si>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</si>
  <si>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</si>
  <si>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</si>
  <si>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</si>
  <si>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</si>
  <si>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</si>
  <si>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</si>
  <si>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</si>
  <si>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</si>
  <si>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</si>
  <si>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</si>
  <si>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</si>
  <si>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</si>
  <si>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</si>
  <si>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</si>
  <si>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</si>
  <si>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</si>
  <si>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</si>
  <si>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</si>
  <si>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</si>
  <si>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</si>
  <si>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</si>
  <si>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</si>
  <si>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</si>
  <si>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</si>
  <si>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</si>
  <si>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</si>
  <si>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</si>
  <si>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</si>
  <si>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</si>
  <si>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</si>
  <si>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</si>
  <si>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</si>
  <si>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</si>
  <si>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</si>
  <si>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</si>
  <si>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</si>
  <si>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</si>
  <si>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</si>
  <si>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</si>
  <si>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</si>
  <si>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</si>
  <si>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</si>
  <si>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</si>
  <si>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</si>
  <si>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</si>
  <si>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</si>
  <si>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</si>
  <si>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</si>
  <si>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</si>
  <si>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</si>
  <si>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</si>
  <si>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</si>
  <si>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</si>
  <si>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</si>
  <si>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</si>
  <si>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</si>
  <si>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</si>
  <si>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</si>
  <si>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</si>
  <si>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</si>
  <si>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</si>
  <si>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</si>
  <si>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</si>
  <si>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</si>
  <si>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</si>
  <si>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</si>
  <si>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</si>
  <si>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</si>
  <si>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</si>
  <si>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</si>
  <si>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</si>
  <si>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</si>
  <si>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</si>
  <si>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</si>
  <si>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</si>
  <si>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</si>
  <si>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</si>
  <si>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</si>
  <si>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</si>
  <si>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</si>
  <si>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</si>
  <si>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</si>
  <si>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</si>
  <si>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</si>
  <si>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</si>
  <si>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</si>
  <si>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</si>
  <si>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</si>
  <si>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</si>
  <si>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</si>
  <si>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</si>
  <si>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</si>
  <si>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</si>
  <si>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</si>
  <si>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</si>
  <si>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</si>
  <si>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</si>
  <si>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</si>
  <si>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</si>
  <si>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</si>
  <si>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</si>
  <si>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</si>
  <si>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</si>
  <si>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</si>
  <si>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</si>
  <si>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</si>
  <si>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</si>
  <si>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</si>
  <si>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</si>
  <si>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</si>
  <si>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</si>
  <si>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</si>
  <si>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</si>
  <si>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</si>
  <si>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</si>
  <si>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</si>
  <si>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</si>
  <si>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</si>
  <si>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</si>
  <si>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</si>
  <si>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</si>
  <si>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</si>
  <si>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</si>
  <si>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</si>
  <si>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</si>
  <si>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</si>
  <si>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</si>
  <si>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</si>
  <si>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</si>
  <si>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</si>
  <si>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</si>
  <si>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</si>
  <si>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</si>
  <si>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</si>
  <si>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</si>
  <si>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</si>
  <si>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</si>
  <si>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</si>
  <si>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</si>
  <si>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</si>
  <si>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</si>
  <si>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</si>
  <si>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</si>
  <si>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</si>
  <si>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</si>
  <si>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</si>
  <si>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</si>
  <si>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</si>
  <si>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</si>
  <si>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</si>
  <si>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</si>
  <si>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</si>
  <si>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</si>
  <si>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</si>
  <si>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</si>
  <si>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</si>
  <si>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</si>
  <si>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</si>
  <si>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</si>
  <si>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</si>
  <si>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</si>
  <si>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</si>
  <si>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</si>
  <si>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</si>
  <si>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</si>
  <si>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</si>
  <si>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</si>
  <si>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</si>
  <si>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</si>
  <si>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</si>
  <si>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</si>
  <si>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</si>
  <si>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</si>
  <si>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</si>
  <si>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</si>
  <si>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</si>
  <si>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</si>
  <si>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</si>
  <si>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</si>
  <si>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</si>
  <si>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</si>
  <si>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</si>
  <si>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</si>
  <si>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</si>
  <si>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</si>
  <si>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</si>
  <si>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</si>
  <si>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</si>
  <si>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</si>
  <si>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</si>
  <si>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</si>
  <si>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</si>
  <si>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</si>
  <si>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</si>
  <si>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</si>
  <si>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</si>
  <si>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</si>
  <si>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</si>
  <si>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</si>
  <si>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</si>
  <si>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</si>
  <si>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</si>
  <si>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</si>
  <si>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</si>
  <si>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</si>
  <si>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</si>
  <si>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</si>
  <si>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</si>
  <si>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</si>
  <si>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</si>
  <si>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</si>
  <si>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</si>
  <si>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</si>
  <si>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</si>
  <si>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</si>
  <si>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</si>
  <si>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</si>
  <si>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</si>
  <si>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</si>
  <si>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</si>
  <si>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</si>
  <si>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</si>
  <si>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</si>
  <si>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</si>
  <si>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</si>
  <si>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</si>
  <si>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</si>
  <si>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</si>
  <si>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</si>
  <si>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</si>
  <si>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</si>
  <si>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</si>
  <si>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</si>
  <si>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</si>
  <si>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</si>
  <si>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</si>
  <si>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</si>
  <si>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</si>
  <si>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</si>
  <si>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</si>
  <si>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</si>
  <si>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</si>
  <si>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</si>
  <si>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</si>
  <si>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</si>
  <si>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</si>
  <si>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</si>
  <si>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</si>
  <si>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</si>
  <si>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</si>
  <si>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</si>
  <si>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</si>
  <si>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</si>
  <si>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</si>
  <si>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</si>
  <si>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</si>
  <si>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</si>
  <si>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</si>
  <si>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</si>
  <si>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</si>
  <si>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</si>
  <si>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</si>
  <si>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</si>
  <si>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</si>
  <si>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</si>
  <si>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</si>
  <si>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</si>
  <si>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</si>
  <si>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</si>
  <si>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</si>
  <si>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</si>
  <si>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</si>
  <si>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</si>
  <si>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</si>
  <si>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</si>
  <si>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</si>
  <si>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</si>
  <si>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</si>
  <si>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</si>
  <si>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</si>
  <si>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</si>
  <si>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</si>
  <si>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</si>
  <si>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</si>
  <si>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</si>
  <si>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</si>
  <si>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</si>
  <si>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</si>
  <si>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</si>
  <si>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</si>
  <si>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</si>
  <si>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</si>
  <si>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</si>
  <si>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</si>
  <si>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</si>
  <si>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</si>
  <si>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</si>
  <si>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</si>
  <si>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</si>
  <si>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</si>
  <si>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</si>
  <si>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</si>
  <si>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</si>
  <si>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</si>
  <si>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</si>
  <si>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</si>
  <si>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</si>
  <si>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</si>
  <si>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</si>
  <si>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</si>
  <si>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</si>
  <si>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</si>
  <si>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</si>
  <si>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</si>
  <si>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</si>
  <si>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</si>
  <si>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</si>
  <si>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</si>
  <si>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</si>
  <si>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</si>
  <si>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</si>
  <si>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</si>
  <si>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</si>
  <si>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</si>
  <si>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</si>
  <si>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</si>
  <si>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</si>
  <si>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</si>
  <si>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</si>
  <si>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</si>
  <si>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</si>
  <si>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</si>
  <si>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</si>
  <si>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</si>
  <si>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</si>
  <si>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</si>
  <si>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</si>
  <si>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</si>
  <si>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</si>
  <si>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</si>
  <si>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</si>
  <si>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</si>
  <si>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</si>
  <si>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</si>
  <si>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</si>
  <si>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</si>
  <si>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</si>
  <si>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</si>
  <si>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</si>
  <si>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</si>
  <si>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</si>
  <si>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</si>
  <si>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</si>
  <si>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</si>
  <si>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</si>
  <si>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</si>
  <si>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</si>
  <si>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</si>
  <si>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</si>
  <si>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</si>
  <si>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</si>
  <si>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</si>
  <si>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</si>
  <si>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</si>
  <si>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</si>
  <si>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</si>
  <si>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</si>
  <si>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</si>
  <si>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</si>
  <si>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</si>
  <si>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</si>
  <si>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</si>
  <si>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</si>
  <si>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</si>
  <si>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</si>
  <si>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</si>
  <si>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</si>
  <si>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</si>
  <si>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</si>
  <si>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</si>
  <si>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</si>
  <si>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</si>
  <si>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</si>
  <si>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</si>
  <si>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</si>
  <si>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</si>
  <si>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</si>
  <si>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</si>
  <si>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</si>
  <si>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</si>
  <si>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</si>
  <si>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</si>
  <si>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</si>
  <si>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</si>
  <si>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</si>
  <si>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</si>
  <si>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</si>
  <si>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</si>
  <si>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</si>
  <si>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</si>
  <si>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</si>
  <si>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</si>
  <si>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</si>
  <si>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</si>
  <si>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</si>
  <si>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</si>
  <si>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</si>
  <si>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</si>
  <si>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</si>
  <si>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</si>
  <si>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</si>
  <si>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</si>
  <si>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</si>
  <si>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</si>
  <si>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</si>
  <si>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</si>
  <si>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</si>
  <si>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</si>
  <si>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</si>
  <si>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</si>
  <si>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</si>
  <si>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</si>
  <si>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</si>
  <si>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</si>
  <si>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</si>
  <si>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</si>
  <si>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</si>
  <si>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</si>
  <si>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</si>
  <si>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</si>
  <si>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</si>
  <si>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</si>
  <si>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</si>
  <si>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</si>
  <si>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</si>
  <si>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</si>
  <si>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</si>
  <si>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</si>
  <si>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</si>
  <si>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</si>
  <si>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</si>
  <si>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</si>
  <si>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</si>
  <si>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</si>
  <si>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</si>
  <si>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</si>
  <si>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</si>
  <si>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</si>
  <si>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</si>
  <si>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</si>
  <si>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</si>
  <si>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</si>
  <si>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</si>
  <si>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</si>
  <si>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</si>
  <si>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</si>
  <si>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</si>
  <si>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</si>
  <si>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</si>
  <si>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</si>
  <si>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</si>
  <si>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</si>
  <si>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</si>
  <si>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</si>
  <si>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</si>
  <si>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</si>
  <si>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</si>
  <si>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</si>
  <si>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</si>
  <si>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</si>
  <si>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</si>
  <si>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</si>
  <si>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</si>
  <si>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</si>
  <si>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</si>
  <si>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</si>
  <si>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</si>
  <si>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</si>
  <si>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</si>
  <si>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</si>
  <si>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</si>
  <si>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</si>
  <si>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</si>
  <si>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</si>
  <si>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</si>
  <si>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</si>
  <si>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</si>
  <si>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</si>
  <si>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</si>
  <si>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</si>
  <si>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</si>
  <si>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</si>
  <si>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</si>
  <si>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</si>
  <si>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</si>
  <si>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</si>
  <si>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</si>
  <si>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</si>
  <si>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</si>
  <si>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</si>
  <si>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</si>
  <si>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</si>
  <si>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</si>
  <si>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</si>
  <si>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</si>
  <si>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</si>
  <si>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</si>
  <si>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</si>
  <si>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</si>
  <si>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</si>
  <si>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</si>
  <si>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</si>
  <si>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</si>
  <si>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</si>
  <si>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</si>
  <si>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</si>
  <si>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</si>
  <si>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</si>
  <si>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</si>
  <si>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</si>
  <si>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</si>
  <si>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</si>
  <si>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</si>
  <si>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</si>
  <si>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</si>
  <si>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</si>
  <si>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</si>
  <si>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</si>
  <si>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</si>
  <si>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</si>
  <si>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</si>
  <si>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</si>
  <si>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</si>
  <si>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</si>
  <si>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</si>
  <si>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</si>
  <si>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</si>
  <si>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</si>
  <si>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車両の安全対策</t>
  </si>
  <si>
    <t>自動車局</t>
  </si>
  <si>
    <t>昭和39年度</t>
  </si>
  <si>
    <t>終了予定なし</t>
  </si>
  <si>
    <t>道路運送車両法
自動車損害賠償保障法附則第４項</t>
  </si>
  <si>
    <t>交通安全基本計画
自動車事故対策計画</t>
  </si>
  <si>
    <t>日本は、自動車の安全確保に関する国際的な整合性を図るため、国連の「車両等の型式認定相互承認協定」に加入し、自動車の安全・環境基準について国際調和を推進している。日本が国連の場において議論を主導している自動運転について、国際基準の策定に資する調査等を実施するなど、自動車の安全基準の拡充・強化及び先進安全自動車（ASV）の開発・実用化・普及に必要な技術評価等の調査を行う。</t>
  </si>
  <si>
    <t>-</t>
  </si>
  <si>
    <t>自動車検査基準策定調査
等委託費</t>
  </si>
  <si>
    <t>庁費</t>
  </si>
  <si>
    <t>自動車事故対策委託費</t>
  </si>
  <si>
    <t>諸謝金</t>
  </si>
  <si>
    <t>職員旅費</t>
  </si>
  <si>
    <t>令和2年までに交通事故死者数を2500人以下に引き下げる。</t>
  </si>
  <si>
    <t>交通事故死者数</t>
  </si>
  <si>
    <t>人</t>
  </si>
  <si>
    <t>警察庁交通事故統計
https://www.npa.go.jp/　
https://www.e-stat.go.jp/</t>
  </si>
  <si>
    <t>令和2年までに、車両安全対策により交通事故死者数を1,000人削減する（平成22年比）。</t>
  </si>
  <si>
    <t>車両安全対策による交通事故死者数削減効果</t>
  </si>
  <si>
    <t>車両安全対策に関する基準の追加・見直し等を行うための情報収集・検討を行う調査研究の件数</t>
  </si>
  <si>
    <t>件</t>
  </si>
  <si>
    <t>百万／件</t>
  </si>
  <si>
    <t>安全で安心できる交通の確保、治安・生活安全の確保</t>
  </si>
  <si>
    <t>自動車の安全性を高める</t>
  </si>
  <si>
    <t>大型貨物自動車の衝突被害軽減ブレーキの装着率</t>
  </si>
  <si>
    <t>310</t>
  </si>
  <si>
    <t>288</t>
  </si>
  <si>
    <t>296</t>
  </si>
  <si>
    <t>195</t>
  </si>
  <si>
    <t>189</t>
  </si>
  <si>
    <t>193</t>
  </si>
  <si>
    <t>207</t>
  </si>
  <si>
    <t>198</t>
  </si>
  <si>
    <t>197</t>
  </si>
  <si>
    <t>○</t>
  </si>
  <si>
    <t>技術・環境政策課
安全・環境基準課</t>
    <rPh sb="9" eb="11">
      <t>アンゼン</t>
    </rPh>
    <rPh sb="12" eb="14">
      <t>カンキョウ</t>
    </rPh>
    <rPh sb="14" eb="16">
      <t>キジュン</t>
    </rPh>
    <rPh sb="16" eb="17">
      <t>カ</t>
    </rPh>
    <phoneticPr fontId="5"/>
  </si>
  <si>
    <t>課長　久保田　秀暢
課長　猪股　博之</t>
    <rPh sb="10" eb="12">
      <t>カチョウ</t>
    </rPh>
    <rPh sb="13" eb="15">
      <t>イノマタ</t>
    </rPh>
    <rPh sb="16" eb="18">
      <t>ヒロユキ</t>
    </rPh>
    <phoneticPr fontId="5"/>
  </si>
  <si>
    <t>-</t>
    <phoneticPr fontId="5"/>
  </si>
  <si>
    <t>第10次交通安全基本計画において掲げられている目標「令和７年までに交通事故死者数を2,500人以下」を実現するため、自動車の安全基準の拡充・強化、先進安全自動車（ＡＳＶ）の開発・実用化・普及を促進する。</t>
    <rPh sb="26" eb="28">
      <t>レイワ</t>
    </rPh>
    <phoneticPr fontId="5"/>
  </si>
  <si>
    <t>-</t>
    <phoneticPr fontId="5"/>
  </si>
  <si>
    <t>自動車の安全性に関する調査研究を実施し、自動車の安全基準の拡充・強化、先進安全自動車（ASV）の開発・実用化・普及を促進する。</t>
  </si>
  <si>
    <t>平成27年3月に中央交通安全対策会議において第10次交通安全基本計画（平成28年度～32年度）が策定され、「平成32年までに交通事故死者数を2,500人以下とする」との目標が掲げられた。これを受け、平成28年6月にとりまとめられた交通政策審議会陸上交通分科会自動車部会報告書において、今後の車両安全対策の方向性が示された。このため、本事業については、内容の見直しを行いながら、対策の実施に必要な交通事故の調査・分析及び安全基準・指針等の策定を、引き続き効率的に実施していく必要がある。</t>
    <phoneticPr fontId="5"/>
  </si>
  <si>
    <t>更なる死傷者数の削減に向けた車両安全対策を推進するため、今後実施する調査・分析については、「車両安全対策検討会」における対策の事前効果予測及び事後効果評価等の結果を踏まえ、より効率的・効果的かつ必要不可欠な車両安全対策に限って実施していくこととする。</t>
    <phoneticPr fontId="5"/>
  </si>
  <si>
    <t>有</t>
  </si>
  <si>
    <t>‐</t>
  </si>
  <si>
    <t>交通事故の削減という国家目的のために行っている事業である。</t>
    <rPh sb="0" eb="2">
      <t>コウツウ</t>
    </rPh>
    <rPh sb="2" eb="4">
      <t>ジコ</t>
    </rPh>
    <rPh sb="5" eb="7">
      <t>サクゲン</t>
    </rPh>
    <rPh sb="10" eb="12">
      <t>コッカ</t>
    </rPh>
    <rPh sb="12" eb="14">
      <t>モクテキ</t>
    </rPh>
    <rPh sb="18" eb="19">
      <t>オコナ</t>
    </rPh>
    <rPh sb="23" eb="25">
      <t>ジギョウ</t>
    </rPh>
    <phoneticPr fontId="5"/>
  </si>
  <si>
    <t>自動車の安全基準・指針等を策定するために行う調査であり、国が行うべき事業である。</t>
    <rPh sb="0" eb="3">
      <t>ジドウシャ</t>
    </rPh>
    <rPh sb="4" eb="6">
      <t>アンゼン</t>
    </rPh>
    <rPh sb="6" eb="8">
      <t>キジュン</t>
    </rPh>
    <rPh sb="9" eb="11">
      <t>シシン</t>
    </rPh>
    <rPh sb="11" eb="12">
      <t>トウ</t>
    </rPh>
    <rPh sb="13" eb="15">
      <t>サクテイ</t>
    </rPh>
    <rPh sb="20" eb="21">
      <t>オコナ</t>
    </rPh>
    <rPh sb="22" eb="24">
      <t>チョウサ</t>
    </rPh>
    <rPh sb="28" eb="29">
      <t>クニ</t>
    </rPh>
    <rPh sb="30" eb="31">
      <t>オコナ</t>
    </rPh>
    <rPh sb="34" eb="36">
      <t>ジギョウ</t>
    </rPh>
    <phoneticPr fontId="5"/>
  </si>
  <si>
    <t>交通事故の削減という国家目的のために行っている事業であり、優先度は非常に高い。</t>
    <rPh sb="0" eb="2">
      <t>コウツウ</t>
    </rPh>
    <rPh sb="2" eb="4">
      <t>ジコ</t>
    </rPh>
    <rPh sb="5" eb="7">
      <t>サクゲン</t>
    </rPh>
    <rPh sb="10" eb="12">
      <t>コッカ</t>
    </rPh>
    <rPh sb="12" eb="14">
      <t>モクテキ</t>
    </rPh>
    <rPh sb="18" eb="19">
      <t>オコナ</t>
    </rPh>
    <rPh sb="23" eb="25">
      <t>ジギョウ</t>
    </rPh>
    <rPh sb="29" eb="32">
      <t>ユウセンド</t>
    </rPh>
    <rPh sb="33" eb="35">
      <t>ヒジョウ</t>
    </rPh>
    <rPh sb="36" eb="37">
      <t>タカ</t>
    </rPh>
    <phoneticPr fontId="5"/>
  </si>
  <si>
    <t>競争性が確保されている下での事業であり、妥当である。</t>
    <rPh sb="0" eb="3">
      <t>キョウソウセイ</t>
    </rPh>
    <rPh sb="4" eb="6">
      <t>カクホ</t>
    </rPh>
    <rPh sb="11" eb="12">
      <t>モト</t>
    </rPh>
    <rPh sb="14" eb="16">
      <t>ジギョウ</t>
    </rPh>
    <rPh sb="20" eb="22">
      <t>ダトウ</t>
    </rPh>
    <phoneticPr fontId="5"/>
  </si>
  <si>
    <t>中間段階での支出はない。</t>
    <phoneticPr fontId="5"/>
  </si>
  <si>
    <t>学識経験者等で構成される「車両安全対策検討会」において、対策の優先度を考慮し、必要な調査の見直しなどを行っている。</t>
    <rPh sb="0" eb="2">
      <t>ガクシキ</t>
    </rPh>
    <rPh sb="2" eb="5">
      <t>ケイケンシャ</t>
    </rPh>
    <rPh sb="5" eb="6">
      <t>トウ</t>
    </rPh>
    <rPh sb="7" eb="9">
      <t>コウセイ</t>
    </rPh>
    <rPh sb="13" eb="15">
      <t>シャリョウ</t>
    </rPh>
    <rPh sb="15" eb="17">
      <t>アンゼン</t>
    </rPh>
    <rPh sb="17" eb="19">
      <t>タイサク</t>
    </rPh>
    <rPh sb="19" eb="22">
      <t>ケントウカイ</t>
    </rPh>
    <rPh sb="28" eb="30">
      <t>タイサク</t>
    </rPh>
    <rPh sb="31" eb="34">
      <t>ユウセンド</t>
    </rPh>
    <rPh sb="35" eb="37">
      <t>コウリョ</t>
    </rPh>
    <rPh sb="39" eb="41">
      <t>ヒツヨウ</t>
    </rPh>
    <rPh sb="42" eb="44">
      <t>チョウサ</t>
    </rPh>
    <rPh sb="45" eb="47">
      <t>ミナオ</t>
    </rPh>
    <rPh sb="51" eb="52">
      <t>オコナ</t>
    </rPh>
    <phoneticPr fontId="5"/>
  </si>
  <si>
    <t>主に一般競争入札の結果によるため、妥当である。</t>
    <rPh sb="0" eb="1">
      <t>オモ</t>
    </rPh>
    <rPh sb="2" eb="4">
      <t>イッパン</t>
    </rPh>
    <rPh sb="4" eb="6">
      <t>キョウソウ</t>
    </rPh>
    <rPh sb="6" eb="8">
      <t>ニュウサツ</t>
    </rPh>
    <rPh sb="9" eb="11">
      <t>ケッカ</t>
    </rPh>
    <rPh sb="17" eb="19">
      <t>ダトウ</t>
    </rPh>
    <phoneticPr fontId="5"/>
  </si>
  <si>
    <t>一般競争入札を積極的に採用すること等により、コスト削減に努めている。</t>
  </si>
  <si>
    <t>調査結果等の成果物を活用し、自動車の安全基準・指針等の策定を通して、交通事故削減目標の達成に寄与している。</t>
    <rPh sb="0" eb="2">
      <t>チョウサ</t>
    </rPh>
    <rPh sb="2" eb="4">
      <t>ケッカ</t>
    </rPh>
    <rPh sb="4" eb="5">
      <t>トウ</t>
    </rPh>
    <rPh sb="6" eb="9">
      <t>セイカブツ</t>
    </rPh>
    <rPh sb="10" eb="12">
      <t>カツヨウ</t>
    </rPh>
    <rPh sb="14" eb="17">
      <t>ジドウシャ</t>
    </rPh>
    <rPh sb="18" eb="20">
      <t>アンゼン</t>
    </rPh>
    <rPh sb="20" eb="22">
      <t>キジュン</t>
    </rPh>
    <rPh sb="23" eb="25">
      <t>シシン</t>
    </rPh>
    <rPh sb="25" eb="26">
      <t>トウ</t>
    </rPh>
    <rPh sb="27" eb="29">
      <t>サクテイ</t>
    </rPh>
    <rPh sb="30" eb="31">
      <t>ツウ</t>
    </rPh>
    <rPh sb="34" eb="36">
      <t>コウツウ</t>
    </rPh>
    <rPh sb="36" eb="38">
      <t>ジコ</t>
    </rPh>
    <rPh sb="38" eb="40">
      <t>サクゲン</t>
    </rPh>
    <rPh sb="40" eb="42">
      <t>モクヒョウ</t>
    </rPh>
    <rPh sb="43" eb="45">
      <t>タッセイ</t>
    </rPh>
    <rPh sb="46" eb="48">
      <t>キヨ</t>
    </rPh>
    <phoneticPr fontId="5"/>
  </si>
  <si>
    <t>見込みに見合った活動実績となっている。</t>
    <rPh sb="0" eb="2">
      <t>ミコ</t>
    </rPh>
    <rPh sb="4" eb="6">
      <t>ミア</t>
    </rPh>
    <rPh sb="8" eb="10">
      <t>カツドウ</t>
    </rPh>
    <rPh sb="10" eb="12">
      <t>ジッセキ</t>
    </rPh>
    <phoneticPr fontId="5"/>
  </si>
  <si>
    <t>調査結果等の成果物を活用し、自動車の安全基準・指針等の策定を通して、交通事故削減目標の達成に寄与している。</t>
    <phoneticPr fontId="5"/>
  </si>
  <si>
    <t>A.独立行政法人自動車技術総合機構</t>
    <rPh sb="2" eb="4">
      <t>ドクリツ</t>
    </rPh>
    <rPh sb="4" eb="6">
      <t>ギョウセイ</t>
    </rPh>
    <rPh sb="6" eb="8">
      <t>ホウジン</t>
    </rPh>
    <rPh sb="8" eb="11">
      <t>ジドウシャ</t>
    </rPh>
    <rPh sb="11" eb="13">
      <t>ギジュツ</t>
    </rPh>
    <rPh sb="13" eb="15">
      <t>ソウゴウ</t>
    </rPh>
    <rPh sb="15" eb="17">
      <t>キコウ</t>
    </rPh>
    <phoneticPr fontId="5"/>
  </si>
  <si>
    <t>調査費</t>
    <rPh sb="0" eb="3">
      <t>チョウサヒ</t>
    </rPh>
    <phoneticPr fontId="5"/>
  </si>
  <si>
    <t>自動運転バス車両の開発促進業務</t>
    <rPh sb="0" eb="2">
      <t>ジドウ</t>
    </rPh>
    <rPh sb="2" eb="4">
      <t>ウンテン</t>
    </rPh>
    <rPh sb="6" eb="8">
      <t>シャリョウ</t>
    </rPh>
    <rPh sb="9" eb="11">
      <t>カイハツ</t>
    </rPh>
    <rPh sb="11" eb="13">
      <t>ソクシン</t>
    </rPh>
    <rPh sb="13" eb="15">
      <t>ギョウム</t>
    </rPh>
    <phoneticPr fontId="5"/>
  </si>
  <si>
    <t>先進安全自動車（ASV）の開発・実用化・普及促進に関する調査等</t>
    <rPh sb="0" eb="2">
      <t>センシン</t>
    </rPh>
    <rPh sb="2" eb="4">
      <t>アンゼン</t>
    </rPh>
    <rPh sb="4" eb="7">
      <t>ジドウシャ</t>
    </rPh>
    <rPh sb="13" eb="15">
      <t>カイハツ</t>
    </rPh>
    <rPh sb="16" eb="19">
      <t>ジツヨウカ</t>
    </rPh>
    <rPh sb="20" eb="22">
      <t>フキュウ</t>
    </rPh>
    <rPh sb="22" eb="24">
      <t>ソクシン</t>
    </rPh>
    <rPh sb="25" eb="26">
      <t>カン</t>
    </rPh>
    <rPh sb="28" eb="30">
      <t>チョウサ</t>
    </rPh>
    <rPh sb="30" eb="31">
      <t>トウ</t>
    </rPh>
    <phoneticPr fontId="5"/>
  </si>
  <si>
    <t>車両安全対策の総合的な推進に関する調査</t>
    <phoneticPr fontId="5"/>
  </si>
  <si>
    <t>独立行政法人自動車技術総合機構</t>
    <rPh sb="0" eb="15">
      <t>ドクリツギョウセイホウジンジドウシャギジュツソウゴウキコウ</t>
    </rPh>
    <phoneticPr fontId="5"/>
  </si>
  <si>
    <t>先進安全自動車（ＡＳＶ）の開発・実用化・普及の促進に関する調査</t>
    <phoneticPr fontId="5"/>
  </si>
  <si>
    <t>令和２年度　電気自動車の安全性に関する検討・調査</t>
    <phoneticPr fontId="5"/>
  </si>
  <si>
    <t>自動車におけるサイバーセキュリティ評価方法等に関する調査</t>
    <phoneticPr fontId="5"/>
  </si>
  <si>
    <t>歩行者頭部保護性能に係る調査及び衝突安全基準に関する海外動向調査</t>
    <phoneticPr fontId="5"/>
  </si>
  <si>
    <t>令和２年度交通弱者保護を目的とした傷害軽減に関する調査</t>
    <phoneticPr fontId="5"/>
  </si>
  <si>
    <t>自動運転車及び運転支援車による自動車線変更時の安全性に係る調査</t>
    <phoneticPr fontId="5"/>
  </si>
  <si>
    <t>令和２年度　後退警報装置の試験方法に関する調査</t>
    <phoneticPr fontId="5"/>
  </si>
  <si>
    <t>一般財団法人日本自動車研究所</t>
    <rPh sb="0" eb="2">
      <t>イッパン</t>
    </rPh>
    <rPh sb="2" eb="6">
      <t>ザイダンホウジン</t>
    </rPh>
    <rPh sb="6" eb="8">
      <t>ニホン</t>
    </rPh>
    <rPh sb="8" eb="11">
      <t>ジドウシャ</t>
    </rPh>
    <rPh sb="11" eb="14">
      <t>ケンキュウジョ</t>
    </rPh>
    <phoneticPr fontId="5"/>
  </si>
  <si>
    <t>車両安全対策の総合的な推進に関する調査</t>
    <phoneticPr fontId="5"/>
  </si>
  <si>
    <t>公益財団法人交通事故総合分析センター</t>
    <rPh sb="0" eb="2">
      <t>コウエキ</t>
    </rPh>
    <rPh sb="2" eb="6">
      <t>ザイダンホウジン</t>
    </rPh>
    <rPh sb="6" eb="8">
      <t>コウツウ</t>
    </rPh>
    <rPh sb="8" eb="10">
      <t>ジコ</t>
    </rPh>
    <rPh sb="10" eb="12">
      <t>ソウゴウ</t>
    </rPh>
    <rPh sb="12" eb="14">
      <t>ブンセキ</t>
    </rPh>
    <phoneticPr fontId="5"/>
  </si>
  <si>
    <t>自動運転車の事故に関する事故調査分析研究業務</t>
    <phoneticPr fontId="5"/>
  </si>
  <si>
    <t>令和２年度原動機付三・四輪自転車性能調査</t>
    <phoneticPr fontId="5"/>
  </si>
  <si>
    <t>公益財団法人日本自動車輸送技術協会</t>
    <rPh sb="0" eb="2">
      <t>コウエキ</t>
    </rPh>
    <rPh sb="2" eb="6">
      <t>ザイダンホウジン</t>
    </rPh>
    <rPh sb="6" eb="8">
      <t>ニホン</t>
    </rPh>
    <rPh sb="8" eb="11">
      <t>ジドウシャ</t>
    </rPh>
    <rPh sb="11" eb="13">
      <t>ユソウ</t>
    </rPh>
    <rPh sb="13" eb="15">
      <t>ギジュツ</t>
    </rPh>
    <rPh sb="15" eb="17">
      <t>キョウカイ</t>
    </rPh>
    <phoneticPr fontId="5"/>
  </si>
  <si>
    <t>後付けペダル踏み間違い急発進抑制装置の性能認定等に係る調査</t>
    <phoneticPr fontId="5"/>
  </si>
  <si>
    <t>C.みずほリサーチ＆テクノロジーズ株式会社</t>
    <rPh sb="17" eb="21">
      <t>カブシキガイシャ</t>
    </rPh>
    <phoneticPr fontId="5"/>
  </si>
  <si>
    <t>みずほリサーチ＆テクノロジーズ株式会社</t>
    <rPh sb="15" eb="19">
      <t>カブシキガイシャ</t>
    </rPh>
    <phoneticPr fontId="5"/>
  </si>
  <si>
    <t>令和２年度自動運転バス車両の開発促進の業務</t>
    <phoneticPr fontId="5"/>
  </si>
  <si>
    <t>デロイトトーマツコンサルティング合同会社</t>
    <phoneticPr fontId="5"/>
  </si>
  <si>
    <t>令和２年度　自動車技術の動向に関する調査</t>
    <phoneticPr fontId="5"/>
  </si>
  <si>
    <t>令和２年度　自動車に備えられる走行距離の計測メカニズム～確認手法等に関する調査</t>
    <phoneticPr fontId="5"/>
  </si>
  <si>
    <t>ドライバー異常自動検知システムにおける閾値検証に関するドライバー挙動の解析調査</t>
    <phoneticPr fontId="5"/>
  </si>
  <si>
    <t>マークラインズ株式会社</t>
    <phoneticPr fontId="5"/>
  </si>
  <si>
    <t>令和２年度　後付車両接近通報装置の音色の安全性評価手法に関する調査</t>
    <phoneticPr fontId="5"/>
  </si>
  <si>
    <t>令和２年度　運転席側安全確認に伴う運転者のアイポイントの移動範囲に関する調査</t>
    <phoneticPr fontId="5"/>
  </si>
  <si>
    <t>株式会社ライズ・ビデオ・エイティ</t>
    <phoneticPr fontId="5"/>
  </si>
  <si>
    <t>令和２年度　ドライブレコーダーの普及啓発動画作成業務</t>
    <phoneticPr fontId="5"/>
  </si>
  <si>
    <t>衝突被害軽減ブレーキの性能評価認定制度等の広報用ロゴマーク作成に関する業務</t>
    <phoneticPr fontId="5"/>
  </si>
  <si>
    <t>株式会社プリプラにじゅういち</t>
    <phoneticPr fontId="5"/>
  </si>
  <si>
    <t>令和２年度　バス座席の乗員拘束装置に関する調査</t>
    <phoneticPr fontId="5"/>
  </si>
  <si>
    <t>エスアールプランニング株式会社</t>
    <rPh sb="11" eb="15">
      <t>カブシキガイシャ</t>
    </rPh>
    <phoneticPr fontId="5"/>
  </si>
  <si>
    <t>自動運転の基準策定等に関する業務補助派遣業務</t>
    <phoneticPr fontId="5"/>
  </si>
  <si>
    <t>令和２年度　保安基準緩和認定システムＭＯＴＡＳデータ定期登録運用</t>
    <phoneticPr fontId="5"/>
  </si>
  <si>
    <t>D.学校法人芝浦工業大学</t>
    <rPh sb="2" eb="4">
      <t>ガッコウ</t>
    </rPh>
    <rPh sb="4" eb="6">
      <t>ホウジン</t>
    </rPh>
    <rPh sb="6" eb="8">
      <t>シバウラ</t>
    </rPh>
    <rPh sb="8" eb="10">
      <t>コウギョウ</t>
    </rPh>
    <rPh sb="10" eb="12">
      <t>ダイガク</t>
    </rPh>
    <phoneticPr fontId="5"/>
  </si>
  <si>
    <t>調査費</t>
    <rPh sb="0" eb="3">
      <t>チョウサヒ</t>
    </rPh>
    <phoneticPr fontId="5"/>
  </si>
  <si>
    <t>脱出用ハンマーの破砕性能に関する市場調査</t>
    <phoneticPr fontId="5"/>
  </si>
  <si>
    <t>学校法人芝浦工業大学</t>
    <rPh sb="0" eb="2">
      <t>ガッコウ</t>
    </rPh>
    <rPh sb="2" eb="4">
      <t>ホウジン</t>
    </rPh>
    <rPh sb="4" eb="6">
      <t>シバウラ</t>
    </rPh>
    <rPh sb="6" eb="8">
      <t>コウギョウ</t>
    </rPh>
    <rPh sb="8" eb="10">
      <t>ダイガク</t>
    </rPh>
    <phoneticPr fontId="5"/>
  </si>
  <si>
    <t>交通政策審議会陸上交通分科会自動車部会報告書「交通事故のない社会を目指した今後の車両の安全対策のあり方について 」（令和３年６月）</t>
    <rPh sb="58" eb="60">
      <t>レイワ</t>
    </rPh>
    <rPh sb="61" eb="62">
      <t>ネン</t>
    </rPh>
    <rPh sb="63" eb="64">
      <t>ガツ</t>
    </rPh>
    <phoneticPr fontId="5"/>
  </si>
  <si>
    <t>みずほリサーチ＆テクノロジーズ株式会社</t>
    <phoneticPr fontId="5"/>
  </si>
  <si>
    <t xml:space="preserve">株式会社エヌ・ティ・ティ・データ </t>
    <rPh sb="0" eb="4">
      <t>カブシキガイシャ</t>
    </rPh>
    <phoneticPr fontId="5"/>
  </si>
  <si>
    <t>-</t>
    <phoneticPr fontId="5"/>
  </si>
  <si>
    <t>国交</t>
  </si>
  <si>
    <t>執行額／活動実績</t>
    <phoneticPr fontId="5"/>
  </si>
  <si>
    <t>執行額/活動実績</t>
    <rPh sb="0" eb="2">
      <t>シッコウ</t>
    </rPh>
    <rPh sb="2" eb="3">
      <t>ガク</t>
    </rPh>
    <rPh sb="4" eb="6">
      <t>カツドウ</t>
    </rPh>
    <rPh sb="6" eb="8">
      <t>ジッセキ</t>
    </rPh>
    <phoneticPr fontId="5"/>
  </si>
  <si>
    <t>349/18</t>
    <phoneticPr fontId="5"/>
  </si>
  <si>
    <t>454/22</t>
    <phoneticPr fontId="5"/>
  </si>
  <si>
    <t>594/23</t>
    <phoneticPr fontId="5"/>
  </si>
  <si>
    <t>無</t>
  </si>
  <si>
    <t>支出先の選定は、会計法第２９条の３第５項が規定する契約に係る予定価格が少額である場合を除き、全て一般競争入札等により実施し、競争性を確保している。
また、一般競争入札等の実施にあたっては、各事業目的を踏まえたうえで、入札参加資格に係る要件が必要最小限なものとなるよう十分留意しているほか、入札説明会等による応札希望者への情報提供等を通じ、競争性の確保に努めている。</t>
    <rPh sb="8" eb="11">
      <t>カイケイホウ</t>
    </rPh>
    <rPh sb="11" eb="12">
      <t>ダイ</t>
    </rPh>
    <rPh sb="14" eb="15">
      <t>ジョウ</t>
    </rPh>
    <rPh sb="17" eb="18">
      <t>ダイ</t>
    </rPh>
    <rPh sb="19" eb="20">
      <t>コウ</t>
    </rPh>
    <rPh sb="21" eb="23">
      <t>キテイ</t>
    </rPh>
    <rPh sb="43" eb="44">
      <t>ノゾ</t>
    </rPh>
    <rPh sb="46" eb="47">
      <t>スベ</t>
    </rPh>
    <rPh sb="48" eb="50">
      <t>イッパン</t>
    </rPh>
    <rPh sb="52" eb="54">
      <t>ニュウサツ</t>
    </rPh>
    <rPh sb="54" eb="55">
      <t>トウ</t>
    </rPh>
    <rPh sb="62" eb="65">
      <t>キョウソウセイ</t>
    </rPh>
    <rPh sb="66" eb="68">
      <t>カクホ</t>
    </rPh>
    <rPh sb="77" eb="79">
      <t>イッパン</t>
    </rPh>
    <rPh sb="79" eb="81">
      <t>キョウソウ</t>
    </rPh>
    <rPh sb="81" eb="83">
      <t>ニュウサツ</t>
    </rPh>
    <rPh sb="83" eb="84">
      <t>トウ</t>
    </rPh>
    <rPh sb="85" eb="87">
      <t>ジッシ</t>
    </rPh>
    <rPh sb="94" eb="95">
      <t>カク</t>
    </rPh>
    <rPh sb="100" eb="101">
      <t>フ</t>
    </rPh>
    <rPh sb="108" eb="110">
      <t>ニュウサツ</t>
    </rPh>
    <rPh sb="110" eb="112">
      <t>サンカ</t>
    </rPh>
    <rPh sb="112" eb="114">
      <t>シカク</t>
    </rPh>
    <rPh sb="115" eb="116">
      <t>カカ</t>
    </rPh>
    <rPh sb="117" eb="119">
      <t>ヨウケン</t>
    </rPh>
    <rPh sb="120" eb="122">
      <t>ヒツヨウ</t>
    </rPh>
    <rPh sb="122" eb="125">
      <t>サイショウゲン</t>
    </rPh>
    <rPh sb="133" eb="135">
      <t>ジュウブン</t>
    </rPh>
    <rPh sb="135" eb="137">
      <t>リュウイ</t>
    </rPh>
    <rPh sb="144" eb="146">
      <t>ニュウサツ</t>
    </rPh>
    <rPh sb="146" eb="149">
      <t>セツメイカイ</t>
    </rPh>
    <rPh sb="149" eb="150">
      <t>トウ</t>
    </rPh>
    <rPh sb="153" eb="155">
      <t>オウサツ</t>
    </rPh>
    <rPh sb="155" eb="158">
      <t>キボウシャ</t>
    </rPh>
    <rPh sb="160" eb="162">
      <t>ジョウホウ</t>
    </rPh>
    <rPh sb="162" eb="164">
      <t>テイキョウ</t>
    </rPh>
    <rPh sb="164" eb="165">
      <t>トウ</t>
    </rPh>
    <rPh sb="166" eb="167">
      <t>ツウ</t>
    </rPh>
    <rPh sb="169" eb="172">
      <t>キョウソウセイ</t>
    </rPh>
    <rPh sb="173" eb="175">
      <t>カクホ</t>
    </rPh>
    <rPh sb="176" eb="177">
      <t>ツト</t>
    </rPh>
    <phoneticPr fontId="5"/>
  </si>
  <si>
    <t>B.一般財団法人日本自動車研究所</t>
    <rPh sb="2" eb="4">
      <t>イッパン</t>
    </rPh>
    <rPh sb="4" eb="6">
      <t>ザイダン</t>
    </rPh>
    <rPh sb="6" eb="8">
      <t>ホウジン</t>
    </rPh>
    <rPh sb="8" eb="10">
      <t>ニホン</t>
    </rPh>
    <rPh sb="10" eb="13">
      <t>ジドウシャ</t>
    </rPh>
    <rPh sb="13" eb="16">
      <t>ケンキュウジョ</t>
    </rPh>
    <phoneticPr fontId="5"/>
  </si>
  <si>
    <t>－</t>
    <phoneticPr fontId="5"/>
  </si>
  <si>
    <t>点検・改善結果に書かれているような方向で事業を進めていただきたい。</t>
    <rPh sb="0" eb="2">
      <t>テンケン</t>
    </rPh>
    <rPh sb="3" eb="5">
      <t>カイゼン</t>
    </rPh>
    <rPh sb="5" eb="7">
      <t>ケッカ</t>
    </rPh>
    <rPh sb="8" eb="9">
      <t>カ</t>
    </rPh>
    <rPh sb="17" eb="19">
      <t>ホウコウ</t>
    </rPh>
    <rPh sb="20" eb="22">
      <t>ジギョウ</t>
    </rPh>
    <rPh sb="23" eb="24">
      <t>スス</t>
    </rPh>
    <phoneticPr fontId="5"/>
  </si>
  <si>
    <t>事業の実施にあたっては、交通事故死者数等の発生状況や最近の高齢運転者による死亡事故が相次いで発生している状況等を踏まえた上で「車両安全対策検討会」等を活用して真に必要な調査内容となるよう見直すべき。</t>
    <phoneticPr fontId="5"/>
  </si>
  <si>
    <t>執行等改善</t>
  </si>
  <si>
    <t>今後実施する調査・分析については、交通事故死者数等の発生状況や、「車両安全対策検討会」における対策の事前効果予測及び事後効果評価等の結果を踏まえ、より効率的・効果的かつ必要不可欠な車両安全対策に限って実施していく。</t>
    <phoneticPr fontId="5"/>
  </si>
  <si>
    <t>・自動運転（レベル４）の法規要件及び基準策定調査費の増
・視界要件拡充のための調査費の増
・新モビリティ安全対策に係る調査費の増</t>
    <rPh sb="1" eb="3">
      <t>ジドウ</t>
    </rPh>
    <rPh sb="3" eb="5">
      <t>ウンテン</t>
    </rPh>
    <rPh sb="12" eb="14">
      <t>ホウキ</t>
    </rPh>
    <rPh sb="14" eb="16">
      <t>ヨウケン</t>
    </rPh>
    <rPh sb="16" eb="17">
      <t>オヨ</t>
    </rPh>
    <rPh sb="18" eb="20">
      <t>キジュン</t>
    </rPh>
    <rPh sb="20" eb="22">
      <t>サクテイ</t>
    </rPh>
    <rPh sb="22" eb="25">
      <t>チョウサヒ</t>
    </rPh>
    <rPh sb="26" eb="27">
      <t>ゾウ</t>
    </rPh>
    <rPh sb="29" eb="31">
      <t>シカイ</t>
    </rPh>
    <rPh sb="31" eb="33">
      <t>ヨウケン</t>
    </rPh>
    <rPh sb="33" eb="35">
      <t>カクジュウ</t>
    </rPh>
    <rPh sb="39" eb="41">
      <t>チョウサ</t>
    </rPh>
    <rPh sb="41" eb="42">
      <t>ヒ</t>
    </rPh>
    <rPh sb="43" eb="44">
      <t>ゾウ</t>
    </rPh>
    <rPh sb="46" eb="47">
      <t>シン</t>
    </rPh>
    <rPh sb="52" eb="54">
      <t>アンゼン</t>
    </rPh>
    <rPh sb="54" eb="56">
      <t>タイサク</t>
    </rPh>
    <rPh sb="57" eb="58">
      <t>カカ</t>
    </rPh>
    <rPh sb="59" eb="62">
      <t>チョウサヒ</t>
    </rPh>
    <rPh sb="63" eb="64">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</si>
</sst>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D0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178490</xdr:colOff>
      <xdr:row>751</xdr:row>
      <xdr:rowOff>163166</xdr:rowOff>
    </xdr:from>
    <xdr:to>
      <xdr:col>16</xdr:col>
      <xdr:colOff>763</xdr:colOff>
      <xdr:row>757</xdr:row>
      <xdr:rowOff>212988</xdr:rowOff>
    </xdr:to>
    <xdr:cxnSp macro="">
      <xdr:nvCxnSpPr>
        <xdr:cNvPr id="2" name="カギ線コネクタ 8">
          <a:extLst>
            <a:ext uri="{FF2B5EF4-FFF2-40B4-BE49-F238E27FC236}">
              <a16:creationId xmlns:a16="http://schemas.microsoft.com/office/drawing/2014/main" id="{00000000-0008-0000-0000-000002000000}"/>
            </a:ext>
          </a:extLst>
        </xdr:cNvPr>
        <xdr:cNvCxnSpPr>
          <a:cxnSpLocks noChangeShapeType="1"/>
          <a:endCxn id="10" idx="1"/>
        </xdr:cNvCxnSpPr>
      </xdr:nvCxnSpPr>
      <xdr:spPr bwMode="auto">
        <a:xfrm rot="16200000" flipH="1">
          <a:off x="1607766" y="46320790"/>
          <a:ext cx="2164372" cy="1022423"/>
        </a:xfrm>
        <a:prstGeom prst="bentConnector2">
          <a:avLst/>
        </a:prstGeom>
        <a:noFill/>
        <a:ln w="9525" algn="ctr">
          <a:solidFill>
            <a:srgbClr val="000000"/>
          </a:solidFill>
          <a:miter lim="800000"/>
          <a:headEnd/>
          <a:tailEnd type="triangle"/>
        </a:ln>
      </xdr:spPr>
    </xdr:cxnSp>
    <xdr:clientData/>
  </xdr:twoCellAnchor>
  <xdr:twoCellAnchor>
    <xdr:from>
      <xdr:col>10</xdr:col>
      <xdr:colOff>178490</xdr:colOff>
      <xdr:row>755</xdr:row>
      <xdr:rowOff>53836</xdr:rowOff>
    </xdr:from>
    <xdr:to>
      <xdr:col>15</xdr:col>
      <xdr:colOff>185454</xdr:colOff>
      <xdr:row>761</xdr:row>
      <xdr:rowOff>107275</xdr:rowOff>
    </xdr:to>
    <xdr:cxnSp macro="">
      <xdr:nvCxnSpPr>
        <xdr:cNvPr id="3" name="カギ線コネクタ 8">
          <a:extLst>
            <a:ext uri="{FF2B5EF4-FFF2-40B4-BE49-F238E27FC236}">
              <a16:creationId xmlns:a16="http://schemas.microsoft.com/office/drawing/2014/main" id="{00000000-0008-0000-0000-000003000000}"/>
            </a:ext>
          </a:extLst>
        </xdr:cNvPr>
        <xdr:cNvCxnSpPr>
          <a:cxnSpLocks noChangeShapeType="1"/>
          <a:endCxn id="4" idx="1"/>
        </xdr:cNvCxnSpPr>
      </xdr:nvCxnSpPr>
      <xdr:spPr bwMode="auto">
        <a:xfrm rot="16200000" flipH="1">
          <a:off x="1598290" y="47630636"/>
          <a:ext cx="2167989" cy="1007089"/>
        </a:xfrm>
        <a:prstGeom prst="bentConnector2">
          <a:avLst/>
        </a:prstGeom>
        <a:noFill/>
        <a:ln w="9525" algn="ctr">
          <a:solidFill>
            <a:srgbClr val="000000"/>
          </a:solidFill>
          <a:miter lim="800000"/>
          <a:headEnd/>
          <a:tailEnd type="triangle"/>
        </a:ln>
      </xdr:spPr>
    </xdr:cxnSp>
    <xdr:clientData/>
  </xdr:twoCellAnchor>
  <xdr:twoCellAnchor>
    <xdr:from>
      <xdr:col>15</xdr:col>
      <xdr:colOff>185454</xdr:colOff>
      <xdr:row>760</xdr:row>
      <xdr:rowOff>141076</xdr:rowOff>
    </xdr:from>
    <xdr:to>
      <xdr:col>26</xdr:col>
      <xdr:colOff>166895</xdr:colOff>
      <xdr:row>762</xdr:row>
      <xdr:rowOff>73474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185829" y="48899551"/>
          <a:ext cx="2181716" cy="637248"/>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民間企業（</a:t>
          </a:r>
          <a:r>
            <a:rPr kumimoji="1" lang="ja-JP" altLang="en-US" sz="1100" b="0" i="0" baseline="0">
              <a:effectLst/>
              <a:latin typeface="+mn-lt"/>
              <a:ea typeface="+mn-ea"/>
              <a:cs typeface="+mn-cs"/>
            </a:rPr>
            <a:t>７</a:t>
          </a:r>
          <a:r>
            <a:rPr kumimoji="1" lang="ja-JP" altLang="ja-JP" sz="1100" b="0" i="0" baseline="0">
              <a:effectLst/>
              <a:latin typeface="+mn-lt"/>
              <a:ea typeface="+mn-ea"/>
              <a:cs typeface="+mn-cs"/>
            </a:rPr>
            <a:t>社）</a:t>
          </a:r>
          <a:endParaRPr lang="ja-JP" altLang="ja-JP">
            <a:effectLst/>
          </a:endParaRPr>
        </a:p>
        <a:p>
          <a:pPr algn="ctr" eaLnBrk="1" fontAlgn="auto" latinLnBrk="0" hangingPunct="1"/>
          <a:r>
            <a:rPr kumimoji="1" lang="ja-JP" altLang="en-US" sz="1100" b="0" i="0" baseline="0">
              <a:effectLst/>
              <a:latin typeface="+mn-lt"/>
              <a:ea typeface="+mn-ea"/>
              <a:cs typeface="+mn-cs"/>
            </a:rPr>
            <a:t>２４３．４</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181073</xdr:colOff>
      <xdr:row>759</xdr:row>
      <xdr:rowOff>261239</xdr:rowOff>
    </xdr:from>
    <xdr:to>
      <xdr:col>32</xdr:col>
      <xdr:colOff>150952</xdr:colOff>
      <xdr:row>760</xdr:row>
      <xdr:rowOff>188987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181448" y="48667289"/>
          <a:ext cx="3370304" cy="28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一般競争契約（最低価格）</a:t>
          </a:r>
          <a:r>
            <a:rPr kumimoji="1" lang="ja-JP" altLang="en-US" sz="1100">
              <a:solidFill>
                <a:sysClr val="windowText" lastClr="000000"/>
              </a:solidFill>
              <a:effectLst/>
              <a:latin typeface="+mn-lt"/>
              <a:ea typeface="+mn-ea"/>
              <a:cs typeface="+mn-cs"/>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179446</xdr:colOff>
      <xdr:row>751</xdr:row>
      <xdr:rowOff>102285</xdr:rowOff>
    </xdr:from>
    <xdr:to>
      <xdr:col>15</xdr:col>
      <xdr:colOff>147645</xdr:colOff>
      <xdr:row>753</xdr:row>
      <xdr:rowOff>179066</xdr:rowOff>
    </xdr:to>
    <xdr:cxnSp macro="">
      <xdr:nvCxnSpPr>
        <xdr:cNvPr id="6" name="カギ線コネクタ 8">
          <a:extLst>
            <a:ext uri="{FF2B5EF4-FFF2-40B4-BE49-F238E27FC236}">
              <a16:creationId xmlns:a16="http://schemas.microsoft.com/office/drawing/2014/main" id="{00000000-0008-0000-0000-000006000000}"/>
            </a:ext>
          </a:extLst>
        </xdr:cNvPr>
        <xdr:cNvCxnSpPr>
          <a:cxnSpLocks noChangeShapeType="1"/>
        </xdr:cNvCxnSpPr>
      </xdr:nvCxnSpPr>
      <xdr:spPr bwMode="auto">
        <a:xfrm rot="16200000" flipH="1">
          <a:off x="2273042" y="45595589"/>
          <a:ext cx="781631" cy="968324"/>
        </a:xfrm>
        <a:prstGeom prst="bentConnector2">
          <a:avLst/>
        </a:prstGeom>
        <a:noFill/>
        <a:ln w="9525" algn="ctr">
          <a:solidFill>
            <a:srgbClr val="000000"/>
          </a:solidFill>
          <a:miter lim="800000"/>
          <a:headEnd/>
          <a:tailEnd type="triangle"/>
        </a:ln>
      </xdr:spPr>
    </xdr:cxnSp>
    <xdr:clientData/>
  </xdr:twoCellAnchor>
  <xdr:twoCellAnchor>
    <xdr:from>
      <xdr:col>7</xdr:col>
      <xdr:colOff>0</xdr:colOff>
      <xdr:row>748</xdr:row>
      <xdr:rowOff>223981</xdr:rowOff>
    </xdr:from>
    <xdr:to>
      <xdr:col>14</xdr:col>
      <xdr:colOff>96353</xdr:colOff>
      <xdr:row>750</xdr:row>
      <xdr:rowOff>222874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00175" y="44753356"/>
          <a:ext cx="1496528" cy="703743"/>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５９４百万円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175079</xdr:colOff>
      <xdr:row>748</xdr:row>
      <xdr:rowOff>268805</xdr:rowOff>
    </xdr:from>
    <xdr:to>
      <xdr:col>25</xdr:col>
      <xdr:colOff>40424</xdr:colOff>
      <xdr:row>750</xdr:row>
      <xdr:rowOff>187490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2975429" y="44798180"/>
          <a:ext cx="2065620" cy="623535"/>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進捗管理・指導</a:t>
          </a:r>
        </a:p>
      </xdr:txBody>
    </xdr:sp>
    <xdr:clientData/>
  </xdr:twoCellAnchor>
  <xdr:twoCellAnchor>
    <xdr:from>
      <xdr:col>15</xdr:col>
      <xdr:colOff>192504</xdr:colOff>
      <xdr:row>752</xdr:row>
      <xdr:rowOff>71832</xdr:rowOff>
    </xdr:from>
    <xdr:to>
      <xdr:col>26</xdr:col>
      <xdr:colOff>150332</xdr:colOff>
      <xdr:row>754</xdr:row>
      <xdr:rowOff>297900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192879" y="46010907"/>
          <a:ext cx="2158103" cy="93091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独立行政法人自動車技術総合機構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１８７．０百万円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763</xdr:colOff>
      <xdr:row>756</xdr:row>
      <xdr:rowOff>45559</xdr:rowOff>
    </xdr:from>
    <xdr:to>
      <xdr:col>26</xdr:col>
      <xdr:colOff>175177</xdr:colOff>
      <xdr:row>759</xdr:row>
      <xdr:rowOff>27994</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201163" y="47394334"/>
          <a:ext cx="2174664" cy="1039710"/>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公益法人（３法人）</a:t>
          </a:r>
          <a:endParaRPr lang="ja-JP" altLang="ja-JP">
            <a:effectLst/>
          </a:endParaRPr>
        </a:p>
        <a:p>
          <a:pPr algn="ctr" eaLnBrk="1" fontAlgn="auto" latinLnBrk="0" hangingPunct="1"/>
          <a:r>
            <a:rPr kumimoji="1" lang="ja-JP" altLang="en-US" sz="1100" b="0" i="0" baseline="0">
              <a:effectLst/>
              <a:latin typeface="+mn-lt"/>
              <a:ea typeface="+mn-ea"/>
              <a:cs typeface="+mn-cs"/>
            </a:rPr>
            <a:t>１４７．４</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27</xdr:col>
      <xdr:colOff>164816</xdr:colOff>
      <xdr:row>748</xdr:row>
      <xdr:rowOff>85725</xdr:rowOff>
    </xdr:from>
    <xdr:to>
      <xdr:col>41</xdr:col>
      <xdr:colOff>99264</xdr:colOff>
      <xdr:row>751</xdr:row>
      <xdr:rowOff>115549</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565491" y="44615100"/>
          <a:ext cx="2734798" cy="10870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事務経費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　０．１百万円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　０．１百万円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・物品購入費等　６．６百万円</a:t>
          </a:r>
          <a:endParaRPr lang="ja-JP" altLang="ja-JP">
            <a:solidFill>
              <a:sysClr val="windowText" lastClr="000000"/>
            </a:solidFill>
            <a:effectLst/>
          </a:endParaRPr>
        </a:p>
      </xdr:txBody>
    </xdr:sp>
    <xdr:clientData/>
  </xdr:twoCellAnchor>
  <xdr:twoCellAnchor>
    <xdr:from>
      <xdr:col>27</xdr:col>
      <xdr:colOff>162576</xdr:colOff>
      <xdr:row>752</xdr:row>
      <xdr:rowOff>64045</xdr:rowOff>
    </xdr:from>
    <xdr:to>
      <xdr:col>49</xdr:col>
      <xdr:colOff>145591</xdr:colOff>
      <xdr:row>755</xdr:row>
      <xdr:rowOff>41080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5563251" y="46003120"/>
          <a:ext cx="4383565" cy="103431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第６期先進安全自動車（ＡＳＶ）推進計画の実施に関する調査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自動車におけるサイバーセキュリティ評価方法に関する調査調査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自動命令型操舵機能等の国際基準に関する調査</a:t>
          </a:r>
          <a:r>
            <a:rPr kumimoji="0"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等</a:t>
          </a:r>
          <a:endParaRPr lang="ja-JP" altLang="ja-JP">
            <a:solidFill>
              <a:sysClr val="windowText" lastClr="000000"/>
            </a:solidFill>
            <a:effectLst/>
          </a:endParaRPr>
        </a:p>
      </xdr:txBody>
    </xdr:sp>
    <xdr:clientData/>
  </xdr:twoCellAnchor>
  <xdr:twoCellAnchor>
    <xdr:from>
      <xdr:col>28</xdr:col>
      <xdr:colOff>12005</xdr:colOff>
      <xdr:row>756</xdr:row>
      <xdr:rowOff>93069</xdr:rowOff>
    </xdr:from>
    <xdr:to>
      <xdr:col>49</xdr:col>
      <xdr:colOff>185374</xdr:colOff>
      <xdr:row>759</xdr:row>
      <xdr:rowOff>122894</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5612705" y="47441844"/>
          <a:ext cx="4373894" cy="108710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自動運転車の普及による交通事故死者数及び事故件数の削減効果等の解析・評価に係る調査</a:t>
          </a:r>
          <a:endParaRPr lang="ja-JP" altLang="ja-JP">
            <a:effectLst/>
          </a:endParaRPr>
        </a:p>
        <a:p>
          <a:pPr eaLnBrk="1" fontAlgn="auto" latinLnBrk="0" hangingPunct="1"/>
          <a:r>
            <a:rPr kumimoji="1" lang="ja-JP" altLang="en-US"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後付け安全装置の性能等に関する調査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車両安全に資するための医工連携による交通事故の詳細調査分析</a:t>
          </a:r>
          <a:r>
            <a:rPr kumimoji="1" lang="ja-JP" altLang="en-US" sz="1100" b="0" i="0" baseline="0">
              <a:solidFill>
                <a:sysClr val="windowText" lastClr="000000"/>
              </a:solidFill>
              <a:effectLst/>
              <a:latin typeface="+mn-lt"/>
              <a:ea typeface="+mn-ea"/>
              <a:cs typeface="+mn-cs"/>
            </a:rPr>
            <a:t>　等</a:t>
          </a:r>
          <a:endParaRPr lang="ja-JP" altLang="ja-JP">
            <a:solidFill>
              <a:sysClr val="windowText" lastClr="000000"/>
            </a:solidFill>
            <a:effectLst/>
          </a:endParaRPr>
        </a:p>
      </xdr:txBody>
    </xdr:sp>
    <xdr:clientData/>
  </xdr:twoCellAnchor>
  <xdr:twoCellAnchor>
    <xdr:from>
      <xdr:col>27</xdr:col>
      <xdr:colOff>162884</xdr:colOff>
      <xdr:row>760</xdr:row>
      <xdr:rowOff>206548</xdr:rowOff>
    </xdr:from>
    <xdr:to>
      <xdr:col>49</xdr:col>
      <xdr:colOff>59625</xdr:colOff>
      <xdr:row>762</xdr:row>
      <xdr:rowOff>58790</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5563559" y="48965023"/>
          <a:ext cx="4297291" cy="55709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自動運転バス車両の開発促進の業務</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自動車技術の動向に関する調査</a:t>
          </a:r>
          <a:r>
            <a:rPr kumimoji="1" lang="ja-JP" altLang="ja-JP" sz="1100" b="0" i="0" baseline="0">
              <a:effectLst/>
              <a:latin typeface="+mn-lt"/>
              <a:ea typeface="+mn-ea"/>
              <a:cs typeface="+mn-cs"/>
            </a:rPr>
            <a:t>　等</a:t>
          </a:r>
          <a:endParaRPr lang="ja-JP" altLang="ja-JP">
            <a:effectLst/>
          </a:endParaRPr>
        </a:p>
      </xdr:txBody>
    </xdr:sp>
    <xdr:clientData/>
  </xdr:twoCellAnchor>
  <xdr:twoCellAnchor>
    <xdr:from>
      <xdr:col>16</xdr:col>
      <xdr:colOff>6608</xdr:colOff>
      <xdr:row>751</xdr:row>
      <xdr:rowOff>161936</xdr:rowOff>
    </xdr:from>
    <xdr:to>
      <xdr:col>26</xdr:col>
      <xdr:colOff>133878</xdr:colOff>
      <xdr:row>752</xdr:row>
      <xdr:rowOff>69060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207008" y="45748586"/>
          <a:ext cx="2127520" cy="25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15</xdr:col>
      <xdr:colOff>194744</xdr:colOff>
      <xdr:row>755</xdr:row>
      <xdr:rowOff>180455</xdr:rowOff>
    </xdr:from>
    <xdr:to>
      <xdr:col>32</xdr:col>
      <xdr:colOff>133350</xdr:colOff>
      <xdr:row>756</xdr:row>
      <xdr:rowOff>93983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195119" y="47376830"/>
          <a:ext cx="3339031" cy="265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ja-JP" altLang="en-US" sz="1100">
              <a:solidFill>
                <a:schemeClr val="dk1"/>
              </a:solidFill>
              <a:effectLst/>
              <a:latin typeface="+mn-lt"/>
              <a:ea typeface="+mn-ea"/>
              <a:cs typeface="+mn-cs"/>
            </a:rPr>
            <a:t>、随意契約（公募）</a:t>
          </a:r>
          <a:r>
            <a:rPr kumimoji="1" lang="en-US" altLang="ja-JP" sz="1100"/>
            <a:t>】</a:t>
          </a:r>
          <a:endParaRPr kumimoji="1" lang="ja-JP" altLang="en-US" sz="1100"/>
        </a:p>
      </xdr:txBody>
    </xdr:sp>
    <xdr:clientData/>
  </xdr:twoCellAnchor>
  <xdr:twoCellAnchor>
    <xdr:from>
      <xdr:col>10</xdr:col>
      <xdr:colOff>180975</xdr:colOff>
      <xdr:row>758</xdr:row>
      <xdr:rowOff>0</xdr:rowOff>
    </xdr:from>
    <xdr:to>
      <xdr:col>15</xdr:col>
      <xdr:colOff>187939</xdr:colOff>
      <xdr:row>764</xdr:row>
      <xdr:rowOff>53439</xdr:rowOff>
    </xdr:to>
    <xdr:cxnSp macro="">
      <xdr:nvCxnSpPr>
        <xdr:cNvPr id="17" name="カギ線コネクタ 8">
          <a:extLst>
            <a:ext uri="{FF2B5EF4-FFF2-40B4-BE49-F238E27FC236}">
              <a16:creationId xmlns:a16="http://schemas.microsoft.com/office/drawing/2014/main" id="{00000000-0008-0000-0000-000011000000}"/>
            </a:ext>
          </a:extLst>
        </xdr:cNvPr>
        <xdr:cNvCxnSpPr>
          <a:cxnSpLocks noChangeShapeType="1"/>
        </xdr:cNvCxnSpPr>
      </xdr:nvCxnSpPr>
      <xdr:spPr bwMode="auto">
        <a:xfrm rot="16200000" flipH="1">
          <a:off x="1600775" y="48634075"/>
          <a:ext cx="2167989" cy="1007089"/>
        </a:xfrm>
        <a:prstGeom prst="bentConnector2">
          <a:avLst/>
        </a:prstGeom>
        <a:noFill/>
        <a:ln w="9525" algn="ctr">
          <a:solidFill>
            <a:srgbClr val="000000"/>
          </a:solidFill>
          <a:miter lim="800000"/>
          <a:headEnd/>
          <a:tailEnd type="triangle"/>
        </a:ln>
      </xdr:spPr>
    </xdr:cxnSp>
    <xdr:clientData/>
  </xdr:twoCellAnchor>
  <xdr:twoCellAnchor>
    <xdr:from>
      <xdr:col>16</xdr:col>
      <xdr:colOff>4381</xdr:colOff>
      <xdr:row>763</xdr:row>
      <xdr:rowOff>89387</xdr:rowOff>
    </xdr:from>
    <xdr:to>
      <xdr:col>26</xdr:col>
      <xdr:colOff>185847</xdr:colOff>
      <xdr:row>764</xdr:row>
      <xdr:rowOff>374210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04781" y="49905137"/>
          <a:ext cx="2181716" cy="637248"/>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大学</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１機関</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９．４</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16</xdr:col>
      <xdr:colOff>0</xdr:colOff>
      <xdr:row>762</xdr:row>
      <xdr:rowOff>209550</xdr:rowOff>
    </xdr:from>
    <xdr:to>
      <xdr:col>32</xdr:col>
      <xdr:colOff>169904</xdr:colOff>
      <xdr:row>763</xdr:row>
      <xdr:rowOff>137298</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200400" y="49672875"/>
          <a:ext cx="3370304" cy="28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一般競争契約（最低価格</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181836</xdr:colOff>
      <xdr:row>763</xdr:row>
      <xdr:rowOff>154859</xdr:rowOff>
    </xdr:from>
    <xdr:to>
      <xdr:col>49</xdr:col>
      <xdr:colOff>78577</xdr:colOff>
      <xdr:row>764</xdr:row>
      <xdr:rowOff>359526</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5582511" y="49970609"/>
          <a:ext cx="4297291" cy="55709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脱出用ハンマーの破砕性能に関する市場調査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D0D">
            <a:alpha val="30196"/>
          </a:srgbClr>
        </a:solidFill>
        <a:ln>
          <a:no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40"/>
  <sheetViews>
    <sheetView tabSelected="1" view="pageBreakPreview" zoomScale="75" zoomScaleNormal="75" zoomScaleSheetLayoutView="75" zoomScalePageLayoutView="85" workbookViewId="0">
      <selection activeCell="O1146" sqref="O11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322</v>
      </c>
      <c r="AJ2" s="191" t="s">
        <v>729</v>
      </c>
      <c r="AK2" s="191"/>
      <c r="AL2" s="191"/>
      <c r="AM2" s="191"/>
      <c r="AN2" s="83" t="s">
        <v>322</v>
      </c>
      <c r="AO2" s="191">
        <v>20</v>
      </c>
      <c r="AP2" s="191"/>
      <c r="AQ2" s="191"/>
      <c r="AR2" s="84" t="s">
        <v>625</v>
      </c>
      <c r="AS2" s="192">
        <v>202</v>
      </c>
      <c r="AT2" s="192"/>
      <c r="AU2" s="192"/>
      <c r="AV2" s="83" t="str">
        <f>IF(AW2="","","-")</f>
        <v/>
      </c>
      <c r="AW2" s="383"/>
      <c r="AX2" s="383"/>
    </row>
    <row r="3" spans="1:50" ht="21" customHeight="1" thickBot="1" x14ac:dyDescent="0.2">
      <c r="A3" s="519" t="s">
        <v>618</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63</v>
      </c>
      <c r="AJ3" s="521" t="s">
        <v>626</v>
      </c>
      <c r="AK3" s="521"/>
      <c r="AL3" s="521"/>
      <c r="AM3" s="521"/>
      <c r="AN3" s="521"/>
      <c r="AO3" s="521"/>
      <c r="AP3" s="521"/>
      <c r="AQ3" s="521"/>
      <c r="AR3" s="521"/>
      <c r="AS3" s="521"/>
      <c r="AT3" s="521"/>
      <c r="AU3" s="521"/>
      <c r="AV3" s="521"/>
      <c r="AW3" s="521"/>
      <c r="AX3" s="24" t="s">
        <v>64</v>
      </c>
    </row>
    <row r="4" spans="1:50" ht="24.75" customHeight="1" x14ac:dyDescent="0.15">
      <c r="A4" s="721" t="s">
        <v>25</v>
      </c>
      <c r="B4" s="722"/>
      <c r="C4" s="722"/>
      <c r="D4" s="722"/>
      <c r="E4" s="722"/>
      <c r="F4" s="722"/>
      <c r="G4" s="697" t="s">
        <v>627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628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66</v>
      </c>
      <c r="B5" s="708"/>
      <c r="C5" s="708"/>
      <c r="D5" s="708"/>
      <c r="E5" s="708"/>
      <c r="F5" s="709"/>
      <c r="G5" s="554" t="s">
        <v>629</v>
      </c>
      <c r="H5" s="555"/>
      <c r="I5" s="555"/>
      <c r="J5" s="555"/>
      <c r="K5" s="555"/>
      <c r="L5" s="555"/>
      <c r="M5" s="556" t="s">
        <v>65</v>
      </c>
      <c r="N5" s="557"/>
      <c r="O5" s="557"/>
      <c r="P5" s="557"/>
      <c r="Q5" s="557"/>
      <c r="R5" s="558"/>
      <c r="S5" s="559" t="s">
        <v>630</v>
      </c>
      <c r="T5" s="555"/>
      <c r="U5" s="555"/>
      <c r="V5" s="555"/>
      <c r="W5" s="555"/>
      <c r="X5" s="560"/>
      <c r="Y5" s="713" t="s">
        <v>3</v>
      </c>
      <c r="Z5" s="714"/>
      <c r="AA5" s="714"/>
      <c r="AB5" s="714"/>
      <c r="AC5" s="714"/>
      <c r="AD5" s="715"/>
      <c r="AE5" s="716" t="s">
        <v>662</v>
      </c>
      <c r="AF5" s="716"/>
      <c r="AG5" s="716"/>
      <c r="AH5" s="716"/>
      <c r="AI5" s="716"/>
      <c r="AJ5" s="716"/>
      <c r="AK5" s="716"/>
      <c r="AL5" s="716"/>
      <c r="AM5" s="716"/>
      <c r="AN5" s="716"/>
      <c r="AO5" s="716"/>
      <c r="AP5" s="717"/>
      <c r="AQ5" s="718" t="s">
        <v>663</v>
      </c>
      <c r="AR5" s="719"/>
      <c r="AS5" s="719"/>
      <c r="AT5" s="719"/>
      <c r="AU5" s="719"/>
      <c r="AV5" s="719"/>
      <c r="AW5" s="719"/>
      <c r="AX5" s="720"/>
    </row>
    <row r="6" spans="1:50" ht="39" customHeight="1" x14ac:dyDescent="0.15">
      <c r="A6" s="723" t="s">
        <v>4</v>
      </c>
      <c r="B6" s="724"/>
      <c r="C6" s="724"/>
      <c r="D6" s="724"/>
      <c r="E6" s="724"/>
      <c r="F6" s="724"/>
      <c r="G6" s="871" t="str">
        <f>入力規則等!F39</f>
        <v>自動車安全特別会計自動車検査登録勘定、自動車安全特別会計自動車事故対策勘定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631</v>
      </c>
      <c r="H7" s="824"/>
      <c r="I7" s="824"/>
      <c r="J7" s="824"/>
      <c r="K7" s="824"/>
      <c r="L7" s="824"/>
      <c r="M7" s="824"/>
      <c r="N7" s="824"/>
      <c r="O7" s="824"/>
      <c r="P7" s="824"/>
      <c r="Q7" s="824"/>
      <c r="R7" s="824"/>
      <c r="S7" s="824"/>
      <c r="T7" s="824"/>
      <c r="U7" s="824"/>
      <c r="V7" s="824"/>
      <c r="W7" s="824"/>
      <c r="X7" s="825"/>
      <c r="Y7" s="381" t="s">
        <v>305</v>
      </c>
      <c r="Z7" s="281"/>
      <c r="AA7" s="281"/>
      <c r="AB7" s="281"/>
      <c r="AC7" s="281"/>
      <c r="AD7" s="382"/>
      <c r="AE7" s="368" t="s">
        <v>632</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20" t="s">
        <v>208</v>
      </c>
      <c r="B8" s="821"/>
      <c r="C8" s="821"/>
      <c r="D8" s="821"/>
      <c r="E8" s="821"/>
      <c r="F8" s="822"/>
      <c r="G8" s="203" t="str">
        <f>入力規則等!A27</f>
        <v>交通安全対策</v>
      </c>
      <c r="H8" s="204"/>
      <c r="I8" s="204"/>
      <c r="J8" s="204"/>
      <c r="K8" s="204"/>
      <c r="L8" s="204"/>
      <c r="M8" s="204"/>
      <c r="N8" s="204"/>
      <c r="O8" s="204"/>
      <c r="P8" s="204"/>
      <c r="Q8" s="204"/>
      <c r="R8" s="204"/>
      <c r="S8" s="204"/>
      <c r="T8" s="204"/>
      <c r="U8" s="204"/>
      <c r="V8" s="204"/>
      <c r="W8" s="204"/>
      <c r="X8" s="205"/>
      <c r="Y8" s="565" t="s">
        <v>209</v>
      </c>
      <c r="Z8" s="566"/>
      <c r="AA8" s="566"/>
      <c r="AB8" s="566"/>
      <c r="AC8" s="566"/>
      <c r="AD8" s="567"/>
      <c r="AE8" s="736"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7"/>
    </row>
    <row r="9" spans="1:50" ht="58.5" customHeight="1" x14ac:dyDescent="0.15">
      <c r="A9" s="108" t="s">
        <v>23</v>
      </c>
      <c r="B9" s="109"/>
      <c r="C9" s="109"/>
      <c r="D9" s="109"/>
      <c r="E9" s="109"/>
      <c r="F9" s="109"/>
      <c r="G9" s="568" t="s">
        <v>665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29</v>
      </c>
      <c r="B10" s="739"/>
      <c r="C10" s="739"/>
      <c r="D10" s="739"/>
      <c r="E10" s="739"/>
      <c r="F10" s="739"/>
      <c r="G10" s="671" t="s">
        <v>633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02" t="s">
        <v>24</v>
      </c>
      <c r="B12" s="103"/>
      <c r="C12" s="103"/>
      <c r="D12" s="103"/>
      <c r="E12" s="103"/>
      <c r="F12" s="104"/>
      <c r="G12" s="677"/>
      <c r="H12" s="678"/>
      <c r="I12" s="678"/>
      <c r="J12" s="678"/>
      <c r="K12" s="678"/>
      <c r="L12" s="678"/>
      <c r="M12" s="678"/>
      <c r="N12" s="678"/>
      <c r="O12" s="678"/>
      <c r="P12" s="288" t="s">
        <v>306</v>
      </c>
      <c r="Q12" s="283"/>
      <c r="R12" s="283"/>
      <c r="S12" s="283"/>
      <c r="T12" s="283"/>
      <c r="U12" s="283"/>
      <c r="V12" s="284"/>
      <c r="W12" s="288" t="s">
        <v>328</v>
      </c>
      <c r="X12" s="283"/>
      <c r="Y12" s="283"/>
      <c r="Z12" s="283"/>
      <c r="AA12" s="283"/>
      <c r="AB12" s="283"/>
      <c r="AC12" s="284"/>
      <c r="AD12" s="288" t="s">
        <v>615</v>
      </c>
      <c r="AE12" s="283"/>
      <c r="AF12" s="283"/>
      <c r="AG12" s="283"/>
      <c r="AH12" s="283"/>
      <c r="AI12" s="283"/>
      <c r="AJ12" s="284"/>
      <c r="AK12" s="288" t="s">
        <v>619</v>
      </c>
      <c r="AL12" s="283"/>
      <c r="AM12" s="283"/>
      <c r="AN12" s="283"/>
      <c r="AO12" s="283"/>
      <c r="AP12" s="283"/>
      <c r="AQ12" s="284"/>
      <c r="AR12" s="288" t="s">
        <v>620</v>
      </c>
      <c r="AS12" s="283"/>
      <c r="AT12" s="283"/>
      <c r="AU12" s="283"/>
      <c r="AV12" s="283"/>
      <c r="AW12" s="283"/>
      <c r="AX12" s="740"/>
    </row>
    <row r="13" spans="1:50" ht="21" customHeight="1" x14ac:dyDescent="0.15">
      <c r="A13" s="105"/>
      <c r="B13" s="106"/>
      <c r="C13" s="106"/>
      <c r="D13" s="106"/>
      <c r="E13" s="106"/>
      <c r="F13" s="107"/>
      <c r="G13" s="741" t="s">
        <v>6</v>
      </c>
      <c r="H13" s="742"/>
      <c r="I13" s="634" t="s">
        <v>7</v>
      </c>
      <c r="J13" s="635"/>
      <c r="K13" s="635"/>
      <c r="L13" s="635"/>
      <c r="M13" s="635"/>
      <c r="N13" s="635"/>
      <c r="O13" s="636"/>
      <c r="P13" s="148">
        <v>446</v>
      </c>
      <c r="Q13" s="149"/>
      <c r="R13" s="149"/>
      <c r="S13" s="149"/>
      <c r="T13" s="149"/>
      <c r="U13" s="149"/>
      <c r="V13" s="150"/>
      <c r="W13" s="148">
        <v>616</v>
      </c>
      <c r="X13" s="149"/>
      <c r="Y13" s="149"/>
      <c r="Z13" s="149"/>
      <c r="AA13" s="149"/>
      <c r="AB13" s="149"/>
      <c r="AC13" s="150"/>
      <c r="AD13" s="148">
        <v>654</v>
      </c>
      <c r="AE13" s="149"/>
      <c r="AF13" s="149"/>
      <c r="AG13" s="149"/>
      <c r="AH13" s="149"/>
      <c r="AI13" s="149"/>
      <c r="AJ13" s="150"/>
      <c r="AK13" s="148">
        <v>648</v>
      </c>
      <c r="AL13" s="149"/>
      <c r="AM13" s="149"/>
      <c r="AN13" s="149"/>
      <c r="AO13" s="149"/>
      <c r="AP13" s="149"/>
      <c r="AQ13" s="150"/>
      <c r="AR13" s="145">
        <v>968</v>
      </c>
      <c r="AS13" s="146"/>
      <c r="AT13" s="146"/>
      <c r="AU13" s="146"/>
      <c r="AV13" s="146"/>
      <c r="AW13" s="146"/>
      <c r="AX13" s="380"/>
    </row>
    <row r="14" spans="1:50" ht="21" customHeight="1" x14ac:dyDescent="0.15">
      <c r="A14" s="105"/>
      <c r="B14" s="106"/>
      <c r="C14" s="106"/>
      <c r="D14" s="106"/>
      <c r="E14" s="106"/>
      <c r="F14" s="107"/>
      <c r="G14" s="743"/>
      <c r="H14" s="744"/>
      <c r="I14" s="571" t="s">
        <v>8</v>
      </c>
      <c r="J14" s="625"/>
      <c r="K14" s="625"/>
      <c r="L14" s="625"/>
      <c r="M14" s="625"/>
      <c r="N14" s="625"/>
      <c r="O14" s="626"/>
      <c r="P14" s="148" t="s">
        <v>634</v>
      </c>
      <c r="Q14" s="149"/>
      <c r="R14" s="149"/>
      <c r="S14" s="149"/>
      <c r="T14" s="149"/>
      <c r="U14" s="149"/>
      <c r="V14" s="150"/>
      <c r="W14" s="148" t="s">
        <v>634</v>
      </c>
      <c r="X14" s="149"/>
      <c r="Y14" s="149"/>
      <c r="Z14" s="149"/>
      <c r="AA14" s="149"/>
      <c r="AB14" s="149"/>
      <c r="AC14" s="150"/>
      <c r="AD14" s="148" t="s">
        <v>664</v>
      </c>
      <c r="AE14" s="149"/>
      <c r="AF14" s="149"/>
      <c r="AG14" s="149"/>
      <c r="AH14" s="149"/>
      <c r="AI14" s="149"/>
      <c r="AJ14" s="150"/>
      <c r="AK14" s="148" t="s">
        <v>666</v>
      </c>
      <c r="AL14" s="149"/>
      <c r="AM14" s="149"/>
      <c r="AN14" s="149"/>
      <c r="AO14" s="149"/>
      <c r="AP14" s="149"/>
      <c r="AQ14" s="150"/>
      <c r="AR14" s="661"/>
      <c r="AS14" s="661"/>
      <c r="AT14" s="661"/>
      <c r="AU14" s="661"/>
      <c r="AV14" s="661"/>
      <c r="AW14" s="661"/>
      <c r="AX14" s="662"/>
    </row>
    <row r="15" spans="1:50" ht="21" customHeight="1" x14ac:dyDescent="0.15">
      <c r="A15" s="105"/>
      <c r="B15" s="106"/>
      <c r="C15" s="106"/>
      <c r="D15" s="106"/>
      <c r="E15" s="106"/>
      <c r="F15" s="107"/>
      <c r="G15" s="743"/>
      <c r="H15" s="744"/>
      <c r="I15" s="571" t="s">
        <v>50</v>
      </c>
      <c r="J15" s="572"/>
      <c r="K15" s="572"/>
      <c r="L15" s="572"/>
      <c r="M15" s="572"/>
      <c r="N15" s="572"/>
      <c r="O15" s="573"/>
      <c r="P15" s="148" t="s">
        <v>634</v>
      </c>
      <c r="Q15" s="149"/>
      <c r="R15" s="149"/>
      <c r="S15" s="149"/>
      <c r="T15" s="149"/>
      <c r="U15" s="149"/>
      <c r="V15" s="150"/>
      <c r="W15" s="148" t="s">
        <v>634</v>
      </c>
      <c r="X15" s="149"/>
      <c r="Y15" s="149"/>
      <c r="Z15" s="149"/>
      <c r="AA15" s="149"/>
      <c r="AB15" s="149"/>
      <c r="AC15" s="150"/>
      <c r="AD15" s="148" t="s">
        <v>664</v>
      </c>
      <c r="AE15" s="149"/>
      <c r="AF15" s="149"/>
      <c r="AG15" s="149"/>
      <c r="AH15" s="149"/>
      <c r="AI15" s="149"/>
      <c r="AJ15" s="150"/>
      <c r="AK15" s="148" t="s">
        <v>666</v>
      </c>
      <c r="AL15" s="149"/>
      <c r="AM15" s="149"/>
      <c r="AN15" s="149"/>
      <c r="AO15" s="149"/>
      <c r="AP15" s="149"/>
      <c r="AQ15" s="150"/>
      <c r="AR15" s="148"/>
      <c r="AS15" s="149"/>
      <c r="AT15" s="149"/>
      <c r="AU15" s="149"/>
      <c r="AV15" s="149"/>
      <c r="AW15" s="149"/>
      <c r="AX15" s="624"/>
    </row>
    <row r="16" spans="1:50" ht="21" customHeight="1" x14ac:dyDescent="0.15">
      <c r="A16" s="105"/>
      <c r="B16" s="106"/>
      <c r="C16" s="106"/>
      <c r="D16" s="106"/>
      <c r="E16" s="106"/>
      <c r="F16" s="107"/>
      <c r="G16" s="743"/>
      <c r="H16" s="744"/>
      <c r="I16" s="571" t="s">
        <v>51</v>
      </c>
      <c r="J16" s="572"/>
      <c r="K16" s="572"/>
      <c r="L16" s="572"/>
      <c r="M16" s="572"/>
      <c r="N16" s="572"/>
      <c r="O16" s="573"/>
      <c r="P16" s="148" t="s">
        <v>634</v>
      </c>
      <c r="Q16" s="149"/>
      <c r="R16" s="149"/>
      <c r="S16" s="149"/>
      <c r="T16" s="149"/>
      <c r="U16" s="149"/>
      <c r="V16" s="150"/>
      <c r="W16" s="148" t="s">
        <v>634</v>
      </c>
      <c r="X16" s="149"/>
      <c r="Y16" s="149"/>
      <c r="Z16" s="149"/>
      <c r="AA16" s="149"/>
      <c r="AB16" s="149"/>
      <c r="AC16" s="150"/>
      <c r="AD16" s="148" t="s">
        <v>664</v>
      </c>
      <c r="AE16" s="149"/>
      <c r="AF16" s="149"/>
      <c r="AG16" s="149"/>
      <c r="AH16" s="149"/>
      <c r="AI16" s="149"/>
      <c r="AJ16" s="150"/>
      <c r="AK16" s="148" t="s">
        <v>666</v>
      </c>
      <c r="AL16" s="149"/>
      <c r="AM16" s="149"/>
      <c r="AN16" s="149"/>
      <c r="AO16" s="149"/>
      <c r="AP16" s="149"/>
      <c r="AQ16" s="150"/>
      <c r="AR16" s="674"/>
      <c r="AS16" s="675"/>
      <c r="AT16" s="675"/>
      <c r="AU16" s="675"/>
      <c r="AV16" s="675"/>
      <c r="AW16" s="675"/>
      <c r="AX16" s="676"/>
    </row>
    <row r="17" spans="1:50" ht="24.75" customHeight="1" x14ac:dyDescent="0.15">
      <c r="A17" s="105"/>
      <c r="B17" s="106"/>
      <c r="C17" s="106"/>
      <c r="D17" s="106"/>
      <c r="E17" s="106"/>
      <c r="F17" s="107"/>
      <c r="G17" s="743"/>
      <c r="H17" s="744"/>
      <c r="I17" s="571" t="s">
        <v>49</v>
      </c>
      <c r="J17" s="625"/>
      <c r="K17" s="625"/>
      <c r="L17" s="625"/>
      <c r="M17" s="625"/>
      <c r="N17" s="625"/>
      <c r="O17" s="626"/>
      <c r="P17" s="148" t="s">
        <v>634</v>
      </c>
      <c r="Q17" s="149"/>
      <c r="R17" s="149"/>
      <c r="S17" s="149"/>
      <c r="T17" s="149"/>
      <c r="U17" s="149"/>
      <c r="V17" s="150"/>
      <c r="W17" s="148" t="s">
        <v>634</v>
      </c>
      <c r="X17" s="149"/>
      <c r="Y17" s="149"/>
      <c r="Z17" s="149"/>
      <c r="AA17" s="149"/>
      <c r="AB17" s="149"/>
      <c r="AC17" s="150"/>
      <c r="AD17" s="148" t="s">
        <v>664</v>
      </c>
      <c r="AE17" s="149"/>
      <c r="AF17" s="149"/>
      <c r="AG17" s="149"/>
      <c r="AH17" s="149"/>
      <c r="AI17" s="149"/>
      <c r="AJ17" s="150"/>
      <c r="AK17" s="148" t="s">
        <v>666</v>
      </c>
      <c r="AL17" s="149"/>
      <c r="AM17" s="149"/>
      <c r="AN17" s="149"/>
      <c r="AO17" s="149"/>
      <c r="AP17" s="149"/>
      <c r="AQ17" s="150"/>
      <c r="AR17" s="378"/>
      <c r="AS17" s="378"/>
      <c r="AT17" s="378"/>
      <c r="AU17" s="378"/>
      <c r="AV17" s="378"/>
      <c r="AW17" s="378"/>
      <c r="AX17" s="379"/>
    </row>
    <row r="18" spans="1:50" ht="24.75" customHeight="1" x14ac:dyDescent="0.15">
      <c r="A18" s="105"/>
      <c r="B18" s="106"/>
      <c r="C18" s="106"/>
      <c r="D18" s="106"/>
      <c r="E18" s="106"/>
      <c r="F18" s="107"/>
      <c r="G18" s="745"/>
      <c r="H18" s="746"/>
      <c r="I18" s="733" t="s">
        <v>20</v>
      </c>
      <c r="J18" s="734"/>
      <c r="K18" s="734"/>
      <c r="L18" s="734"/>
      <c r="M18" s="734"/>
      <c r="N18" s="734"/>
      <c r="O18" s="735"/>
      <c r="P18" s="154">
        <f>SUM(P13:V17)</f>
        <v>446</v>
      </c>
      <c r="Q18" s="155"/>
      <c r="R18" s="155"/>
      <c r="S18" s="155"/>
      <c r="T18" s="155"/>
      <c r="U18" s="155"/>
      <c r="V18" s="156"/>
      <c r="W18" s="154">
        <f>SUM(W13:AC17)</f>
        <v>616</v>
      </c>
      <c r="X18" s="155"/>
      <c r="Y18" s="155"/>
      <c r="Z18" s="155"/>
      <c r="AA18" s="155"/>
      <c r="AB18" s="155"/>
      <c r="AC18" s="156"/>
      <c r="AD18" s="154">
        <f>SUM(AD13:AJ17)</f>
        <v>654</v>
      </c>
      <c r="AE18" s="155"/>
      <c r="AF18" s="155"/>
      <c r="AG18" s="155"/>
      <c r="AH18" s="155"/>
      <c r="AI18" s="155"/>
      <c r="AJ18" s="156"/>
      <c r="AK18" s="154">
        <f>SUM(AK13:AQ17)</f>
        <v>648</v>
      </c>
      <c r="AL18" s="155"/>
      <c r="AM18" s="155"/>
      <c r="AN18" s="155"/>
      <c r="AO18" s="155"/>
      <c r="AP18" s="155"/>
      <c r="AQ18" s="156"/>
      <c r="AR18" s="154">
        <f>SUM(AR13:AX17)</f>
        <v>968</v>
      </c>
      <c r="AS18" s="155"/>
      <c r="AT18" s="155"/>
      <c r="AU18" s="155"/>
      <c r="AV18" s="155"/>
      <c r="AW18" s="155"/>
      <c r="AX18" s="533"/>
    </row>
    <row r="19" spans="1:50" ht="24.75" customHeight="1" x14ac:dyDescent="0.15">
      <c r="A19" s="105"/>
      <c r="B19" s="106"/>
      <c r="C19" s="106"/>
      <c r="D19" s="106"/>
      <c r="E19" s="106"/>
      <c r="F19" s="107"/>
      <c r="G19" s="531" t="s">
        <v>9</v>
      </c>
      <c r="H19" s="532"/>
      <c r="I19" s="532"/>
      <c r="J19" s="532"/>
      <c r="K19" s="532"/>
      <c r="L19" s="532"/>
      <c r="M19" s="532"/>
      <c r="N19" s="532"/>
      <c r="O19" s="532"/>
      <c r="P19" s="148">
        <v>349</v>
      </c>
      <c r="Q19" s="149"/>
      <c r="R19" s="149"/>
      <c r="S19" s="149"/>
      <c r="T19" s="149"/>
      <c r="U19" s="149"/>
      <c r="V19" s="150"/>
      <c r="W19" s="148">
        <v>454</v>
      </c>
      <c r="X19" s="149"/>
      <c r="Y19" s="149"/>
      <c r="Z19" s="149"/>
      <c r="AA19" s="149"/>
      <c r="AB19" s="149"/>
      <c r="AC19" s="150"/>
      <c r="AD19" s="148">
        <v>594</v>
      </c>
      <c r="AE19" s="149"/>
      <c r="AF19" s="149"/>
      <c r="AG19" s="149"/>
      <c r="AH19" s="149"/>
      <c r="AI19" s="149"/>
      <c r="AJ19" s="150"/>
      <c r="AK19" s="482"/>
      <c r="AL19" s="482"/>
      <c r="AM19" s="482"/>
      <c r="AN19" s="482"/>
      <c r="AO19" s="482"/>
      <c r="AP19" s="482"/>
      <c r="AQ19" s="482"/>
      <c r="AR19" s="482"/>
      <c r="AS19" s="482"/>
      <c r="AT19" s="482"/>
      <c r="AU19" s="482"/>
      <c r="AV19" s="482"/>
      <c r="AW19" s="482"/>
      <c r="AX19" s="534"/>
    </row>
    <row r="20" spans="1:50" ht="24.75" customHeight="1" x14ac:dyDescent="0.15">
      <c r="A20" s="105"/>
      <c r="B20" s="106"/>
      <c r="C20" s="106"/>
      <c r="D20" s="106"/>
      <c r="E20" s="106"/>
      <c r="F20" s="107"/>
      <c r="G20" s="531" t="s">
        <v>10</v>
      </c>
      <c r="H20" s="532"/>
      <c r="I20" s="532"/>
      <c r="J20" s="532"/>
      <c r="K20" s="532"/>
      <c r="L20" s="532"/>
      <c r="M20" s="532"/>
      <c r="N20" s="532"/>
      <c r="O20" s="532"/>
      <c r="P20" s="535">
        <f>IF(P18=0, "-", SUM(P19)/P18)</f>
        <v>0.78251121076233188</v>
      </c>
      <c r="Q20" s="535"/>
      <c r="R20" s="535"/>
      <c r="S20" s="535"/>
      <c r="T20" s="535"/>
      <c r="U20" s="535"/>
      <c r="V20" s="535"/>
      <c r="W20" s="535">
        <f t="shared" ref="W20" si="0">IF(W18=0, "-", SUM(W19)/W18)</f>
        <v>0.73701298701298701</v>
      </c>
      <c r="X20" s="535"/>
      <c r="Y20" s="535"/>
      <c r="Z20" s="535"/>
      <c r="AA20" s="535"/>
      <c r="AB20" s="535"/>
      <c r="AC20" s="535"/>
      <c r="AD20" s="535">
        <f t="shared" ref="AD20" si="1">IF(AD18=0, "-", SUM(AD19)/AD18)</f>
        <v>0.90825688073394495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08"/>
      <c r="B21" s="109"/>
      <c r="C21" s="109"/>
      <c r="D21" s="109"/>
      <c r="E21" s="109"/>
      <c r="F21" s="110"/>
      <c r="G21" s="918" t="s">
        <v>272</v>
      </c>
      <c r="H21" s="919"/>
      <c r="I21" s="919"/>
      <c r="J21" s="919"/>
      <c r="K21" s="919"/>
      <c r="L21" s="919"/>
      <c r="M21" s="919"/>
      <c r="N21" s="919"/>
      <c r="O21" s="919"/>
      <c r="P21" s="535">
        <f>IF(P19=0, "-", SUM(P19)/SUM(P13,P14))</f>
        <v>0.78251121076233188</v>
      </c>
      <c r="Q21" s="535"/>
      <c r="R21" s="535"/>
      <c r="S21" s="535"/>
      <c r="T21" s="535"/>
      <c r="U21" s="535"/>
      <c r="V21" s="535"/>
      <c r="W21" s="535">
        <f t="shared" ref="W21" si="2">IF(W19=0, "-", SUM(W19)/SUM(W13,W14))</f>
        <v>0.73701298701298701</v>
      </c>
      <c r="X21" s="535"/>
      <c r="Y21" s="535"/>
      <c r="Z21" s="535"/>
      <c r="AA21" s="535"/>
      <c r="AB21" s="535"/>
      <c r="AC21" s="535"/>
      <c r="AD21" s="535">
        <f t="shared" ref="AD21" si="3">IF(AD19=0, "-", SUM(AD19)/SUM(AD13,AD14))</f>
        <v>0.90825688073394495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23" t="s">
        <v>623</v>
      </c>
      <c r="B22" s="124"/>
      <c r="C22" s="124"/>
      <c r="D22" s="124"/>
      <c r="E22" s="124"/>
      <c r="F22" s="125"/>
      <c r="G22" s="114" t="s">
        <v>252</v>
      </c>
      <c r="H22" s="115"/>
      <c r="I22" s="115"/>
      <c r="J22" s="115"/>
      <c r="K22" s="115"/>
      <c r="L22" s="115"/>
      <c r="M22" s="115"/>
      <c r="N22" s="115"/>
      <c r="O22" s="116"/>
      <c r="P22" s="132" t="s">
        <v>621</v>
      </c>
      <c r="Q22" s="115"/>
      <c r="R22" s="115"/>
      <c r="S22" s="115"/>
      <c r="T22" s="115"/>
      <c r="U22" s="115"/>
      <c r="V22" s="116"/>
      <c r="W22" s="132" t="s">
        <v>622</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635</v>
      </c>
      <c r="H23" s="118"/>
      <c r="I23" s="118"/>
      <c r="J23" s="118"/>
      <c r="K23" s="118"/>
      <c r="L23" s="118"/>
      <c r="M23" s="118"/>
      <c r="N23" s="118"/>
      <c r="O23" s="119"/>
      <c r="P23" s="145">
        <v>362</v>
      </c>
      <c r="Q23" s="146"/>
      <c r="R23" s="146"/>
      <c r="S23" s="146"/>
      <c r="T23" s="146"/>
      <c r="U23" s="146"/>
      <c r="V23" s="147"/>
      <c r="W23" s="145">
        <v>551</v>
      </c>
      <c r="X23" s="146"/>
      <c r="Y23" s="146"/>
      <c r="Z23" s="146"/>
      <c r="AA23" s="146"/>
      <c r="AB23" s="146"/>
      <c r="AC23" s="147"/>
      <c r="AD23" s="134" t="s">
        <v>743</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636</v>
      </c>
      <c r="H24" s="121"/>
      <c r="I24" s="121"/>
      <c r="J24" s="121"/>
      <c r="K24" s="121"/>
      <c r="L24" s="121"/>
      <c r="M24" s="121"/>
      <c r="N24" s="121"/>
      <c r="O24" s="122"/>
      <c r="P24" s="148">
        <v>278</v>
      </c>
      <c r="Q24" s="149"/>
      <c r="R24" s="149"/>
      <c r="S24" s="149"/>
      <c r="T24" s="149"/>
      <c r="U24" s="149"/>
      <c r="V24" s="150"/>
      <c r="W24" s="148">
        <v>408</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637</v>
      </c>
      <c r="H25" s="121"/>
      <c r="I25" s="121"/>
      <c r="J25" s="121"/>
      <c r="K25" s="121"/>
      <c r="L25" s="121"/>
      <c r="M25" s="121"/>
      <c r="N25" s="121"/>
      <c r="O25" s="122"/>
      <c r="P25" s="148">
        <v>4</v>
      </c>
      <c r="Q25" s="149"/>
      <c r="R25" s="149"/>
      <c r="S25" s="149"/>
      <c r="T25" s="149"/>
      <c r="U25" s="149"/>
      <c r="V25" s="150"/>
      <c r="W25" s="148">
        <v>5</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638</v>
      </c>
      <c r="H26" s="121"/>
      <c r="I26" s="121"/>
      <c r="J26" s="121"/>
      <c r="K26" s="121"/>
      <c r="L26" s="121"/>
      <c r="M26" s="121"/>
      <c r="N26" s="121"/>
      <c r="O26" s="122"/>
      <c r="P26" s="148">
        <v>2</v>
      </c>
      <c r="Q26" s="149"/>
      <c r="R26" s="149"/>
      <c r="S26" s="149"/>
      <c r="T26" s="149"/>
      <c r="U26" s="149"/>
      <c r="V26" s="150"/>
      <c r="W26" s="148">
        <v>2</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639</v>
      </c>
      <c r="H27" s="121"/>
      <c r="I27" s="121"/>
      <c r="J27" s="121"/>
      <c r="K27" s="121"/>
      <c r="L27" s="121"/>
      <c r="M27" s="121"/>
      <c r="N27" s="121"/>
      <c r="O27" s="122"/>
      <c r="P27" s="148">
        <v>2</v>
      </c>
      <c r="Q27" s="149"/>
      <c r="R27" s="149"/>
      <c r="S27" s="149"/>
      <c r="T27" s="149"/>
      <c r="U27" s="149"/>
      <c r="V27" s="150"/>
      <c r="W27" s="148">
        <v>2</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648</v>
      </c>
      <c r="Q29" s="149"/>
      <c r="R29" s="149"/>
      <c r="S29" s="149"/>
      <c r="T29" s="149"/>
      <c r="U29" s="149"/>
      <c r="V29" s="150"/>
      <c r="W29" s="196">
        <f>AR13</f>
        <v>968</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5" t="s">
        <v>268</v>
      </c>
      <c r="B30" s="506"/>
      <c r="C30" s="506"/>
      <c r="D30" s="506"/>
      <c r="E30" s="506"/>
      <c r="F30" s="507"/>
      <c r="G30" s="646" t="s">
        <v>145</v>
      </c>
      <c r="H30" s="376"/>
      <c r="I30" s="376"/>
      <c r="J30" s="376"/>
      <c r="K30" s="376"/>
      <c r="L30" s="376"/>
      <c r="M30" s="376"/>
      <c r="N30" s="376"/>
      <c r="O30" s="575"/>
      <c r="P30" s="574" t="s">
        <v>58</v>
      </c>
      <c r="Q30" s="376"/>
      <c r="R30" s="376"/>
      <c r="S30" s="376"/>
      <c r="T30" s="376"/>
      <c r="U30" s="376"/>
      <c r="V30" s="376"/>
      <c r="W30" s="376"/>
      <c r="X30" s="575"/>
      <c r="Y30" s="461"/>
      <c r="Z30" s="462"/>
      <c r="AA30" s="463"/>
      <c r="AB30" s="371" t="s">
        <v>11</v>
      </c>
      <c r="AC30" s="372"/>
      <c r="AD30" s="373"/>
      <c r="AE30" s="371" t="s">
        <v>306</v>
      </c>
      <c r="AF30" s="372"/>
      <c r="AG30" s="372"/>
      <c r="AH30" s="373"/>
      <c r="AI30" s="374" t="s">
        <v>328</v>
      </c>
      <c r="AJ30" s="374"/>
      <c r="AK30" s="374"/>
      <c r="AL30" s="371"/>
      <c r="AM30" s="374" t="s">
        <v>425</v>
      </c>
      <c r="AN30" s="374"/>
      <c r="AO30" s="374"/>
      <c r="AP30" s="371"/>
      <c r="AQ30" s="637" t="s">
        <v>184</v>
      </c>
      <c r="AR30" s="638"/>
      <c r="AS30" s="638"/>
      <c r="AT30" s="639"/>
      <c r="AU30" s="376" t="s">
        <v>133</v>
      </c>
      <c r="AV30" s="376"/>
      <c r="AW30" s="376"/>
      <c r="AX30" s="377"/>
    </row>
    <row r="31" spans="1:50" ht="18.75" customHeight="1" x14ac:dyDescent="0.15">
      <c r="A31" s="508"/>
      <c r="B31" s="509"/>
      <c r="C31" s="509"/>
      <c r="D31" s="509"/>
      <c r="E31" s="509"/>
      <c r="F31" s="510"/>
      <c r="G31" s="563"/>
      <c r="H31" s="364"/>
      <c r="I31" s="364"/>
      <c r="J31" s="364"/>
      <c r="K31" s="364"/>
      <c r="L31" s="364"/>
      <c r="M31" s="364"/>
      <c r="N31" s="364"/>
      <c r="O31" s="564"/>
      <c r="P31" s="576"/>
      <c r="Q31" s="364"/>
      <c r="R31" s="364"/>
      <c r="S31" s="364"/>
      <c r="T31" s="364"/>
      <c r="U31" s="364"/>
      <c r="V31" s="364"/>
      <c r="W31" s="364"/>
      <c r="X31" s="564"/>
      <c r="Y31" s="464"/>
      <c r="Z31" s="465"/>
      <c r="AA31" s="466"/>
      <c r="AB31" s="321"/>
      <c r="AC31" s="322"/>
      <c r="AD31" s="323"/>
      <c r="AE31" s="321"/>
      <c r="AF31" s="322"/>
      <c r="AG31" s="322"/>
      <c r="AH31" s="323"/>
      <c r="AI31" s="375"/>
      <c r="AJ31" s="375"/>
      <c r="AK31" s="375"/>
      <c r="AL31" s="321"/>
      <c r="AM31" s="375"/>
      <c r="AN31" s="375"/>
      <c r="AO31" s="375"/>
      <c r="AP31" s="321"/>
      <c r="AQ31" s="216"/>
      <c r="AR31" s="163"/>
      <c r="AS31" s="164" t="s">
        <v>185</v>
      </c>
      <c r="AT31" s="187"/>
      <c r="AU31" s="256">
        <v>2</v>
      </c>
      <c r="AV31" s="256"/>
      <c r="AW31" s="364" t="s">
        <v>175</v>
      </c>
      <c r="AX31" s="365"/>
    </row>
    <row r="32" spans="1:50" ht="23.25" customHeight="1" x14ac:dyDescent="0.15">
      <c r="A32" s="511"/>
      <c r="B32" s="509"/>
      <c r="C32" s="509"/>
      <c r="D32" s="509"/>
      <c r="E32" s="509"/>
      <c r="F32" s="510"/>
      <c r="G32" s="536" t="s">
        <v>640</v>
      </c>
      <c r="H32" s="537"/>
      <c r="I32" s="537"/>
      <c r="J32" s="537"/>
      <c r="K32" s="537"/>
      <c r="L32" s="537"/>
      <c r="M32" s="537"/>
      <c r="N32" s="537"/>
      <c r="O32" s="538"/>
      <c r="P32" s="176" t="s">
        <v>641</v>
      </c>
      <c r="Q32" s="176"/>
      <c r="R32" s="176"/>
      <c r="S32" s="176"/>
      <c r="T32" s="176"/>
      <c r="U32" s="176"/>
      <c r="V32" s="176"/>
      <c r="W32" s="176"/>
      <c r="X32" s="218"/>
      <c r="Y32" s="328" t="s">
        <v>12</v>
      </c>
      <c r="Z32" s="545"/>
      <c r="AA32" s="546"/>
      <c r="AB32" s="547" t="s">
        <v>642</v>
      </c>
      <c r="AC32" s="547"/>
      <c r="AD32" s="547"/>
      <c r="AE32" s="352">
        <v>3532</v>
      </c>
      <c r="AF32" s="353"/>
      <c r="AG32" s="353"/>
      <c r="AH32" s="353"/>
      <c r="AI32" s="352">
        <v>3215</v>
      </c>
      <c r="AJ32" s="353"/>
      <c r="AK32" s="353"/>
      <c r="AL32" s="353"/>
      <c r="AM32" s="352">
        <v>2839</v>
      </c>
      <c r="AN32" s="353"/>
      <c r="AO32" s="353"/>
      <c r="AP32" s="353"/>
      <c r="AQ32" s="151" t="s">
        <v>634</v>
      </c>
      <c r="AR32" s="152"/>
      <c r="AS32" s="152"/>
      <c r="AT32" s="153"/>
      <c r="AU32" s="353">
        <v>2839</v>
      </c>
      <c r="AV32" s="353"/>
      <c r="AW32" s="353"/>
      <c r="AX32" s="354"/>
    </row>
    <row r="33" spans="1:51" ht="23.25" customHeight="1" x14ac:dyDescent="0.15">
      <c r="A33" s="512"/>
      <c r="B33" s="513"/>
      <c r="C33" s="513"/>
      <c r="D33" s="513"/>
      <c r="E33" s="513"/>
      <c r="F33" s="514"/>
      <c r="G33" s="539"/>
      <c r="H33" s="540"/>
      <c r="I33" s="540"/>
      <c r="J33" s="540"/>
      <c r="K33" s="540"/>
      <c r="L33" s="540"/>
      <c r="M33" s="540"/>
      <c r="N33" s="540"/>
      <c r="O33" s="541"/>
      <c r="P33" s="220"/>
      <c r="Q33" s="220"/>
      <c r="R33" s="220"/>
      <c r="S33" s="220"/>
      <c r="T33" s="220"/>
      <c r="U33" s="220"/>
      <c r="V33" s="220"/>
      <c r="W33" s="220"/>
      <c r="X33" s="221"/>
      <c r="Y33" s="288" t="s">
        <v>53</v>
      </c>
      <c r="Z33" s="283"/>
      <c r="AA33" s="284"/>
      <c r="AB33" s="518" t="s">
        <v>642</v>
      </c>
      <c r="AC33" s="518"/>
      <c r="AD33" s="518"/>
      <c r="AE33" s="352" t="s">
        <v>634</v>
      </c>
      <c r="AF33" s="353"/>
      <c r="AG33" s="353"/>
      <c r="AH33" s="353"/>
      <c r="AI33" s="352" t="s">
        <v>634</v>
      </c>
      <c r="AJ33" s="353"/>
      <c r="AK33" s="353"/>
      <c r="AL33" s="353"/>
      <c r="AM33" s="352" t="s">
        <v>664</v>
      </c>
      <c r="AN33" s="353"/>
      <c r="AO33" s="353"/>
      <c r="AP33" s="353"/>
      <c r="AQ33" s="151" t="s">
        <v>634</v>
      </c>
      <c r="AR33" s="152"/>
      <c r="AS33" s="152"/>
      <c r="AT33" s="153"/>
      <c r="AU33" s="353">
        <v>2500</v>
      </c>
      <c r="AV33" s="353"/>
      <c r="AW33" s="353"/>
      <c r="AX33" s="354"/>
    </row>
    <row r="34" spans="1:51" ht="23.25" customHeight="1" x14ac:dyDescent="0.15">
      <c r="A34" s="511"/>
      <c r="B34" s="509"/>
      <c r="C34" s="509"/>
      <c r="D34" s="509"/>
      <c r="E34" s="509"/>
      <c r="F34" s="510"/>
      <c r="G34" s="542"/>
      <c r="H34" s="543"/>
      <c r="I34" s="543"/>
      <c r="J34" s="543"/>
      <c r="K34" s="543"/>
      <c r="L34" s="543"/>
      <c r="M34" s="543"/>
      <c r="N34" s="543"/>
      <c r="O34" s="544"/>
      <c r="P34" s="179"/>
      <c r="Q34" s="179"/>
      <c r="R34" s="179"/>
      <c r="S34" s="179"/>
      <c r="T34" s="179"/>
      <c r="U34" s="179"/>
      <c r="V34" s="179"/>
      <c r="W34" s="179"/>
      <c r="X34" s="223"/>
      <c r="Y34" s="288" t="s">
        <v>13</v>
      </c>
      <c r="Z34" s="283"/>
      <c r="AA34" s="284"/>
      <c r="AB34" s="493" t="s">
        <v>176</v>
      </c>
      <c r="AC34" s="493"/>
      <c r="AD34" s="493"/>
      <c r="AE34" s="352">
        <v>70.8</v>
      </c>
      <c r="AF34" s="353"/>
      <c r="AG34" s="353"/>
      <c r="AH34" s="353"/>
      <c r="AI34" s="352">
        <v>77.8</v>
      </c>
      <c r="AJ34" s="353"/>
      <c r="AK34" s="353"/>
      <c r="AL34" s="353"/>
      <c r="AM34" s="352">
        <v>88.1</v>
      </c>
      <c r="AN34" s="353"/>
      <c r="AO34" s="353"/>
      <c r="AP34" s="353"/>
      <c r="AQ34" s="151" t="s">
        <v>634</v>
      </c>
      <c r="AR34" s="152"/>
      <c r="AS34" s="152"/>
      <c r="AT34" s="153"/>
      <c r="AU34" s="353">
        <v>88.1</v>
      </c>
      <c r="AV34" s="353"/>
      <c r="AW34" s="353"/>
      <c r="AX34" s="354"/>
    </row>
    <row r="35" spans="1:51" ht="23.25" customHeight="1" x14ac:dyDescent="0.15">
      <c r="A35" s="891" t="s">
        <v>296</v>
      </c>
      <c r="B35" s="892"/>
      <c r="C35" s="892"/>
      <c r="D35" s="892"/>
      <c r="E35" s="892"/>
      <c r="F35" s="893"/>
      <c r="G35" s="897" t="s">
        <v>643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268</v>
      </c>
      <c r="B37" s="641"/>
      <c r="C37" s="641"/>
      <c r="D37" s="641"/>
      <c r="E37" s="641"/>
      <c r="F37" s="642"/>
      <c r="G37" s="561" t="s">
        <v>145</v>
      </c>
      <c r="H37" s="366"/>
      <c r="I37" s="366"/>
      <c r="J37" s="366"/>
      <c r="K37" s="366"/>
      <c r="L37" s="366"/>
      <c r="M37" s="366"/>
      <c r="N37" s="366"/>
      <c r="O37" s="562"/>
      <c r="P37" s="627" t="s">
        <v>58</v>
      </c>
      <c r="Q37" s="366"/>
      <c r="R37" s="366"/>
      <c r="S37" s="366"/>
      <c r="T37" s="366"/>
      <c r="U37" s="366"/>
      <c r="V37" s="366"/>
      <c r="W37" s="366"/>
      <c r="X37" s="562"/>
      <c r="Y37" s="628"/>
      <c r="Z37" s="629"/>
      <c r="AA37" s="630"/>
      <c r="AB37" s="631" t="s">
        <v>11</v>
      </c>
      <c r="AC37" s="632"/>
      <c r="AD37" s="633"/>
      <c r="AE37" s="324" t="s">
        <v>306</v>
      </c>
      <c r="AF37" s="324"/>
      <c r="AG37" s="324"/>
      <c r="AH37" s="324"/>
      <c r="AI37" s="324" t="s">
        <v>328</v>
      </c>
      <c r="AJ37" s="324"/>
      <c r="AK37" s="324"/>
      <c r="AL37" s="324"/>
      <c r="AM37" s="324" t="s">
        <v>425</v>
      </c>
      <c r="AN37" s="324"/>
      <c r="AO37" s="324"/>
      <c r="AP37" s="324"/>
      <c r="AQ37" s="252" t="s">
        <v>184</v>
      </c>
      <c r="AR37" s="253"/>
      <c r="AS37" s="253"/>
      <c r="AT37" s="254"/>
      <c r="AU37" s="366" t="s">
        <v>133</v>
      </c>
      <c r="AV37" s="366"/>
      <c r="AW37" s="366"/>
      <c r="AX37" s="367"/>
      <c r="AY37">
        <f>COUNTA($G$39)</f>
        <v>1</v>
      </c>
    </row>
    <row r="38" spans="1:51" ht="18.75" customHeight="1" x14ac:dyDescent="0.15">
      <c r="A38" s="508"/>
      <c r="B38" s="509"/>
      <c r="C38" s="509"/>
      <c r="D38" s="509"/>
      <c r="E38" s="509"/>
      <c r="F38" s="510"/>
      <c r="G38" s="563"/>
      <c r="H38" s="364"/>
      <c r="I38" s="364"/>
      <c r="J38" s="364"/>
      <c r="K38" s="364"/>
      <c r="L38" s="364"/>
      <c r="M38" s="364"/>
      <c r="N38" s="364"/>
      <c r="O38" s="564"/>
      <c r="P38" s="576"/>
      <c r="Q38" s="364"/>
      <c r="R38" s="364"/>
      <c r="S38" s="364"/>
      <c r="T38" s="364"/>
      <c r="U38" s="364"/>
      <c r="V38" s="364"/>
      <c r="W38" s="364"/>
      <c r="X38" s="564"/>
      <c r="Y38" s="464"/>
      <c r="Z38" s="465"/>
      <c r="AA38" s="466"/>
      <c r="AB38" s="321"/>
      <c r="AC38" s="322"/>
      <c r="AD38" s="323"/>
      <c r="AE38" s="324"/>
      <c r="AF38" s="324"/>
      <c r="AG38" s="324"/>
      <c r="AH38" s="324"/>
      <c r="AI38" s="324"/>
      <c r="AJ38" s="324"/>
      <c r="AK38" s="324"/>
      <c r="AL38" s="324"/>
      <c r="AM38" s="324"/>
      <c r="AN38" s="324"/>
      <c r="AO38" s="324"/>
      <c r="AP38" s="324"/>
      <c r="AQ38" s="216"/>
      <c r="AR38" s="163"/>
      <c r="AS38" s="164" t="s">
        <v>185</v>
      </c>
      <c r="AT38" s="187"/>
      <c r="AU38" s="256">
        <v>2</v>
      </c>
      <c r="AV38" s="256"/>
      <c r="AW38" s="364" t="s">
        <v>175</v>
      </c>
      <c r="AX38" s="365"/>
      <c r="AY38">
        <f>$AY$37</f>
        <v>1</v>
      </c>
    </row>
    <row r="39" spans="1:51" ht="23.25" customHeight="1" x14ac:dyDescent="0.15">
      <c r="A39" s="511"/>
      <c r="B39" s="509"/>
      <c r="C39" s="509"/>
      <c r="D39" s="509"/>
      <c r="E39" s="509"/>
      <c r="F39" s="510"/>
      <c r="G39" s="536" t="s">
        <v>644</v>
      </c>
      <c r="H39" s="537"/>
      <c r="I39" s="537"/>
      <c r="J39" s="537"/>
      <c r="K39" s="537"/>
      <c r="L39" s="537"/>
      <c r="M39" s="537"/>
      <c r="N39" s="537"/>
      <c r="O39" s="538"/>
      <c r="P39" s="176" t="s">
        <v>645</v>
      </c>
      <c r="Q39" s="176"/>
      <c r="R39" s="176"/>
      <c r="S39" s="176"/>
      <c r="T39" s="176"/>
      <c r="U39" s="176"/>
      <c r="V39" s="176"/>
      <c r="W39" s="176"/>
      <c r="X39" s="218"/>
      <c r="Y39" s="328" t="s">
        <v>12</v>
      </c>
      <c r="Z39" s="545"/>
      <c r="AA39" s="546"/>
      <c r="AB39" s="547" t="s">
        <v>642</v>
      </c>
      <c r="AC39" s="547"/>
      <c r="AD39" s="547"/>
      <c r="AE39" s="352" t="s">
        <v>634</v>
      </c>
      <c r="AF39" s="353"/>
      <c r="AG39" s="353"/>
      <c r="AH39" s="353"/>
      <c r="AI39" s="352" t="s">
        <v>634</v>
      </c>
      <c r="AJ39" s="353"/>
      <c r="AK39" s="353"/>
      <c r="AL39" s="353"/>
      <c r="AM39" s="352">
        <v>1332</v>
      </c>
      <c r="AN39" s="353"/>
      <c r="AO39" s="353"/>
      <c r="AP39" s="353"/>
      <c r="AQ39" s="151" t="s">
        <v>634</v>
      </c>
      <c r="AR39" s="152"/>
      <c r="AS39" s="152"/>
      <c r="AT39" s="153"/>
      <c r="AU39" s="353">
        <v>1332</v>
      </c>
      <c r="AV39" s="353"/>
      <c r="AW39" s="353"/>
      <c r="AX39" s="354"/>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20"/>
      <c r="Q40" s="220"/>
      <c r="R40" s="220"/>
      <c r="S40" s="220"/>
      <c r="T40" s="220"/>
      <c r="U40" s="220"/>
      <c r="V40" s="220"/>
      <c r="W40" s="220"/>
      <c r="X40" s="221"/>
      <c r="Y40" s="288" t="s">
        <v>53</v>
      </c>
      <c r="Z40" s="283"/>
      <c r="AA40" s="284"/>
      <c r="AB40" s="518" t="s">
        <v>642</v>
      </c>
      <c r="AC40" s="518"/>
      <c r="AD40" s="518"/>
      <c r="AE40" s="352" t="s">
        <v>634</v>
      </c>
      <c r="AF40" s="353"/>
      <c r="AG40" s="353"/>
      <c r="AH40" s="353"/>
      <c r="AI40" s="352" t="s">
        <v>634</v>
      </c>
      <c r="AJ40" s="353"/>
      <c r="AK40" s="353"/>
      <c r="AL40" s="353"/>
      <c r="AM40" s="352">
        <v>1000</v>
      </c>
      <c r="AN40" s="353"/>
      <c r="AO40" s="353"/>
      <c r="AP40" s="353"/>
      <c r="AQ40" s="151" t="s">
        <v>634</v>
      </c>
      <c r="AR40" s="152"/>
      <c r="AS40" s="152"/>
      <c r="AT40" s="153"/>
      <c r="AU40" s="353">
        <v>1000</v>
      </c>
      <c r="AV40" s="353"/>
      <c r="AW40" s="353"/>
      <c r="AX40" s="354"/>
      <c r="AY40">
        <f t="shared" si="4"/>
        <v>1</v>
      </c>
    </row>
    <row r="41" spans="1:51" ht="23.25" customHeight="1" x14ac:dyDescent="0.15">
      <c r="A41" s="643"/>
      <c r="B41" s="644"/>
      <c r="C41" s="644"/>
      <c r="D41" s="644"/>
      <c r="E41" s="644"/>
      <c r="F41" s="645"/>
      <c r="G41" s="542"/>
      <c r="H41" s="543"/>
      <c r="I41" s="543"/>
      <c r="J41" s="543"/>
      <c r="K41" s="543"/>
      <c r="L41" s="543"/>
      <c r="M41" s="543"/>
      <c r="N41" s="543"/>
      <c r="O41" s="544"/>
      <c r="P41" s="179"/>
      <c r="Q41" s="179"/>
      <c r="R41" s="179"/>
      <c r="S41" s="179"/>
      <c r="T41" s="179"/>
      <c r="U41" s="179"/>
      <c r="V41" s="179"/>
      <c r="W41" s="179"/>
      <c r="X41" s="223"/>
      <c r="Y41" s="288" t="s">
        <v>13</v>
      </c>
      <c r="Z41" s="283"/>
      <c r="AA41" s="284"/>
      <c r="AB41" s="493" t="s">
        <v>176</v>
      </c>
      <c r="AC41" s="493"/>
      <c r="AD41" s="493"/>
      <c r="AE41" s="352" t="s">
        <v>634</v>
      </c>
      <c r="AF41" s="353"/>
      <c r="AG41" s="353"/>
      <c r="AH41" s="353"/>
      <c r="AI41" s="352" t="s">
        <v>634</v>
      </c>
      <c r="AJ41" s="353"/>
      <c r="AK41" s="353"/>
      <c r="AL41" s="353"/>
      <c r="AM41" s="352">
        <v>100</v>
      </c>
      <c r="AN41" s="353"/>
      <c r="AO41" s="353"/>
      <c r="AP41" s="353"/>
      <c r="AQ41" s="151" t="s">
        <v>634</v>
      </c>
      <c r="AR41" s="152"/>
      <c r="AS41" s="152"/>
      <c r="AT41" s="153"/>
      <c r="AU41" s="353">
        <v>100</v>
      </c>
      <c r="AV41" s="353"/>
      <c r="AW41" s="353"/>
      <c r="AX41" s="354"/>
      <c r="AY41">
        <f t="shared" si="4"/>
        <v>1</v>
      </c>
    </row>
    <row r="42" spans="1:51" ht="23.25" customHeight="1" x14ac:dyDescent="0.15">
      <c r="A42" s="891" t="s">
        <v>296</v>
      </c>
      <c r="B42" s="892"/>
      <c r="C42" s="892"/>
      <c r="D42" s="892"/>
      <c r="E42" s="892"/>
      <c r="F42" s="893"/>
      <c r="G42" s="897" t="s">
        <v>725</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268</v>
      </c>
      <c r="B44" s="641"/>
      <c r="C44" s="641"/>
      <c r="D44" s="641"/>
      <c r="E44" s="641"/>
      <c r="F44" s="642"/>
      <c r="G44" s="561" t="s">
        <v>145</v>
      </c>
      <c r="H44" s="366"/>
      <c r="I44" s="366"/>
      <c r="J44" s="366"/>
      <c r="K44" s="366"/>
      <c r="L44" s="366"/>
      <c r="M44" s="366"/>
      <c r="N44" s="366"/>
      <c r="O44" s="562"/>
      <c r="P44" s="627" t="s">
        <v>58</v>
      </c>
      <c r="Q44" s="366"/>
      <c r="R44" s="366"/>
      <c r="S44" s="366"/>
      <c r="T44" s="366"/>
      <c r="U44" s="366"/>
      <c r="V44" s="366"/>
      <c r="W44" s="366"/>
      <c r="X44" s="562"/>
      <c r="Y44" s="628"/>
      <c r="Z44" s="629"/>
      <c r="AA44" s="630"/>
      <c r="AB44" s="631" t="s">
        <v>11</v>
      </c>
      <c r="AC44" s="632"/>
      <c r="AD44" s="633"/>
      <c r="AE44" s="324" t="s">
        <v>306</v>
      </c>
      <c r="AF44" s="324"/>
      <c r="AG44" s="324"/>
      <c r="AH44" s="324"/>
      <c r="AI44" s="324" t="s">
        <v>328</v>
      </c>
      <c r="AJ44" s="324"/>
      <c r="AK44" s="324"/>
      <c r="AL44" s="324"/>
      <c r="AM44" s="324" t="s">
        <v>425</v>
      </c>
      <c r="AN44" s="324"/>
      <c r="AO44" s="324"/>
      <c r="AP44" s="324"/>
      <c r="AQ44" s="252" t="s">
        <v>184</v>
      </c>
      <c r="AR44" s="253"/>
      <c r="AS44" s="253"/>
      <c r="AT44" s="254"/>
      <c r="AU44" s="366" t="s">
        <v>133</v>
      </c>
      <c r="AV44" s="366"/>
      <c r="AW44" s="366"/>
      <c r="AX44" s="367"/>
      <c r="AY44">
        <f>COUNTA($G$46)</f>
        <v>0</v>
      </c>
    </row>
    <row r="45" spans="1:51" ht="18.75" hidden="1" customHeight="1" x14ac:dyDescent="0.15">
      <c r="A45" s="508"/>
      <c r="B45" s="509"/>
      <c r="C45" s="509"/>
      <c r="D45" s="509"/>
      <c r="E45" s="509"/>
      <c r="F45" s="510"/>
      <c r="G45" s="563"/>
      <c r="H45" s="364"/>
      <c r="I45" s="364"/>
      <c r="J45" s="364"/>
      <c r="K45" s="364"/>
      <c r="L45" s="364"/>
      <c r="M45" s="364"/>
      <c r="N45" s="364"/>
      <c r="O45" s="564"/>
      <c r="P45" s="576"/>
      <c r="Q45" s="364"/>
      <c r="R45" s="364"/>
      <c r="S45" s="364"/>
      <c r="T45" s="364"/>
      <c r="U45" s="364"/>
      <c r="V45" s="364"/>
      <c r="W45" s="364"/>
      <c r="X45" s="564"/>
      <c r="Y45" s="464"/>
      <c r="Z45" s="465"/>
      <c r="AA45" s="466"/>
      <c r="AB45" s="321"/>
      <c r="AC45" s="322"/>
      <c r="AD45" s="323"/>
      <c r="AE45" s="324"/>
      <c r="AF45" s="324"/>
      <c r="AG45" s="324"/>
      <c r="AH45" s="324"/>
      <c r="AI45" s="324"/>
      <c r="AJ45" s="324"/>
      <c r="AK45" s="324"/>
      <c r="AL45" s="324"/>
      <c r="AM45" s="324"/>
      <c r="AN45" s="324"/>
      <c r="AO45" s="324"/>
      <c r="AP45" s="324"/>
      <c r="AQ45" s="216"/>
      <c r="AR45" s="163"/>
      <c r="AS45" s="164" t="s">
        <v>185</v>
      </c>
      <c r="AT45" s="187"/>
      <c r="AU45" s="256"/>
      <c r="AV45" s="256"/>
      <c r="AW45" s="364" t="s">
        <v>175</v>
      </c>
      <c r="AX45" s="365"/>
      <c r="AY45">
        <f>$AY$44</f>
        <v>0</v>
      </c>
    </row>
    <row r="46" spans="1:51" ht="23.25" hidden="1" customHeight="1" x14ac:dyDescent="0.15">
      <c r="A46" s="511"/>
      <c r="B46" s="509"/>
      <c r="C46" s="509"/>
      <c r="D46" s="509"/>
      <c r="E46" s="509"/>
      <c r="F46" s="510"/>
      <c r="G46" s="536"/>
      <c r="H46" s="537"/>
      <c r="I46" s="537"/>
      <c r="J46" s="537"/>
      <c r="K46" s="537"/>
      <c r="L46" s="537"/>
      <c r="M46" s="537"/>
      <c r="N46" s="537"/>
      <c r="O46" s="538"/>
      <c r="P46" s="176"/>
      <c r="Q46" s="176"/>
      <c r="R46" s="176"/>
      <c r="S46" s="176"/>
      <c r="T46" s="176"/>
      <c r="U46" s="176"/>
      <c r="V46" s="176"/>
      <c r="W46" s="176"/>
      <c r="X46" s="218"/>
      <c r="Y46" s="328" t="s">
        <v>12</v>
      </c>
      <c r="Z46" s="545"/>
      <c r="AA46" s="546"/>
      <c r="AB46" s="547"/>
      <c r="AC46" s="547"/>
      <c r="AD46" s="547"/>
      <c r="AE46" s="347"/>
      <c r="AF46" s="347"/>
      <c r="AG46" s="347"/>
      <c r="AH46" s="347"/>
      <c r="AI46" s="347"/>
      <c r="AJ46" s="347"/>
      <c r="AK46" s="347"/>
      <c r="AL46" s="347"/>
      <c r="AM46" s="347"/>
      <c r="AN46" s="347"/>
      <c r="AO46" s="347"/>
      <c r="AP46" s="347"/>
      <c r="AQ46" s="151"/>
      <c r="AR46" s="152"/>
      <c r="AS46" s="152"/>
      <c r="AT46" s="153"/>
      <c r="AU46" s="353"/>
      <c r="AV46" s="353"/>
      <c r="AW46" s="353"/>
      <c r="AX46" s="354"/>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20"/>
      <c r="Q47" s="220"/>
      <c r="R47" s="220"/>
      <c r="S47" s="220"/>
      <c r="T47" s="220"/>
      <c r="U47" s="220"/>
      <c r="V47" s="220"/>
      <c r="W47" s="220"/>
      <c r="X47" s="221"/>
      <c r="Y47" s="288" t="s">
        <v>53</v>
      </c>
      <c r="Z47" s="283"/>
      <c r="AA47" s="284"/>
      <c r="AB47" s="518"/>
      <c r="AC47" s="518"/>
      <c r="AD47" s="518"/>
      <c r="AE47" s="352"/>
      <c r="AF47" s="353"/>
      <c r="AG47" s="353"/>
      <c r="AH47" s="353"/>
      <c r="AI47" s="352"/>
      <c r="AJ47" s="353"/>
      <c r="AK47" s="353"/>
      <c r="AL47" s="353"/>
      <c r="AM47" s="352"/>
      <c r="AN47" s="353"/>
      <c r="AO47" s="353"/>
      <c r="AP47" s="353"/>
      <c r="AQ47" s="151"/>
      <c r="AR47" s="152"/>
      <c r="AS47" s="152"/>
      <c r="AT47" s="153"/>
      <c r="AU47" s="353"/>
      <c r="AV47" s="353"/>
      <c r="AW47" s="353"/>
      <c r="AX47" s="354"/>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79"/>
      <c r="Q48" s="179"/>
      <c r="R48" s="179"/>
      <c r="S48" s="179"/>
      <c r="T48" s="179"/>
      <c r="U48" s="179"/>
      <c r="V48" s="179"/>
      <c r="W48" s="179"/>
      <c r="X48" s="223"/>
      <c r="Y48" s="288" t="s">
        <v>13</v>
      </c>
      <c r="Z48" s="283"/>
      <c r="AA48" s="284"/>
      <c r="AB48" s="493" t="s">
        <v>176</v>
      </c>
      <c r="AC48" s="493"/>
      <c r="AD48" s="493"/>
      <c r="AE48" s="352"/>
      <c r="AF48" s="353"/>
      <c r="AG48" s="353"/>
      <c r="AH48" s="353"/>
      <c r="AI48" s="352"/>
      <c r="AJ48" s="353"/>
      <c r="AK48" s="353"/>
      <c r="AL48" s="353"/>
      <c r="AM48" s="352"/>
      <c r="AN48" s="353"/>
      <c r="AO48" s="353"/>
      <c r="AP48" s="353"/>
      <c r="AQ48" s="151"/>
      <c r="AR48" s="152"/>
      <c r="AS48" s="152"/>
      <c r="AT48" s="153"/>
      <c r="AU48" s="353"/>
      <c r="AV48" s="353"/>
      <c r="AW48" s="353"/>
      <c r="AX48" s="354"/>
      <c r="AY48">
        <f t="shared" si="5"/>
        <v>0</v>
      </c>
    </row>
    <row r="49" spans="1:51" ht="23.25" hidden="1" customHeight="1" x14ac:dyDescent="0.15">
      <c r="A49" s="891" t="s">
        <v>296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268</v>
      </c>
      <c r="B51" s="509"/>
      <c r="C51" s="509"/>
      <c r="D51" s="509"/>
      <c r="E51" s="509"/>
      <c r="F51" s="510"/>
      <c r="G51" s="561" t="s">
        <v>145</v>
      </c>
      <c r="H51" s="366"/>
      <c r="I51" s="366"/>
      <c r="J51" s="366"/>
      <c r="K51" s="366"/>
      <c r="L51" s="366"/>
      <c r="M51" s="366"/>
      <c r="N51" s="366"/>
      <c r="O51" s="562"/>
      <c r="P51" s="627" t="s">
        <v>58</v>
      </c>
      <c r="Q51" s="366"/>
      <c r="R51" s="366"/>
      <c r="S51" s="366"/>
      <c r="T51" s="366"/>
      <c r="U51" s="366"/>
      <c r="V51" s="366"/>
      <c r="W51" s="366"/>
      <c r="X51" s="562"/>
      <c r="Y51" s="628"/>
      <c r="Z51" s="629"/>
      <c r="AA51" s="630"/>
      <c r="AB51" s="631" t="s">
        <v>11</v>
      </c>
      <c r="AC51" s="632"/>
      <c r="AD51" s="633"/>
      <c r="AE51" s="324" t="s">
        <v>306</v>
      </c>
      <c r="AF51" s="324"/>
      <c r="AG51" s="324"/>
      <c r="AH51" s="324"/>
      <c r="AI51" s="324" t="s">
        <v>328</v>
      </c>
      <c r="AJ51" s="324"/>
      <c r="AK51" s="324"/>
      <c r="AL51" s="324"/>
      <c r="AM51" s="324" t="s">
        <v>425</v>
      </c>
      <c r="AN51" s="324"/>
      <c r="AO51" s="324"/>
      <c r="AP51" s="324"/>
      <c r="AQ51" s="252" t="s">
        <v>184</v>
      </c>
      <c r="AR51" s="253"/>
      <c r="AS51" s="253"/>
      <c r="AT51" s="254"/>
      <c r="AU51" s="362" t="s">
        <v>133</v>
      </c>
      <c r="AV51" s="362"/>
      <c r="AW51" s="362"/>
      <c r="AX51" s="363"/>
      <c r="AY51">
        <f>COUNTA($G$53)</f>
        <v>0</v>
      </c>
    </row>
    <row r="52" spans="1:51" ht="18.75" hidden="1" customHeight="1" x14ac:dyDescent="0.15">
      <c r="A52" s="508"/>
      <c r="B52" s="509"/>
      <c r="C52" s="509"/>
      <c r="D52" s="509"/>
      <c r="E52" s="509"/>
      <c r="F52" s="510"/>
      <c r="G52" s="563"/>
      <c r="H52" s="364"/>
      <c r="I52" s="364"/>
      <c r="J52" s="364"/>
      <c r="K52" s="364"/>
      <c r="L52" s="364"/>
      <c r="M52" s="364"/>
      <c r="N52" s="364"/>
      <c r="O52" s="564"/>
      <c r="P52" s="576"/>
      <c r="Q52" s="364"/>
      <c r="R52" s="364"/>
      <c r="S52" s="364"/>
      <c r="T52" s="364"/>
      <c r="U52" s="364"/>
      <c r="V52" s="364"/>
      <c r="W52" s="364"/>
      <c r="X52" s="564"/>
      <c r="Y52" s="464"/>
      <c r="Z52" s="465"/>
      <c r="AA52" s="466"/>
      <c r="AB52" s="321"/>
      <c r="AC52" s="322"/>
      <c r="AD52" s="323"/>
      <c r="AE52" s="324"/>
      <c r="AF52" s="324"/>
      <c r="AG52" s="324"/>
      <c r="AH52" s="324"/>
      <c r="AI52" s="324"/>
      <c r="AJ52" s="324"/>
      <c r="AK52" s="324"/>
      <c r="AL52" s="324"/>
      <c r="AM52" s="324"/>
      <c r="AN52" s="324"/>
      <c r="AO52" s="324"/>
      <c r="AP52" s="324"/>
      <c r="AQ52" s="216"/>
      <c r="AR52" s="163"/>
      <c r="AS52" s="164" t="s">
        <v>185</v>
      </c>
      <c r="AT52" s="187"/>
      <c r="AU52" s="256"/>
      <c r="AV52" s="256"/>
      <c r="AW52" s="364" t="s">
        <v>175</v>
      </c>
      <c r="AX52" s="365"/>
      <c r="AY52">
        <f>$AY$51</f>
        <v>0</v>
      </c>
    </row>
    <row r="53" spans="1:51" ht="23.25" hidden="1" customHeight="1" x14ac:dyDescent="0.15">
      <c r="A53" s="511"/>
      <c r="B53" s="509"/>
      <c r="C53" s="509"/>
      <c r="D53" s="509"/>
      <c r="E53" s="509"/>
      <c r="F53" s="510"/>
      <c r="G53" s="536"/>
      <c r="H53" s="537"/>
      <c r="I53" s="537"/>
      <c r="J53" s="537"/>
      <c r="K53" s="537"/>
      <c r="L53" s="537"/>
      <c r="M53" s="537"/>
      <c r="N53" s="537"/>
      <c r="O53" s="538"/>
      <c r="P53" s="176"/>
      <c r="Q53" s="176"/>
      <c r="R53" s="176"/>
      <c r="S53" s="176"/>
      <c r="T53" s="176"/>
      <c r="U53" s="176"/>
      <c r="V53" s="176"/>
      <c r="W53" s="176"/>
      <c r="X53" s="218"/>
      <c r="Y53" s="328" t="s">
        <v>12</v>
      </c>
      <c r="Z53" s="545"/>
      <c r="AA53" s="546"/>
      <c r="AB53" s="547"/>
      <c r="AC53" s="547"/>
      <c r="AD53" s="547"/>
      <c r="AE53" s="352"/>
      <c r="AF53" s="353"/>
      <c r="AG53" s="353"/>
      <c r="AH53" s="353"/>
      <c r="AI53" s="352"/>
      <c r="AJ53" s="353"/>
      <c r="AK53" s="353"/>
      <c r="AL53" s="353"/>
      <c r="AM53" s="352"/>
      <c r="AN53" s="353"/>
      <c r="AO53" s="353"/>
      <c r="AP53" s="353"/>
      <c r="AQ53" s="151"/>
      <c r="AR53" s="152"/>
      <c r="AS53" s="152"/>
      <c r="AT53" s="153"/>
      <c r="AU53" s="353"/>
      <c r="AV53" s="353"/>
      <c r="AW53" s="353"/>
      <c r="AX53" s="354"/>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20"/>
      <c r="Q54" s="220"/>
      <c r="R54" s="220"/>
      <c r="S54" s="220"/>
      <c r="T54" s="220"/>
      <c r="U54" s="220"/>
      <c r="V54" s="220"/>
      <c r="W54" s="220"/>
      <c r="X54" s="221"/>
      <c r="Y54" s="288" t="s">
        <v>53</v>
      </c>
      <c r="Z54" s="283"/>
      <c r="AA54" s="284"/>
      <c r="AB54" s="518"/>
      <c r="AC54" s="518"/>
      <c r="AD54" s="518"/>
      <c r="AE54" s="352"/>
      <c r="AF54" s="353"/>
      <c r="AG54" s="353"/>
      <c r="AH54" s="353"/>
      <c r="AI54" s="352"/>
      <c r="AJ54" s="353"/>
      <c r="AK54" s="353"/>
      <c r="AL54" s="353"/>
      <c r="AM54" s="352"/>
      <c r="AN54" s="353"/>
      <c r="AO54" s="353"/>
      <c r="AP54" s="353"/>
      <c r="AQ54" s="151"/>
      <c r="AR54" s="152"/>
      <c r="AS54" s="152"/>
      <c r="AT54" s="153"/>
      <c r="AU54" s="353"/>
      <c r="AV54" s="353"/>
      <c r="AW54" s="353"/>
      <c r="AX54" s="354"/>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79"/>
      <c r="Q55" s="179"/>
      <c r="R55" s="179"/>
      <c r="S55" s="179"/>
      <c r="T55" s="179"/>
      <c r="U55" s="179"/>
      <c r="V55" s="179"/>
      <c r="W55" s="179"/>
      <c r="X55" s="223"/>
      <c r="Y55" s="288" t="s">
        <v>13</v>
      </c>
      <c r="Z55" s="283"/>
      <c r="AA55" s="284"/>
      <c r="AB55" s="457" t="s">
        <v>14</v>
      </c>
      <c r="AC55" s="457"/>
      <c r="AD55" s="457"/>
      <c r="AE55" s="352"/>
      <c r="AF55" s="353"/>
      <c r="AG55" s="353"/>
      <c r="AH55" s="353"/>
      <c r="AI55" s="352"/>
      <c r="AJ55" s="353"/>
      <c r="AK55" s="353"/>
      <c r="AL55" s="353"/>
      <c r="AM55" s="352"/>
      <c r="AN55" s="353"/>
      <c r="AO55" s="353"/>
      <c r="AP55" s="353"/>
      <c r="AQ55" s="151"/>
      <c r="AR55" s="152"/>
      <c r="AS55" s="152"/>
      <c r="AT55" s="153"/>
      <c r="AU55" s="353"/>
      <c r="AV55" s="353"/>
      <c r="AW55" s="353"/>
      <c r="AX55" s="354"/>
      <c r="AY55">
        <f t="shared" si="6"/>
        <v>0</v>
      </c>
    </row>
    <row r="56" spans="1:51" ht="23.25" hidden="1" customHeight="1" x14ac:dyDescent="0.15">
      <c r="A56" s="891" t="s">
        <v>296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268</v>
      </c>
      <c r="B58" s="509"/>
      <c r="C58" s="509"/>
      <c r="D58" s="509"/>
      <c r="E58" s="509"/>
      <c r="F58" s="510"/>
      <c r="G58" s="561" t="s">
        <v>145</v>
      </c>
      <c r="H58" s="366"/>
      <c r="I58" s="366"/>
      <c r="J58" s="366"/>
      <c r="K58" s="366"/>
      <c r="L58" s="366"/>
      <c r="M58" s="366"/>
      <c r="N58" s="366"/>
      <c r="O58" s="562"/>
      <c r="P58" s="627" t="s">
        <v>58</v>
      </c>
      <c r="Q58" s="366"/>
      <c r="R58" s="366"/>
      <c r="S58" s="366"/>
      <c r="T58" s="366"/>
      <c r="U58" s="366"/>
      <c r="V58" s="366"/>
      <c r="W58" s="366"/>
      <c r="X58" s="562"/>
      <c r="Y58" s="628"/>
      <c r="Z58" s="629"/>
      <c r="AA58" s="630"/>
      <c r="AB58" s="631" t="s">
        <v>11</v>
      </c>
      <c r="AC58" s="632"/>
      <c r="AD58" s="633"/>
      <c r="AE58" s="324" t="s">
        <v>306</v>
      </c>
      <c r="AF58" s="324"/>
      <c r="AG58" s="324"/>
      <c r="AH58" s="324"/>
      <c r="AI58" s="324" t="s">
        <v>328</v>
      </c>
      <c r="AJ58" s="324"/>
      <c r="AK58" s="324"/>
      <c r="AL58" s="324"/>
      <c r="AM58" s="324" t="s">
        <v>425</v>
      </c>
      <c r="AN58" s="324"/>
      <c r="AO58" s="324"/>
      <c r="AP58" s="324"/>
      <c r="AQ58" s="252" t="s">
        <v>184</v>
      </c>
      <c r="AR58" s="253"/>
      <c r="AS58" s="253"/>
      <c r="AT58" s="254"/>
      <c r="AU58" s="362" t="s">
        <v>133</v>
      </c>
      <c r="AV58" s="362"/>
      <c r="AW58" s="362"/>
      <c r="AX58" s="363"/>
      <c r="AY58">
        <f>COUNTA($G$60)</f>
        <v>0</v>
      </c>
    </row>
    <row r="59" spans="1:51" ht="18.75" hidden="1" customHeight="1" x14ac:dyDescent="0.15">
      <c r="A59" s="508"/>
      <c r="B59" s="509"/>
      <c r="C59" s="509"/>
      <c r="D59" s="509"/>
      <c r="E59" s="509"/>
      <c r="F59" s="510"/>
      <c r="G59" s="563"/>
      <c r="H59" s="364"/>
      <c r="I59" s="364"/>
      <c r="J59" s="364"/>
      <c r="K59" s="364"/>
      <c r="L59" s="364"/>
      <c r="M59" s="364"/>
      <c r="N59" s="364"/>
      <c r="O59" s="564"/>
      <c r="P59" s="576"/>
      <c r="Q59" s="364"/>
      <c r="R59" s="364"/>
      <c r="S59" s="364"/>
      <c r="T59" s="364"/>
      <c r="U59" s="364"/>
      <c r="V59" s="364"/>
      <c r="W59" s="364"/>
      <c r="X59" s="564"/>
      <c r="Y59" s="464"/>
      <c r="Z59" s="465"/>
      <c r="AA59" s="466"/>
      <c r="AB59" s="321"/>
      <c r="AC59" s="322"/>
      <c r="AD59" s="323"/>
      <c r="AE59" s="324"/>
      <c r="AF59" s="324"/>
      <c r="AG59" s="324"/>
      <c r="AH59" s="324"/>
      <c r="AI59" s="324"/>
      <c r="AJ59" s="324"/>
      <c r="AK59" s="324"/>
      <c r="AL59" s="324"/>
      <c r="AM59" s="324"/>
      <c r="AN59" s="324"/>
      <c r="AO59" s="324"/>
      <c r="AP59" s="324"/>
      <c r="AQ59" s="216"/>
      <c r="AR59" s="163"/>
      <c r="AS59" s="164" t="s">
        <v>185</v>
      </c>
      <c r="AT59" s="187"/>
      <c r="AU59" s="256"/>
      <c r="AV59" s="256"/>
      <c r="AW59" s="364" t="s">
        <v>175</v>
      </c>
      <c r="AX59" s="365"/>
      <c r="AY59">
        <f>$AY$58</f>
        <v>0</v>
      </c>
    </row>
    <row r="60" spans="1:51" ht="23.25" hidden="1" customHeight="1" x14ac:dyDescent="0.15">
      <c r="A60" s="511"/>
      <c r="B60" s="509"/>
      <c r="C60" s="509"/>
      <c r="D60" s="509"/>
      <c r="E60" s="509"/>
      <c r="F60" s="510"/>
      <c r="G60" s="536"/>
      <c r="H60" s="537"/>
      <c r="I60" s="537"/>
      <c r="J60" s="537"/>
      <c r="K60" s="537"/>
      <c r="L60" s="537"/>
      <c r="M60" s="537"/>
      <c r="N60" s="537"/>
      <c r="O60" s="538"/>
      <c r="P60" s="176"/>
      <c r="Q60" s="176"/>
      <c r="R60" s="176"/>
      <c r="S60" s="176"/>
      <c r="T60" s="176"/>
      <c r="U60" s="176"/>
      <c r="V60" s="176"/>
      <c r="W60" s="176"/>
      <c r="X60" s="218"/>
      <c r="Y60" s="328" t="s">
        <v>12</v>
      </c>
      <c r="Z60" s="545"/>
      <c r="AA60" s="546"/>
      <c r="AB60" s="547"/>
      <c r="AC60" s="547"/>
      <c r="AD60" s="547"/>
      <c r="AE60" s="352"/>
      <c r="AF60" s="353"/>
      <c r="AG60" s="353"/>
      <c r="AH60" s="353"/>
      <c r="AI60" s="352"/>
      <c r="AJ60" s="353"/>
      <c r="AK60" s="353"/>
      <c r="AL60" s="353"/>
      <c r="AM60" s="352"/>
      <c r="AN60" s="353"/>
      <c r="AO60" s="353"/>
      <c r="AP60" s="353"/>
      <c r="AQ60" s="151"/>
      <c r="AR60" s="152"/>
      <c r="AS60" s="152"/>
      <c r="AT60" s="153"/>
      <c r="AU60" s="353"/>
      <c r="AV60" s="353"/>
      <c r="AW60" s="353"/>
      <c r="AX60" s="354"/>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20"/>
      <c r="Q61" s="220"/>
      <c r="R61" s="220"/>
      <c r="S61" s="220"/>
      <c r="T61" s="220"/>
      <c r="U61" s="220"/>
      <c r="V61" s="220"/>
      <c r="W61" s="220"/>
      <c r="X61" s="221"/>
      <c r="Y61" s="288" t="s">
        <v>53</v>
      </c>
      <c r="Z61" s="283"/>
      <c r="AA61" s="284"/>
      <c r="AB61" s="518"/>
      <c r="AC61" s="518"/>
      <c r="AD61" s="518"/>
      <c r="AE61" s="352"/>
      <c r="AF61" s="353"/>
      <c r="AG61" s="353"/>
      <c r="AH61" s="353"/>
      <c r="AI61" s="352"/>
      <c r="AJ61" s="353"/>
      <c r="AK61" s="353"/>
      <c r="AL61" s="353"/>
      <c r="AM61" s="352"/>
      <c r="AN61" s="353"/>
      <c r="AO61" s="353"/>
      <c r="AP61" s="353"/>
      <c r="AQ61" s="151"/>
      <c r="AR61" s="152"/>
      <c r="AS61" s="152"/>
      <c r="AT61" s="153"/>
      <c r="AU61" s="353"/>
      <c r="AV61" s="353"/>
      <c r="AW61" s="353"/>
      <c r="AX61" s="354"/>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79"/>
      <c r="Q62" s="179"/>
      <c r="R62" s="179"/>
      <c r="S62" s="179"/>
      <c r="T62" s="179"/>
      <c r="U62" s="179"/>
      <c r="V62" s="179"/>
      <c r="W62" s="179"/>
      <c r="X62" s="223"/>
      <c r="Y62" s="288" t="s">
        <v>13</v>
      </c>
      <c r="Z62" s="283"/>
      <c r="AA62" s="284"/>
      <c r="AB62" s="493" t="s">
        <v>14</v>
      </c>
      <c r="AC62" s="493"/>
      <c r="AD62" s="493"/>
      <c r="AE62" s="352"/>
      <c r="AF62" s="353"/>
      <c r="AG62" s="353"/>
      <c r="AH62" s="353"/>
      <c r="AI62" s="352"/>
      <c r="AJ62" s="353"/>
      <c r="AK62" s="353"/>
      <c r="AL62" s="353"/>
      <c r="AM62" s="352"/>
      <c r="AN62" s="353"/>
      <c r="AO62" s="353"/>
      <c r="AP62" s="353"/>
      <c r="AQ62" s="151"/>
      <c r="AR62" s="152"/>
      <c r="AS62" s="152"/>
      <c r="AT62" s="153"/>
      <c r="AU62" s="353"/>
      <c r="AV62" s="353"/>
      <c r="AW62" s="353"/>
      <c r="AX62" s="354"/>
      <c r="AY62">
        <f t="shared" si="7"/>
        <v>0</v>
      </c>
    </row>
    <row r="63" spans="1:51" ht="23.25" hidden="1" customHeight="1" x14ac:dyDescent="0.15">
      <c r="A63" s="891" t="s">
        <v>296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269</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264</v>
      </c>
      <c r="X65" s="864"/>
      <c r="Y65" s="867"/>
      <c r="Z65" s="867"/>
      <c r="AA65" s="868"/>
      <c r="AB65" s="861" t="s">
        <v>11</v>
      </c>
      <c r="AC65" s="857"/>
      <c r="AD65" s="858"/>
      <c r="AE65" s="324" t="s">
        <v>306</v>
      </c>
      <c r="AF65" s="324"/>
      <c r="AG65" s="324"/>
      <c r="AH65" s="324"/>
      <c r="AI65" s="324" t="s">
        <v>328</v>
      </c>
      <c r="AJ65" s="324"/>
      <c r="AK65" s="324"/>
      <c r="AL65" s="324"/>
      <c r="AM65" s="324" t="s">
        <v>425</v>
      </c>
      <c r="AN65" s="324"/>
      <c r="AO65" s="324"/>
      <c r="AP65" s="324"/>
      <c r="AQ65" s="200" t="s">
        <v>184</v>
      </c>
      <c r="AR65" s="184"/>
      <c r="AS65" s="184"/>
      <c r="AT65" s="185"/>
      <c r="AU65" s="970" t="s">
        <v>133</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4"/>
      <c r="AF66" s="324"/>
      <c r="AG66" s="324"/>
      <c r="AH66" s="324"/>
      <c r="AI66" s="324"/>
      <c r="AJ66" s="324"/>
      <c r="AK66" s="324"/>
      <c r="AL66" s="324"/>
      <c r="AM66" s="324"/>
      <c r="AN66" s="324"/>
      <c r="AO66" s="324"/>
      <c r="AP66" s="324"/>
      <c r="AQ66" s="216"/>
      <c r="AR66" s="163"/>
      <c r="AS66" s="164" t="s">
        <v>185</v>
      </c>
      <c r="AT66" s="187"/>
      <c r="AU66" s="256"/>
      <c r="AV66" s="256"/>
      <c r="AW66" s="859" t="s">
        <v>267</v>
      </c>
      <c r="AX66" s="972"/>
      <c r="AY66">
        <f>$AY$65</f>
        <v>0</v>
      </c>
    </row>
    <row r="67" spans="1:51" ht="23.25" hidden="1" customHeight="1" x14ac:dyDescent="0.15">
      <c r="A67" s="845"/>
      <c r="B67" s="846"/>
      <c r="C67" s="846"/>
      <c r="D67" s="846"/>
      <c r="E67" s="846"/>
      <c r="F67" s="847"/>
      <c r="G67" s="973" t="s">
        <v>186</v>
      </c>
      <c r="H67" s="956"/>
      <c r="I67" s="957"/>
      <c r="J67" s="957"/>
      <c r="K67" s="957"/>
      <c r="L67" s="957"/>
      <c r="M67" s="957"/>
      <c r="N67" s="957"/>
      <c r="O67" s="958"/>
      <c r="P67" s="956"/>
      <c r="Q67" s="957"/>
      <c r="R67" s="957"/>
      <c r="S67" s="957"/>
      <c r="T67" s="957"/>
      <c r="U67" s="957"/>
      <c r="V67" s="958"/>
      <c r="W67" s="962"/>
      <c r="X67" s="963"/>
      <c r="Y67" s="943" t="s">
        <v>12</v>
      </c>
      <c r="Z67" s="943"/>
      <c r="AA67" s="944"/>
      <c r="AB67" s="945" t="s">
        <v>286</v>
      </c>
      <c r="AC67" s="945"/>
      <c r="AD67" s="945"/>
      <c r="AE67" s="352"/>
      <c r="AF67" s="353"/>
      <c r="AG67" s="353"/>
      <c r="AH67" s="353"/>
      <c r="AI67" s="352"/>
      <c r="AJ67" s="353"/>
      <c r="AK67" s="353"/>
      <c r="AL67" s="353"/>
      <c r="AM67" s="352"/>
      <c r="AN67" s="353"/>
      <c r="AO67" s="353"/>
      <c r="AP67" s="353"/>
      <c r="AQ67" s="352"/>
      <c r="AR67" s="353"/>
      <c r="AS67" s="353"/>
      <c r="AT67" s="810"/>
      <c r="AU67" s="353"/>
      <c r="AV67" s="353"/>
      <c r="AW67" s="353"/>
      <c r="AX67" s="354"/>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15" t="s">
        <v>53</v>
      </c>
      <c r="Z68" s="115"/>
      <c r="AA68" s="116"/>
      <c r="AB68" s="968" t="s">
        <v>286</v>
      </c>
      <c r="AC68" s="968"/>
      <c r="AD68" s="968"/>
      <c r="AE68" s="352"/>
      <c r="AF68" s="353"/>
      <c r="AG68" s="353"/>
      <c r="AH68" s="353"/>
      <c r="AI68" s="352"/>
      <c r="AJ68" s="353"/>
      <c r="AK68" s="353"/>
      <c r="AL68" s="353"/>
      <c r="AM68" s="352"/>
      <c r="AN68" s="353"/>
      <c r="AO68" s="353"/>
      <c r="AP68" s="353"/>
      <c r="AQ68" s="352"/>
      <c r="AR68" s="353"/>
      <c r="AS68" s="353"/>
      <c r="AT68" s="810"/>
      <c r="AU68" s="353"/>
      <c r="AV68" s="353"/>
      <c r="AW68" s="353"/>
      <c r="AX68" s="354"/>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15" t="s">
        <v>13</v>
      </c>
      <c r="Z69" s="115"/>
      <c r="AA69" s="116"/>
      <c r="AB69" s="969" t="s">
        <v>287</v>
      </c>
      <c r="AC69" s="969"/>
      <c r="AD69" s="969"/>
      <c r="AE69" s="360"/>
      <c r="AF69" s="361"/>
      <c r="AG69" s="361"/>
      <c r="AH69" s="361"/>
      <c r="AI69" s="360"/>
      <c r="AJ69" s="361"/>
      <c r="AK69" s="361"/>
      <c r="AL69" s="361"/>
      <c r="AM69" s="360"/>
      <c r="AN69" s="361"/>
      <c r="AO69" s="361"/>
      <c r="AP69" s="361"/>
      <c r="AQ69" s="352"/>
      <c r="AR69" s="353"/>
      <c r="AS69" s="353"/>
      <c r="AT69" s="810"/>
      <c r="AU69" s="353"/>
      <c r="AV69" s="353"/>
      <c r="AW69" s="353"/>
      <c r="AX69" s="354"/>
      <c r="AY69">
        <f t="shared" si="8"/>
        <v>0</v>
      </c>
    </row>
    <row r="70" spans="1:51" ht="23.25" hidden="1" customHeight="1" x14ac:dyDescent="0.15">
      <c r="A70" s="845" t="s">
        <v>273</v>
      </c>
      <c r="B70" s="846"/>
      <c r="C70" s="846"/>
      <c r="D70" s="846"/>
      <c r="E70" s="846"/>
      <c r="F70" s="847"/>
      <c r="G70" s="933" t="s">
        <v>187</v>
      </c>
      <c r="H70" s="934"/>
      <c r="I70" s="934"/>
      <c r="J70" s="934"/>
      <c r="K70" s="934"/>
      <c r="L70" s="934"/>
      <c r="M70" s="934"/>
      <c r="N70" s="934"/>
      <c r="O70" s="934"/>
      <c r="P70" s="934"/>
      <c r="Q70" s="934"/>
      <c r="R70" s="934"/>
      <c r="S70" s="934"/>
      <c r="T70" s="934"/>
      <c r="U70" s="934"/>
      <c r="V70" s="934"/>
      <c r="W70" s="937" t="s">
        <v>285</v>
      </c>
      <c r="X70" s="938"/>
      <c r="Y70" s="943" t="s">
        <v>12</v>
      </c>
      <c r="Z70" s="943"/>
      <c r="AA70" s="944"/>
      <c r="AB70" s="945" t="s">
        <v>286</v>
      </c>
      <c r="AC70" s="945"/>
      <c r="AD70" s="945"/>
      <c r="AE70" s="352"/>
      <c r="AF70" s="353"/>
      <c r="AG70" s="353"/>
      <c r="AH70" s="353"/>
      <c r="AI70" s="352"/>
      <c r="AJ70" s="353"/>
      <c r="AK70" s="353"/>
      <c r="AL70" s="353"/>
      <c r="AM70" s="352"/>
      <c r="AN70" s="353"/>
      <c r="AO70" s="353"/>
      <c r="AP70" s="353"/>
      <c r="AQ70" s="352"/>
      <c r="AR70" s="353"/>
      <c r="AS70" s="353"/>
      <c r="AT70" s="810"/>
      <c r="AU70" s="353"/>
      <c r="AV70" s="353"/>
      <c r="AW70" s="353"/>
      <c r="AX70" s="354"/>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15" t="s">
        <v>53</v>
      </c>
      <c r="Z71" s="115"/>
      <c r="AA71" s="116"/>
      <c r="AB71" s="968" t="s">
        <v>286</v>
      </c>
      <c r="AC71" s="968"/>
      <c r="AD71" s="968"/>
      <c r="AE71" s="352"/>
      <c r="AF71" s="353"/>
      <c r="AG71" s="353"/>
      <c r="AH71" s="353"/>
      <c r="AI71" s="352"/>
      <c r="AJ71" s="353"/>
      <c r="AK71" s="353"/>
      <c r="AL71" s="353"/>
      <c r="AM71" s="352"/>
      <c r="AN71" s="353"/>
      <c r="AO71" s="353"/>
      <c r="AP71" s="353"/>
      <c r="AQ71" s="352"/>
      <c r="AR71" s="353"/>
      <c r="AS71" s="353"/>
      <c r="AT71" s="810"/>
      <c r="AU71" s="353"/>
      <c r="AV71" s="353"/>
      <c r="AW71" s="353"/>
      <c r="AX71" s="354"/>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15" t="s">
        <v>13</v>
      </c>
      <c r="Z72" s="115"/>
      <c r="AA72" s="116"/>
      <c r="AB72" s="969" t="s">
        <v>287</v>
      </c>
      <c r="AC72" s="969"/>
      <c r="AD72" s="969"/>
      <c r="AE72" s="360"/>
      <c r="AF72" s="361"/>
      <c r="AG72" s="361"/>
      <c r="AH72" s="361"/>
      <c r="AI72" s="360"/>
      <c r="AJ72" s="361"/>
      <c r="AK72" s="361"/>
      <c r="AL72" s="361"/>
      <c r="AM72" s="360"/>
      <c r="AN72" s="361"/>
      <c r="AO72" s="361"/>
      <c r="AP72" s="932"/>
      <c r="AQ72" s="352"/>
      <c r="AR72" s="353"/>
      <c r="AS72" s="353"/>
      <c r="AT72" s="810"/>
      <c r="AU72" s="353"/>
      <c r="AV72" s="353"/>
      <c r="AW72" s="353"/>
      <c r="AX72" s="354"/>
      <c r="AY72">
        <f t="shared" si="8"/>
        <v>0</v>
      </c>
    </row>
    <row r="73" spans="1:51" ht="18.75" hidden="1" customHeight="1" x14ac:dyDescent="0.15">
      <c r="A73" s="831" t="s">
        <v>269</v>
      </c>
      <c r="B73" s="832"/>
      <c r="C73" s="832"/>
      <c r="D73" s="832"/>
      <c r="E73" s="832"/>
      <c r="F73" s="833"/>
      <c r="G73" s="802"/>
      <c r="H73" s="184" t="s">
        <v>145</v>
      </c>
      <c r="I73" s="184"/>
      <c r="J73" s="184"/>
      <c r="K73" s="184"/>
      <c r="L73" s="184"/>
      <c r="M73" s="184"/>
      <c r="N73" s="184"/>
      <c r="O73" s="185"/>
      <c r="P73" s="200" t="s">
        <v>58</v>
      </c>
      <c r="Q73" s="184"/>
      <c r="R73" s="184"/>
      <c r="S73" s="184"/>
      <c r="T73" s="184"/>
      <c r="U73" s="184"/>
      <c r="V73" s="184"/>
      <c r="W73" s="184"/>
      <c r="X73" s="185"/>
      <c r="Y73" s="804"/>
      <c r="Z73" s="805"/>
      <c r="AA73" s="806"/>
      <c r="AB73" s="200" t="s">
        <v>11</v>
      </c>
      <c r="AC73" s="184"/>
      <c r="AD73" s="185"/>
      <c r="AE73" s="324" t="s">
        <v>306</v>
      </c>
      <c r="AF73" s="324"/>
      <c r="AG73" s="324"/>
      <c r="AH73" s="324"/>
      <c r="AI73" s="324" t="s">
        <v>328</v>
      </c>
      <c r="AJ73" s="324"/>
      <c r="AK73" s="324"/>
      <c r="AL73" s="324"/>
      <c r="AM73" s="324" t="s">
        <v>425</v>
      </c>
      <c r="AN73" s="324"/>
      <c r="AO73" s="324"/>
      <c r="AP73" s="324"/>
      <c r="AQ73" s="200" t="s">
        <v>184</v>
      </c>
      <c r="AR73" s="184"/>
      <c r="AS73" s="184"/>
      <c r="AT73" s="185"/>
      <c r="AU73" s="258" t="s">
        <v>133</v>
      </c>
      <c r="AV73" s="161"/>
      <c r="AW73" s="161"/>
      <c r="AX73" s="162"/>
      <c r="AY73">
        <f>COUNTA($H$75)</f>
        <v>0</v>
      </c>
    </row>
    <row r="74" spans="1:51" ht="18.75" hidden="1" customHeight="1" x14ac:dyDescent="0.15">
      <c r="A74" s="834"/>
      <c r="B74" s="835"/>
      <c r="C74" s="835"/>
      <c r="D74" s="835"/>
      <c r="E74" s="835"/>
      <c r="F74" s="836"/>
      <c r="G74" s="803"/>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4"/>
      <c r="AF74" s="324"/>
      <c r="AG74" s="324"/>
      <c r="AH74" s="324"/>
      <c r="AI74" s="324"/>
      <c r="AJ74" s="324"/>
      <c r="AK74" s="324"/>
      <c r="AL74" s="324"/>
      <c r="AM74" s="324"/>
      <c r="AN74" s="324"/>
      <c r="AO74" s="324"/>
      <c r="AP74" s="324"/>
      <c r="AQ74" s="216"/>
      <c r="AR74" s="163"/>
      <c r="AS74" s="164" t="s">
        <v>185</v>
      </c>
      <c r="AT74" s="187"/>
      <c r="AU74" s="216"/>
      <c r="AV74" s="163"/>
      <c r="AW74" s="164" t="s">
        <v>175</v>
      </c>
      <c r="AX74" s="165"/>
      <c r="AY74">
        <f>$AY$73</f>
        <v>0</v>
      </c>
    </row>
    <row r="75" spans="1:51" ht="23.25" hidden="1" customHeight="1" x14ac:dyDescent="0.15">
      <c r="A75" s="834"/>
      <c r="B75" s="835"/>
      <c r="C75" s="835"/>
      <c r="D75" s="835"/>
      <c r="E75" s="835"/>
      <c r="F75" s="836"/>
      <c r="G75" s="777"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3"/>
      <c r="AV75" s="353"/>
      <c r="AW75" s="353"/>
      <c r="AX75" s="354"/>
      <c r="AY75">
        <f t="shared" ref="AY75:AY78" si="9">$AY$73</f>
        <v>0</v>
      </c>
    </row>
    <row r="76" spans="1:51" ht="23.25" hidden="1" customHeight="1" x14ac:dyDescent="0.15">
      <c r="A76" s="834"/>
      <c r="B76" s="835"/>
      <c r="C76" s="835"/>
      <c r="D76" s="835"/>
      <c r="E76" s="835"/>
      <c r="F76" s="836"/>
      <c r="G76" s="778"/>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3"/>
      <c r="AV76" s="353"/>
      <c r="AW76" s="353"/>
      <c r="AX76" s="354"/>
      <c r="AY76">
        <f t="shared" si="9"/>
        <v>0</v>
      </c>
    </row>
    <row r="77" spans="1:51" ht="23.25" hidden="1" customHeight="1" x14ac:dyDescent="0.15">
      <c r="A77" s="834"/>
      <c r="B77" s="835"/>
      <c r="C77" s="835"/>
      <c r="D77" s="835"/>
      <c r="E77" s="835"/>
      <c r="F77" s="836"/>
      <c r="G77" s="779"/>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6"/>
      <c r="AF77" s="357"/>
      <c r="AG77" s="357"/>
      <c r="AH77" s="357"/>
      <c r="AI77" s="356"/>
      <c r="AJ77" s="357"/>
      <c r="AK77" s="357"/>
      <c r="AL77" s="357"/>
      <c r="AM77" s="356"/>
      <c r="AN77" s="357"/>
      <c r="AO77" s="357"/>
      <c r="AP77" s="357"/>
      <c r="AQ77" s="151"/>
      <c r="AR77" s="152"/>
      <c r="AS77" s="152"/>
      <c r="AT77" s="153"/>
      <c r="AU77" s="353"/>
      <c r="AV77" s="353"/>
      <c r="AW77" s="353"/>
      <c r="AX77" s="354"/>
      <c r="AY77">
        <f t="shared" si="9"/>
        <v>0</v>
      </c>
    </row>
    <row r="78" spans="1:51" ht="69.75" hidden="1" customHeight="1" x14ac:dyDescent="0.15">
      <c r="A78" s="906" t="s">
        <v>299</v>
      </c>
      <c r="B78" s="907"/>
      <c r="C78" s="907"/>
      <c r="D78" s="907"/>
      <c r="E78" s="904" t="s">
        <v>247</v>
      </c>
      <c r="F78" s="905"/>
      <c r="G78" s="45" t="s">
        <v>187</v>
      </c>
      <c r="H78" s="788"/>
      <c r="I78" s="230"/>
      <c r="J78" s="230"/>
      <c r="K78" s="230"/>
      <c r="L78" s="230"/>
      <c r="M78" s="230"/>
      <c r="N78" s="230"/>
      <c r="O78" s="789"/>
      <c r="P78" s="247"/>
      <c r="Q78" s="247"/>
      <c r="R78" s="247"/>
      <c r="S78" s="247"/>
      <c r="T78" s="247"/>
      <c r="U78" s="247"/>
      <c r="V78" s="247"/>
      <c r="W78" s="247"/>
      <c r="X78" s="247"/>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11" t="s">
        <v>263</v>
      </c>
      <c r="AP79" s="112"/>
      <c r="AQ79" s="112"/>
      <c r="AR79" s="62" t="s">
        <v>261</v>
      </c>
      <c r="AS79" s="111"/>
      <c r="AT79" s="112"/>
      <c r="AU79" s="112"/>
      <c r="AV79" s="112"/>
      <c r="AW79" s="112"/>
      <c r="AX79" s="113"/>
      <c r="AY79">
        <f>COUNTIF($AR$79,"☑")</f>
        <v>0</v>
      </c>
    </row>
    <row r="80" spans="1:51" ht="18.75" hidden="1" customHeight="1" x14ac:dyDescent="0.15">
      <c r="A80" s="515" t="s">
        <v>146</v>
      </c>
      <c r="B80" s="840" t="s">
        <v>260</v>
      </c>
      <c r="C80" s="841"/>
      <c r="D80" s="841"/>
      <c r="E80" s="841"/>
      <c r="F80" s="842"/>
      <c r="G80" s="775" t="s">
        <v>138</v>
      </c>
      <c r="H80" s="775"/>
      <c r="I80" s="775"/>
      <c r="J80" s="775"/>
      <c r="K80" s="775"/>
      <c r="L80" s="775"/>
      <c r="M80" s="775"/>
      <c r="N80" s="775"/>
      <c r="O80" s="775"/>
      <c r="P80" s="775"/>
      <c r="Q80" s="775"/>
      <c r="R80" s="775"/>
      <c r="S80" s="775"/>
      <c r="T80" s="775"/>
      <c r="U80" s="775"/>
      <c r="V80" s="775"/>
      <c r="W80" s="775"/>
      <c r="X80" s="775"/>
      <c r="Y80" s="775"/>
      <c r="Z80" s="775"/>
      <c r="AA80" s="776"/>
      <c r="AB80" s="774" t="s">
        <v>616</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64"/>
      <c r="H81" s="364"/>
      <c r="I81" s="364"/>
      <c r="J81" s="364"/>
      <c r="K81" s="364"/>
      <c r="L81" s="364"/>
      <c r="M81" s="364"/>
      <c r="N81" s="364"/>
      <c r="O81" s="364"/>
      <c r="P81" s="364"/>
      <c r="Q81" s="364"/>
      <c r="R81" s="364"/>
      <c r="S81" s="364"/>
      <c r="T81" s="364"/>
      <c r="U81" s="364"/>
      <c r="V81" s="364"/>
      <c r="W81" s="364"/>
      <c r="X81" s="364"/>
      <c r="Y81" s="364"/>
      <c r="Z81" s="364"/>
      <c r="AA81" s="564"/>
      <c r="AB81" s="576"/>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144</v>
      </c>
      <c r="C85" s="548"/>
      <c r="D85" s="548"/>
      <c r="E85" s="548"/>
      <c r="F85" s="549"/>
      <c r="G85" s="790" t="s">
        <v>60</v>
      </c>
      <c r="H85" s="775"/>
      <c r="I85" s="775"/>
      <c r="J85" s="775"/>
      <c r="K85" s="775"/>
      <c r="L85" s="775"/>
      <c r="M85" s="775"/>
      <c r="N85" s="775"/>
      <c r="O85" s="776"/>
      <c r="P85" s="774" t="s">
        <v>62</v>
      </c>
      <c r="Q85" s="775"/>
      <c r="R85" s="775"/>
      <c r="S85" s="775"/>
      <c r="T85" s="775"/>
      <c r="U85" s="775"/>
      <c r="V85" s="775"/>
      <c r="W85" s="775"/>
      <c r="X85" s="776"/>
      <c r="Y85" s="188"/>
      <c r="Z85" s="189"/>
      <c r="AA85" s="190"/>
      <c r="AB85" s="454" t="s">
        <v>11</v>
      </c>
      <c r="AC85" s="455"/>
      <c r="AD85" s="456"/>
      <c r="AE85" s="324" t="s">
        <v>306</v>
      </c>
      <c r="AF85" s="324"/>
      <c r="AG85" s="324"/>
      <c r="AH85" s="324"/>
      <c r="AI85" s="324" t="s">
        <v>328</v>
      </c>
      <c r="AJ85" s="324"/>
      <c r="AK85" s="324"/>
      <c r="AL85" s="324"/>
      <c r="AM85" s="324" t="s">
        <v>425</v>
      </c>
      <c r="AN85" s="324"/>
      <c r="AO85" s="324"/>
      <c r="AP85" s="324"/>
      <c r="AQ85" s="200" t="s">
        <v>184</v>
      </c>
      <c r="AR85" s="184"/>
      <c r="AS85" s="184"/>
      <c r="AT85" s="185"/>
      <c r="AU85" s="358" t="s">
        <v>133</v>
      </c>
      <c r="AV85" s="358"/>
      <c r="AW85" s="358"/>
      <c r="AX85" s="359"/>
      <c r="AY85">
        <f t="shared" si="10"/>
        <v>0</v>
      </c>
      <c r="AZ85" s="10"/>
      <c r="BA85" s="10"/>
      <c r="BB85" s="10"/>
      <c r="BC85" s="10"/>
    </row>
    <row r="86" spans="1:60" ht="18.75" hidden="1" customHeight="1" x14ac:dyDescent="0.15">
      <c r="A86" s="516"/>
      <c r="B86" s="548"/>
      <c r="C86" s="548"/>
      <c r="D86" s="548"/>
      <c r="E86" s="548"/>
      <c r="F86" s="549"/>
      <c r="G86" s="563"/>
      <c r="H86" s="364"/>
      <c r="I86" s="364"/>
      <c r="J86" s="364"/>
      <c r="K86" s="364"/>
      <c r="L86" s="364"/>
      <c r="M86" s="364"/>
      <c r="N86" s="364"/>
      <c r="O86" s="564"/>
      <c r="P86" s="576"/>
      <c r="Q86" s="364"/>
      <c r="R86" s="364"/>
      <c r="S86" s="364"/>
      <c r="T86" s="364"/>
      <c r="U86" s="364"/>
      <c r="V86" s="364"/>
      <c r="W86" s="364"/>
      <c r="X86" s="564"/>
      <c r="Y86" s="188"/>
      <c r="Z86" s="189"/>
      <c r="AA86" s="190"/>
      <c r="AB86" s="321"/>
      <c r="AC86" s="322"/>
      <c r="AD86" s="323"/>
      <c r="AE86" s="324"/>
      <c r="AF86" s="324"/>
      <c r="AG86" s="324"/>
      <c r="AH86" s="324"/>
      <c r="AI86" s="324"/>
      <c r="AJ86" s="324"/>
      <c r="AK86" s="324"/>
      <c r="AL86" s="324"/>
      <c r="AM86" s="324"/>
      <c r="AN86" s="324"/>
      <c r="AO86" s="324"/>
      <c r="AP86" s="324"/>
      <c r="AQ86" s="255"/>
      <c r="AR86" s="256"/>
      <c r="AS86" s="164" t="s">
        <v>185</v>
      </c>
      <c r="AT86" s="187"/>
      <c r="AU86" s="256"/>
      <c r="AV86" s="256"/>
      <c r="AW86" s="364" t="s">
        <v>175</v>
      </c>
      <c r="AX86" s="365"/>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17"/>
      <c r="H87" s="176"/>
      <c r="I87" s="176"/>
      <c r="J87" s="176"/>
      <c r="K87" s="176"/>
      <c r="L87" s="176"/>
      <c r="M87" s="176"/>
      <c r="N87" s="176"/>
      <c r="O87" s="218"/>
      <c r="P87" s="176"/>
      <c r="Q87" s="795"/>
      <c r="R87" s="795"/>
      <c r="S87" s="795"/>
      <c r="T87" s="795"/>
      <c r="U87" s="795"/>
      <c r="V87" s="795"/>
      <c r="W87" s="795"/>
      <c r="X87" s="796"/>
      <c r="Y87" s="751" t="s">
        <v>61</v>
      </c>
      <c r="Z87" s="752"/>
      <c r="AA87" s="753"/>
      <c r="AB87" s="547"/>
      <c r="AC87" s="547"/>
      <c r="AD87" s="547"/>
      <c r="AE87" s="352"/>
      <c r="AF87" s="353"/>
      <c r="AG87" s="353"/>
      <c r="AH87" s="353"/>
      <c r="AI87" s="352"/>
      <c r="AJ87" s="353"/>
      <c r="AK87" s="353"/>
      <c r="AL87" s="353"/>
      <c r="AM87" s="352"/>
      <c r="AN87" s="353"/>
      <c r="AO87" s="353"/>
      <c r="AP87" s="353"/>
      <c r="AQ87" s="151"/>
      <c r="AR87" s="152"/>
      <c r="AS87" s="152"/>
      <c r="AT87" s="153"/>
      <c r="AU87" s="353"/>
      <c r="AV87" s="353"/>
      <c r="AW87" s="353"/>
      <c r="AX87" s="354"/>
      <c r="AY87">
        <f t="shared" si="10"/>
        <v>0</v>
      </c>
    </row>
    <row r="88" spans="1:60" ht="23.25" hidden="1" customHeight="1" x14ac:dyDescent="0.15">
      <c r="A88" s="516"/>
      <c r="B88" s="548"/>
      <c r="C88" s="548"/>
      <c r="D88" s="548"/>
      <c r="E88" s="548"/>
      <c r="F88" s="549"/>
      <c r="G88" s="219"/>
      <c r="H88" s="220"/>
      <c r="I88" s="220"/>
      <c r="J88" s="220"/>
      <c r="K88" s="220"/>
      <c r="L88" s="220"/>
      <c r="M88" s="220"/>
      <c r="N88" s="220"/>
      <c r="O88" s="221"/>
      <c r="P88" s="797"/>
      <c r="Q88" s="797"/>
      <c r="R88" s="797"/>
      <c r="S88" s="797"/>
      <c r="T88" s="797"/>
      <c r="U88" s="797"/>
      <c r="V88" s="797"/>
      <c r="W88" s="797"/>
      <c r="X88" s="798"/>
      <c r="Y88" s="728" t="s">
        <v>53</v>
      </c>
      <c r="Z88" s="729"/>
      <c r="AA88" s="730"/>
      <c r="AB88" s="518"/>
      <c r="AC88" s="518"/>
      <c r="AD88" s="518"/>
      <c r="AE88" s="352"/>
      <c r="AF88" s="353"/>
      <c r="AG88" s="353"/>
      <c r="AH88" s="353"/>
      <c r="AI88" s="352"/>
      <c r="AJ88" s="353"/>
      <c r="AK88" s="353"/>
      <c r="AL88" s="353"/>
      <c r="AM88" s="352"/>
      <c r="AN88" s="353"/>
      <c r="AO88" s="353"/>
      <c r="AP88" s="353"/>
      <c r="AQ88" s="151"/>
      <c r="AR88" s="152"/>
      <c r="AS88" s="152"/>
      <c r="AT88" s="153"/>
      <c r="AU88" s="353"/>
      <c r="AV88" s="353"/>
      <c r="AW88" s="353"/>
      <c r="AX88" s="354"/>
      <c r="AY88">
        <f t="shared" si="10"/>
        <v>0</v>
      </c>
      <c r="AZ88" s="10"/>
      <c r="BA88" s="10"/>
      <c r="BB88" s="10"/>
      <c r="BC88" s="10"/>
    </row>
    <row r="89" spans="1:60" ht="23.25" hidden="1" customHeight="1" x14ac:dyDescent="0.15">
      <c r="A89" s="516"/>
      <c r="B89" s="550"/>
      <c r="C89" s="550"/>
      <c r="D89" s="550"/>
      <c r="E89" s="550"/>
      <c r="F89" s="551"/>
      <c r="G89" s="222"/>
      <c r="H89" s="179"/>
      <c r="I89" s="179"/>
      <c r="J89" s="179"/>
      <c r="K89" s="179"/>
      <c r="L89" s="179"/>
      <c r="M89" s="179"/>
      <c r="N89" s="179"/>
      <c r="O89" s="223"/>
      <c r="P89" s="289"/>
      <c r="Q89" s="289"/>
      <c r="R89" s="289"/>
      <c r="S89" s="289"/>
      <c r="T89" s="289"/>
      <c r="U89" s="289"/>
      <c r="V89" s="289"/>
      <c r="W89" s="289"/>
      <c r="X89" s="799"/>
      <c r="Y89" s="728" t="s">
        <v>13</v>
      </c>
      <c r="Z89" s="729"/>
      <c r="AA89" s="730"/>
      <c r="AB89" s="457" t="s">
        <v>14</v>
      </c>
      <c r="AC89" s="457"/>
      <c r="AD89" s="457"/>
      <c r="AE89" s="360"/>
      <c r="AF89" s="361"/>
      <c r="AG89" s="361"/>
      <c r="AH89" s="361"/>
      <c r="AI89" s="360"/>
      <c r="AJ89" s="361"/>
      <c r="AK89" s="361"/>
      <c r="AL89" s="361"/>
      <c r="AM89" s="360"/>
      <c r="AN89" s="361"/>
      <c r="AO89" s="361"/>
      <c r="AP89" s="361"/>
      <c r="AQ89" s="151"/>
      <c r="AR89" s="152"/>
      <c r="AS89" s="152"/>
      <c r="AT89" s="153"/>
      <c r="AU89" s="353"/>
      <c r="AV89" s="353"/>
      <c r="AW89" s="353"/>
      <c r="AX89" s="354"/>
      <c r="AY89">
        <f t="shared" si="10"/>
        <v>0</v>
      </c>
      <c r="AZ89" s="10"/>
      <c r="BA89" s="10"/>
      <c r="BB89" s="10"/>
      <c r="BC89" s="10"/>
      <c r="BD89" s="10"/>
      <c r="BE89" s="10"/>
      <c r="BF89" s="10"/>
      <c r="BG89" s="10"/>
      <c r="BH89" s="10"/>
    </row>
    <row r="90" spans="1:60" ht="18.75" hidden="1" customHeight="1" x14ac:dyDescent="0.15">
      <c r="A90" s="516"/>
      <c r="B90" s="548" t="s">
        <v>144</v>
      </c>
      <c r="C90" s="548"/>
      <c r="D90" s="548"/>
      <c r="E90" s="548"/>
      <c r="F90" s="549"/>
      <c r="G90" s="790" t="s">
        <v>60</v>
      </c>
      <c r="H90" s="775"/>
      <c r="I90" s="775"/>
      <c r="J90" s="775"/>
      <c r="K90" s="775"/>
      <c r="L90" s="775"/>
      <c r="M90" s="775"/>
      <c r="N90" s="775"/>
      <c r="O90" s="776"/>
      <c r="P90" s="774" t="s">
        <v>62</v>
      </c>
      <c r="Q90" s="775"/>
      <c r="R90" s="775"/>
      <c r="S90" s="775"/>
      <c r="T90" s="775"/>
      <c r="U90" s="775"/>
      <c r="V90" s="775"/>
      <c r="W90" s="775"/>
      <c r="X90" s="776"/>
      <c r="Y90" s="188"/>
      <c r="Z90" s="189"/>
      <c r="AA90" s="190"/>
      <c r="AB90" s="454" t="s">
        <v>11</v>
      </c>
      <c r="AC90" s="455"/>
      <c r="AD90" s="456"/>
      <c r="AE90" s="324" t="s">
        <v>306</v>
      </c>
      <c r="AF90" s="324"/>
      <c r="AG90" s="324"/>
      <c r="AH90" s="324"/>
      <c r="AI90" s="324" t="s">
        <v>328</v>
      </c>
      <c r="AJ90" s="324"/>
      <c r="AK90" s="324"/>
      <c r="AL90" s="324"/>
      <c r="AM90" s="324" t="s">
        <v>425</v>
      </c>
      <c r="AN90" s="324"/>
      <c r="AO90" s="324"/>
      <c r="AP90" s="324"/>
      <c r="AQ90" s="200" t="s">
        <v>184</v>
      </c>
      <c r="AR90" s="184"/>
      <c r="AS90" s="184"/>
      <c r="AT90" s="185"/>
      <c r="AU90" s="358" t="s">
        <v>133</v>
      </c>
      <c r="AV90" s="358"/>
      <c r="AW90" s="358"/>
      <c r="AX90" s="359"/>
      <c r="AY90">
        <f>COUNTA($G$92)</f>
        <v>0</v>
      </c>
    </row>
    <row r="91" spans="1:60" ht="18.75" hidden="1" customHeight="1" x14ac:dyDescent="0.15">
      <c r="A91" s="516"/>
      <c r="B91" s="548"/>
      <c r="C91" s="548"/>
      <c r="D91" s="548"/>
      <c r="E91" s="548"/>
      <c r="F91" s="549"/>
      <c r="G91" s="563"/>
      <c r="H91" s="364"/>
      <c r="I91" s="364"/>
      <c r="J91" s="364"/>
      <c r="K91" s="364"/>
      <c r="L91" s="364"/>
      <c r="M91" s="364"/>
      <c r="N91" s="364"/>
      <c r="O91" s="564"/>
      <c r="P91" s="576"/>
      <c r="Q91" s="364"/>
      <c r="R91" s="364"/>
      <c r="S91" s="364"/>
      <c r="T91" s="364"/>
      <c r="U91" s="364"/>
      <c r="V91" s="364"/>
      <c r="W91" s="364"/>
      <c r="X91" s="564"/>
      <c r="Y91" s="188"/>
      <c r="Z91" s="189"/>
      <c r="AA91" s="190"/>
      <c r="AB91" s="321"/>
      <c r="AC91" s="322"/>
      <c r="AD91" s="323"/>
      <c r="AE91" s="324"/>
      <c r="AF91" s="324"/>
      <c r="AG91" s="324"/>
      <c r="AH91" s="324"/>
      <c r="AI91" s="324"/>
      <c r="AJ91" s="324"/>
      <c r="AK91" s="324"/>
      <c r="AL91" s="324"/>
      <c r="AM91" s="324"/>
      <c r="AN91" s="324"/>
      <c r="AO91" s="324"/>
      <c r="AP91" s="324"/>
      <c r="AQ91" s="255"/>
      <c r="AR91" s="256"/>
      <c r="AS91" s="164" t="s">
        <v>185</v>
      </c>
      <c r="AT91" s="187"/>
      <c r="AU91" s="256"/>
      <c r="AV91" s="256"/>
      <c r="AW91" s="364" t="s">
        <v>175</v>
      </c>
      <c r="AX91" s="365"/>
      <c r="AY91">
        <f>$AY$90</f>
        <v>0</v>
      </c>
      <c r="AZ91" s="10"/>
      <c r="BA91" s="10"/>
      <c r="BB91" s="10"/>
      <c r="BC91" s="10"/>
    </row>
    <row r="92" spans="1:60" ht="23.25" hidden="1" customHeight="1" x14ac:dyDescent="0.15">
      <c r="A92" s="516"/>
      <c r="B92" s="548"/>
      <c r="C92" s="548"/>
      <c r="D92" s="548"/>
      <c r="E92" s="548"/>
      <c r="F92" s="549"/>
      <c r="G92" s="217"/>
      <c r="H92" s="176"/>
      <c r="I92" s="176"/>
      <c r="J92" s="176"/>
      <c r="K92" s="176"/>
      <c r="L92" s="176"/>
      <c r="M92" s="176"/>
      <c r="N92" s="176"/>
      <c r="O92" s="218"/>
      <c r="P92" s="176"/>
      <c r="Q92" s="795"/>
      <c r="R92" s="795"/>
      <c r="S92" s="795"/>
      <c r="T92" s="795"/>
      <c r="U92" s="795"/>
      <c r="V92" s="795"/>
      <c r="W92" s="795"/>
      <c r="X92" s="796"/>
      <c r="Y92" s="751" t="s">
        <v>61</v>
      </c>
      <c r="Z92" s="752"/>
      <c r="AA92" s="753"/>
      <c r="AB92" s="547"/>
      <c r="AC92" s="547"/>
      <c r="AD92" s="547"/>
      <c r="AE92" s="352"/>
      <c r="AF92" s="353"/>
      <c r="AG92" s="353"/>
      <c r="AH92" s="353"/>
      <c r="AI92" s="352"/>
      <c r="AJ92" s="353"/>
      <c r="AK92" s="353"/>
      <c r="AL92" s="353"/>
      <c r="AM92" s="352"/>
      <c r="AN92" s="353"/>
      <c r="AO92" s="353"/>
      <c r="AP92" s="353"/>
      <c r="AQ92" s="151"/>
      <c r="AR92" s="152"/>
      <c r="AS92" s="152"/>
      <c r="AT92" s="153"/>
      <c r="AU92" s="353"/>
      <c r="AV92" s="353"/>
      <c r="AW92" s="353"/>
      <c r="AX92" s="354"/>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19"/>
      <c r="H93" s="220"/>
      <c r="I93" s="220"/>
      <c r="J93" s="220"/>
      <c r="K93" s="220"/>
      <c r="L93" s="220"/>
      <c r="M93" s="220"/>
      <c r="N93" s="220"/>
      <c r="O93" s="221"/>
      <c r="P93" s="797"/>
      <c r="Q93" s="797"/>
      <c r="R93" s="797"/>
      <c r="S93" s="797"/>
      <c r="T93" s="797"/>
      <c r="U93" s="797"/>
      <c r="V93" s="797"/>
      <c r="W93" s="797"/>
      <c r="X93" s="798"/>
      <c r="Y93" s="728" t="s">
        <v>53</v>
      </c>
      <c r="Z93" s="729"/>
      <c r="AA93" s="730"/>
      <c r="AB93" s="518"/>
      <c r="AC93" s="518"/>
      <c r="AD93" s="518"/>
      <c r="AE93" s="352"/>
      <c r="AF93" s="353"/>
      <c r="AG93" s="353"/>
      <c r="AH93" s="353"/>
      <c r="AI93" s="352"/>
      <c r="AJ93" s="353"/>
      <c r="AK93" s="353"/>
      <c r="AL93" s="353"/>
      <c r="AM93" s="352"/>
      <c r="AN93" s="353"/>
      <c r="AO93" s="353"/>
      <c r="AP93" s="353"/>
      <c r="AQ93" s="151"/>
      <c r="AR93" s="152"/>
      <c r="AS93" s="152"/>
      <c r="AT93" s="153"/>
      <c r="AU93" s="353"/>
      <c r="AV93" s="353"/>
      <c r="AW93" s="353"/>
      <c r="AX93" s="354"/>
      <c r="AY93">
        <f t="shared" si="11"/>
        <v>0</v>
      </c>
    </row>
    <row r="94" spans="1:60" ht="23.25" hidden="1" customHeight="1" x14ac:dyDescent="0.15">
      <c r="A94" s="516"/>
      <c r="B94" s="550"/>
      <c r="C94" s="550"/>
      <c r="D94" s="550"/>
      <c r="E94" s="550"/>
      <c r="F94" s="551"/>
      <c r="G94" s="222"/>
      <c r="H94" s="179"/>
      <c r="I94" s="179"/>
      <c r="J94" s="179"/>
      <c r="K94" s="179"/>
      <c r="L94" s="179"/>
      <c r="M94" s="179"/>
      <c r="N94" s="179"/>
      <c r="O94" s="223"/>
      <c r="P94" s="289"/>
      <c r="Q94" s="289"/>
      <c r="R94" s="289"/>
      <c r="S94" s="289"/>
      <c r="T94" s="289"/>
      <c r="U94" s="289"/>
      <c r="V94" s="289"/>
      <c r="W94" s="289"/>
      <c r="X94" s="799"/>
      <c r="Y94" s="728" t="s">
        <v>13</v>
      </c>
      <c r="Z94" s="729"/>
      <c r="AA94" s="730"/>
      <c r="AB94" s="457" t="s">
        <v>14</v>
      </c>
      <c r="AC94" s="457"/>
      <c r="AD94" s="457"/>
      <c r="AE94" s="360"/>
      <c r="AF94" s="361"/>
      <c r="AG94" s="361"/>
      <c r="AH94" s="361"/>
      <c r="AI94" s="360"/>
      <c r="AJ94" s="361"/>
      <c r="AK94" s="361"/>
      <c r="AL94" s="361"/>
      <c r="AM94" s="360"/>
      <c r="AN94" s="361"/>
      <c r="AO94" s="361"/>
      <c r="AP94" s="361"/>
      <c r="AQ94" s="151"/>
      <c r="AR94" s="152"/>
      <c r="AS94" s="152"/>
      <c r="AT94" s="153"/>
      <c r="AU94" s="353"/>
      <c r="AV94" s="353"/>
      <c r="AW94" s="353"/>
      <c r="AX94" s="354"/>
      <c r="AY94">
        <f t="shared" si="11"/>
        <v>0</v>
      </c>
      <c r="AZ94" s="10"/>
      <c r="BA94" s="10"/>
      <c r="BB94" s="10"/>
      <c r="BC94" s="10"/>
    </row>
    <row r="95" spans="1:60" ht="18.75" hidden="1" customHeight="1" x14ac:dyDescent="0.15">
      <c r="A95" s="516"/>
      <c r="B95" s="548" t="s">
        <v>144</v>
      </c>
      <c r="C95" s="548"/>
      <c r="D95" s="548"/>
      <c r="E95" s="548"/>
      <c r="F95" s="549"/>
      <c r="G95" s="790" t="s">
        <v>60</v>
      </c>
      <c r="H95" s="775"/>
      <c r="I95" s="775"/>
      <c r="J95" s="775"/>
      <c r="K95" s="775"/>
      <c r="L95" s="775"/>
      <c r="M95" s="775"/>
      <c r="N95" s="775"/>
      <c r="O95" s="776"/>
      <c r="P95" s="774" t="s">
        <v>62</v>
      </c>
      <c r="Q95" s="775"/>
      <c r="R95" s="775"/>
      <c r="S95" s="775"/>
      <c r="T95" s="775"/>
      <c r="U95" s="775"/>
      <c r="V95" s="775"/>
      <c r="W95" s="775"/>
      <c r="X95" s="776"/>
      <c r="Y95" s="188"/>
      <c r="Z95" s="189"/>
      <c r="AA95" s="190"/>
      <c r="AB95" s="454" t="s">
        <v>11</v>
      </c>
      <c r="AC95" s="455"/>
      <c r="AD95" s="456"/>
      <c r="AE95" s="324" t="s">
        <v>306</v>
      </c>
      <c r="AF95" s="324"/>
      <c r="AG95" s="324"/>
      <c r="AH95" s="324"/>
      <c r="AI95" s="324" t="s">
        <v>328</v>
      </c>
      <c r="AJ95" s="324"/>
      <c r="AK95" s="324"/>
      <c r="AL95" s="324"/>
      <c r="AM95" s="324" t="s">
        <v>425</v>
      </c>
      <c r="AN95" s="324"/>
      <c r="AO95" s="324"/>
      <c r="AP95" s="324"/>
      <c r="AQ95" s="200" t="s">
        <v>184</v>
      </c>
      <c r="AR95" s="184"/>
      <c r="AS95" s="184"/>
      <c r="AT95" s="185"/>
      <c r="AU95" s="358" t="s">
        <v>133</v>
      </c>
      <c r="AV95" s="358"/>
      <c r="AW95" s="358"/>
      <c r="AX95" s="359"/>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64"/>
      <c r="I96" s="364"/>
      <c r="J96" s="364"/>
      <c r="K96" s="364"/>
      <c r="L96" s="364"/>
      <c r="M96" s="364"/>
      <c r="N96" s="364"/>
      <c r="O96" s="564"/>
      <c r="P96" s="576"/>
      <c r="Q96" s="364"/>
      <c r="R96" s="364"/>
      <c r="S96" s="364"/>
      <c r="T96" s="364"/>
      <c r="U96" s="364"/>
      <c r="V96" s="364"/>
      <c r="W96" s="364"/>
      <c r="X96" s="564"/>
      <c r="Y96" s="188"/>
      <c r="Z96" s="189"/>
      <c r="AA96" s="190"/>
      <c r="AB96" s="321"/>
      <c r="AC96" s="322"/>
      <c r="AD96" s="323"/>
      <c r="AE96" s="324"/>
      <c r="AF96" s="324"/>
      <c r="AG96" s="324"/>
      <c r="AH96" s="324"/>
      <c r="AI96" s="324"/>
      <c r="AJ96" s="324"/>
      <c r="AK96" s="324"/>
      <c r="AL96" s="324"/>
      <c r="AM96" s="324"/>
      <c r="AN96" s="324"/>
      <c r="AO96" s="324"/>
      <c r="AP96" s="324"/>
      <c r="AQ96" s="255"/>
      <c r="AR96" s="256"/>
      <c r="AS96" s="164" t="s">
        <v>185</v>
      </c>
      <c r="AT96" s="187"/>
      <c r="AU96" s="256"/>
      <c r="AV96" s="256"/>
      <c r="AW96" s="364" t="s">
        <v>175</v>
      </c>
      <c r="AX96" s="365"/>
      <c r="AY96">
        <f>$AY$95</f>
        <v>0</v>
      </c>
    </row>
    <row r="97" spans="1:60" ht="23.25" hidden="1" customHeight="1" x14ac:dyDescent="0.15">
      <c r="A97" s="516"/>
      <c r="B97" s="548"/>
      <c r="C97" s="548"/>
      <c r="D97" s="548"/>
      <c r="E97" s="548"/>
      <c r="F97" s="549"/>
      <c r="G97" s="217"/>
      <c r="H97" s="176"/>
      <c r="I97" s="176"/>
      <c r="J97" s="176"/>
      <c r="K97" s="176"/>
      <c r="L97" s="176"/>
      <c r="M97" s="176"/>
      <c r="N97" s="176"/>
      <c r="O97" s="218"/>
      <c r="P97" s="176"/>
      <c r="Q97" s="795"/>
      <c r="R97" s="795"/>
      <c r="S97" s="795"/>
      <c r="T97" s="795"/>
      <c r="U97" s="795"/>
      <c r="V97" s="795"/>
      <c r="W97" s="795"/>
      <c r="X97" s="796"/>
      <c r="Y97" s="751" t="s">
        <v>61</v>
      </c>
      <c r="Z97" s="752"/>
      <c r="AA97" s="753"/>
      <c r="AB97" s="392"/>
      <c r="AC97" s="393"/>
      <c r="AD97" s="394"/>
      <c r="AE97" s="352"/>
      <c r="AF97" s="353"/>
      <c r="AG97" s="353"/>
      <c r="AH97" s="810"/>
      <c r="AI97" s="352"/>
      <c r="AJ97" s="353"/>
      <c r="AK97" s="353"/>
      <c r="AL97" s="810"/>
      <c r="AM97" s="352"/>
      <c r="AN97" s="353"/>
      <c r="AO97" s="353"/>
      <c r="AP97" s="353"/>
      <c r="AQ97" s="151"/>
      <c r="AR97" s="152"/>
      <c r="AS97" s="152"/>
      <c r="AT97" s="153"/>
      <c r="AU97" s="353"/>
      <c r="AV97" s="353"/>
      <c r="AW97" s="353"/>
      <c r="AX97" s="354"/>
      <c r="AY97">
        <f t="shared" ref="AY97:AY99" si="12">$AY$95</f>
        <v>0</v>
      </c>
      <c r="AZ97" s="10"/>
      <c r="BA97" s="10"/>
      <c r="BB97" s="10"/>
      <c r="BC97" s="10"/>
    </row>
    <row r="98" spans="1:60" ht="23.25" hidden="1" customHeight="1" x14ac:dyDescent="0.15">
      <c r="A98" s="516"/>
      <c r="B98" s="548"/>
      <c r="C98" s="548"/>
      <c r="D98" s="548"/>
      <c r="E98" s="548"/>
      <c r="F98" s="549"/>
      <c r="G98" s="219"/>
      <c r="H98" s="220"/>
      <c r="I98" s="220"/>
      <c r="J98" s="220"/>
      <c r="K98" s="220"/>
      <c r="L98" s="220"/>
      <c r="M98" s="220"/>
      <c r="N98" s="220"/>
      <c r="O98" s="221"/>
      <c r="P98" s="797"/>
      <c r="Q98" s="797"/>
      <c r="R98" s="797"/>
      <c r="S98" s="797"/>
      <c r="T98" s="797"/>
      <c r="U98" s="797"/>
      <c r="V98" s="797"/>
      <c r="W98" s="797"/>
      <c r="X98" s="798"/>
      <c r="Y98" s="728" t="s">
        <v>53</v>
      </c>
      <c r="Z98" s="729"/>
      <c r="AA98" s="730"/>
      <c r="AB98" s="285"/>
      <c r="AC98" s="286"/>
      <c r="AD98" s="287"/>
      <c r="AE98" s="352"/>
      <c r="AF98" s="353"/>
      <c r="AG98" s="353"/>
      <c r="AH98" s="810"/>
      <c r="AI98" s="352"/>
      <c r="AJ98" s="353"/>
      <c r="AK98" s="353"/>
      <c r="AL98" s="810"/>
      <c r="AM98" s="352"/>
      <c r="AN98" s="353"/>
      <c r="AO98" s="353"/>
      <c r="AP98" s="353"/>
      <c r="AQ98" s="151"/>
      <c r="AR98" s="152"/>
      <c r="AS98" s="152"/>
      <c r="AT98" s="153"/>
      <c r="AU98" s="353"/>
      <c r="AV98" s="353"/>
      <c r="AW98" s="353"/>
      <c r="AX98" s="354"/>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33"/>
      <c r="I99" s="233"/>
      <c r="J99" s="233"/>
      <c r="K99" s="233"/>
      <c r="L99" s="233"/>
      <c r="M99" s="233"/>
      <c r="N99" s="233"/>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270</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306</v>
      </c>
      <c r="AF100" s="818"/>
      <c r="AG100" s="818"/>
      <c r="AH100" s="819"/>
      <c r="AI100" s="817" t="s">
        <v>328</v>
      </c>
      <c r="AJ100" s="818"/>
      <c r="AK100" s="818"/>
      <c r="AL100" s="819"/>
      <c r="AM100" s="817" t="s">
        <v>425</v>
      </c>
      <c r="AN100" s="818"/>
      <c r="AO100" s="818"/>
      <c r="AP100" s="819"/>
      <c r="AQ100" s="920" t="s">
        <v>333</v>
      </c>
      <c r="AR100" s="921"/>
      <c r="AS100" s="921"/>
      <c r="AT100" s="922"/>
      <c r="AU100" s="920" t="s">
        <v>457</v>
      </c>
      <c r="AV100" s="921"/>
      <c r="AW100" s="921"/>
      <c r="AX100" s="923"/>
    </row>
    <row r="101" spans="1:60" ht="23.25" customHeight="1" x14ac:dyDescent="0.15">
      <c r="A101" s="487"/>
      <c r="B101" s="488"/>
      <c r="C101" s="488"/>
      <c r="D101" s="488"/>
      <c r="E101" s="488"/>
      <c r="F101" s="489"/>
      <c r="G101" s="176" t="s">
        <v>646</v>
      </c>
      <c r="H101" s="176"/>
      <c r="I101" s="176"/>
      <c r="J101" s="176"/>
      <c r="K101" s="176"/>
      <c r="L101" s="176"/>
      <c r="M101" s="176"/>
      <c r="N101" s="176"/>
      <c r="O101" s="176"/>
      <c r="P101" s="176"/>
      <c r="Q101" s="176"/>
      <c r="R101" s="176"/>
      <c r="S101" s="176"/>
      <c r="T101" s="176"/>
      <c r="U101" s="176"/>
      <c r="V101" s="176"/>
      <c r="W101" s="176"/>
      <c r="X101" s="218"/>
      <c r="Y101" s="809" t="s">
        <v>54</v>
      </c>
      <c r="Z101" s="714"/>
      <c r="AA101" s="715"/>
      <c r="AB101" s="547" t="s">
        <v>647</v>
      </c>
      <c r="AC101" s="547"/>
      <c r="AD101" s="547"/>
      <c r="AE101" s="347">
        <v>18</v>
      </c>
      <c r="AF101" s="347"/>
      <c r="AG101" s="347"/>
      <c r="AH101" s="347"/>
      <c r="AI101" s="347">
        <v>22</v>
      </c>
      <c r="AJ101" s="347"/>
      <c r="AK101" s="347"/>
      <c r="AL101" s="347"/>
      <c r="AM101" s="347">
        <v>23</v>
      </c>
      <c r="AN101" s="347"/>
      <c r="AO101" s="347"/>
      <c r="AP101" s="347"/>
      <c r="AQ101" s="347"/>
      <c r="AR101" s="347"/>
      <c r="AS101" s="347"/>
      <c r="AT101" s="347"/>
      <c r="AU101" s="352"/>
      <c r="AV101" s="353"/>
      <c r="AW101" s="353"/>
      <c r="AX101" s="354"/>
    </row>
    <row r="102" spans="1:60" ht="23.25" customHeight="1" x14ac:dyDescent="0.15">
      <c r="A102" s="490"/>
      <c r="B102" s="491"/>
      <c r="C102" s="491"/>
      <c r="D102" s="491"/>
      <c r="E102" s="491"/>
      <c r="F102" s="492"/>
      <c r="G102" s="179"/>
      <c r="H102" s="179"/>
      <c r="I102" s="179"/>
      <c r="J102" s="179"/>
      <c r="K102" s="179"/>
      <c r="L102" s="179"/>
      <c r="M102" s="179"/>
      <c r="N102" s="179"/>
      <c r="O102" s="179"/>
      <c r="P102" s="179"/>
      <c r="Q102" s="179"/>
      <c r="R102" s="179"/>
      <c r="S102" s="179"/>
      <c r="T102" s="179"/>
      <c r="U102" s="179"/>
      <c r="V102" s="179"/>
      <c r="W102" s="179"/>
      <c r="X102" s="223"/>
      <c r="Y102" s="470" t="s">
        <v>55</v>
      </c>
      <c r="Z102" s="329"/>
      <c r="AA102" s="330"/>
      <c r="AB102" s="547" t="s">
        <v>647</v>
      </c>
      <c r="AC102" s="547"/>
      <c r="AD102" s="547"/>
      <c r="AE102" s="347">
        <v>19</v>
      </c>
      <c r="AF102" s="347"/>
      <c r="AG102" s="347"/>
      <c r="AH102" s="347"/>
      <c r="AI102" s="347">
        <v>20</v>
      </c>
      <c r="AJ102" s="347"/>
      <c r="AK102" s="347"/>
      <c r="AL102" s="347"/>
      <c r="AM102" s="347">
        <v>20</v>
      </c>
      <c r="AN102" s="347"/>
      <c r="AO102" s="347"/>
      <c r="AP102" s="347"/>
      <c r="AQ102" s="347">
        <v>20</v>
      </c>
      <c r="AR102" s="347"/>
      <c r="AS102" s="347"/>
      <c r="AT102" s="347"/>
      <c r="AU102" s="360"/>
      <c r="AV102" s="361"/>
      <c r="AW102" s="361"/>
      <c r="AX102" s="924"/>
    </row>
    <row r="103" spans="1:60" ht="31.5" hidden="1" customHeight="1" x14ac:dyDescent="0.15">
      <c r="A103" s="484" t="s">
        <v>270</v>
      </c>
      <c r="B103" s="485"/>
      <c r="C103" s="485"/>
      <c r="D103" s="485"/>
      <c r="E103" s="485"/>
      <c r="F103" s="486"/>
      <c r="G103" s="729" t="s">
        <v>59</v>
      </c>
      <c r="H103" s="729"/>
      <c r="I103" s="729"/>
      <c r="J103" s="729"/>
      <c r="K103" s="729"/>
      <c r="L103" s="729"/>
      <c r="M103" s="729"/>
      <c r="N103" s="729"/>
      <c r="O103" s="729"/>
      <c r="P103" s="729"/>
      <c r="Q103" s="729"/>
      <c r="R103" s="729"/>
      <c r="S103" s="729"/>
      <c r="T103" s="729"/>
      <c r="U103" s="729"/>
      <c r="V103" s="729"/>
      <c r="W103" s="729"/>
      <c r="X103" s="730"/>
      <c r="Y103" s="464"/>
      <c r="Z103" s="465"/>
      <c r="AA103" s="466"/>
      <c r="AB103" s="288" t="s">
        <v>11</v>
      </c>
      <c r="AC103" s="283"/>
      <c r="AD103" s="284"/>
      <c r="AE103" s="324" t="s">
        <v>306</v>
      </c>
      <c r="AF103" s="324"/>
      <c r="AG103" s="324"/>
      <c r="AH103" s="324"/>
      <c r="AI103" s="324" t="s">
        <v>328</v>
      </c>
      <c r="AJ103" s="324"/>
      <c r="AK103" s="324"/>
      <c r="AL103" s="324"/>
      <c r="AM103" s="324" t="s">
        <v>425</v>
      </c>
      <c r="AN103" s="324"/>
      <c r="AO103" s="324"/>
      <c r="AP103" s="324"/>
      <c r="AQ103" s="349" t="s">
        <v>333</v>
      </c>
      <c r="AR103" s="350"/>
      <c r="AS103" s="350"/>
      <c r="AT103" s="350"/>
      <c r="AU103" s="349" t="s">
        <v>457</v>
      </c>
      <c r="AV103" s="350"/>
      <c r="AW103" s="350"/>
      <c r="AX103" s="351"/>
      <c r="AY103">
        <f>COUNTA($G$104)</f>
        <v>0</v>
      </c>
    </row>
    <row r="104" spans="1:60" ht="23.25" hidden="1" customHeight="1" x14ac:dyDescent="0.15">
      <c r="A104" s="487"/>
      <c r="B104" s="488"/>
      <c r="C104" s="488"/>
      <c r="D104" s="488"/>
      <c r="E104" s="488"/>
      <c r="F104" s="489"/>
      <c r="G104" s="176"/>
      <c r="H104" s="176"/>
      <c r="I104" s="176"/>
      <c r="J104" s="176"/>
      <c r="K104" s="176"/>
      <c r="L104" s="176"/>
      <c r="M104" s="176"/>
      <c r="N104" s="176"/>
      <c r="O104" s="176"/>
      <c r="P104" s="176"/>
      <c r="Q104" s="176"/>
      <c r="R104" s="176"/>
      <c r="S104" s="176"/>
      <c r="T104" s="176"/>
      <c r="U104" s="176"/>
      <c r="V104" s="176"/>
      <c r="W104" s="176"/>
      <c r="X104" s="218"/>
      <c r="Y104" s="473" t="s">
        <v>54</v>
      </c>
      <c r="Z104" s="474"/>
      <c r="AA104" s="475"/>
      <c r="AB104" s="467"/>
      <c r="AC104" s="468"/>
      <c r="AD104" s="469"/>
      <c r="AE104" s="347"/>
      <c r="AF104" s="347"/>
      <c r="AG104" s="347"/>
      <c r="AH104" s="347"/>
      <c r="AI104" s="347"/>
      <c r="AJ104" s="347"/>
      <c r="AK104" s="347"/>
      <c r="AL104" s="347"/>
      <c r="AM104" s="347"/>
      <c r="AN104" s="347"/>
      <c r="AO104" s="347"/>
      <c r="AP104" s="347"/>
      <c r="AQ104" s="347"/>
      <c r="AR104" s="347"/>
      <c r="AS104" s="347"/>
      <c r="AT104" s="347"/>
      <c r="AU104" s="347"/>
      <c r="AV104" s="347"/>
      <c r="AW104" s="347"/>
      <c r="AX104" s="348"/>
      <c r="AY104">
        <f>$AY$103</f>
        <v>0</v>
      </c>
    </row>
    <row r="105" spans="1:60" ht="23.25" hidden="1" customHeight="1" x14ac:dyDescent="0.15">
      <c r="A105" s="490"/>
      <c r="B105" s="491"/>
      <c r="C105" s="491"/>
      <c r="D105" s="491"/>
      <c r="E105" s="491"/>
      <c r="F105" s="492"/>
      <c r="G105" s="179"/>
      <c r="H105" s="179"/>
      <c r="I105" s="179"/>
      <c r="J105" s="179"/>
      <c r="K105" s="179"/>
      <c r="L105" s="179"/>
      <c r="M105" s="179"/>
      <c r="N105" s="179"/>
      <c r="O105" s="179"/>
      <c r="P105" s="179"/>
      <c r="Q105" s="179"/>
      <c r="R105" s="179"/>
      <c r="S105" s="179"/>
      <c r="T105" s="179"/>
      <c r="U105" s="179"/>
      <c r="V105" s="179"/>
      <c r="W105" s="179"/>
      <c r="X105" s="223"/>
      <c r="Y105" s="470" t="s">
        <v>55</v>
      </c>
      <c r="Z105" s="471"/>
      <c r="AA105" s="472"/>
      <c r="AB105" s="392"/>
      <c r="AC105" s="393"/>
      <c r="AD105" s="394"/>
      <c r="AE105" s="347"/>
      <c r="AF105" s="347"/>
      <c r="AG105" s="347"/>
      <c r="AH105" s="347"/>
      <c r="AI105" s="347"/>
      <c r="AJ105" s="347"/>
      <c r="AK105" s="347"/>
      <c r="AL105" s="347"/>
      <c r="AM105" s="347"/>
      <c r="AN105" s="347"/>
      <c r="AO105" s="347"/>
      <c r="AP105" s="347"/>
      <c r="AQ105" s="347"/>
      <c r="AR105" s="347"/>
      <c r="AS105" s="347"/>
      <c r="AT105" s="347"/>
      <c r="AU105" s="347"/>
      <c r="AV105" s="347"/>
      <c r="AW105" s="347"/>
      <c r="AX105" s="348"/>
      <c r="AY105">
        <f>$AY$103</f>
        <v>0</v>
      </c>
    </row>
    <row r="106" spans="1:60" ht="31.5" hidden="1" customHeight="1" x14ac:dyDescent="0.15">
      <c r="A106" s="484" t="s">
        <v>270</v>
      </c>
      <c r="B106" s="485"/>
      <c r="C106" s="485"/>
      <c r="D106" s="485"/>
      <c r="E106" s="485"/>
      <c r="F106" s="486"/>
      <c r="G106" s="729" t="s">
        <v>59</v>
      </c>
      <c r="H106" s="729"/>
      <c r="I106" s="729"/>
      <c r="J106" s="729"/>
      <c r="K106" s="729"/>
      <c r="L106" s="729"/>
      <c r="M106" s="729"/>
      <c r="N106" s="729"/>
      <c r="O106" s="729"/>
      <c r="P106" s="729"/>
      <c r="Q106" s="729"/>
      <c r="R106" s="729"/>
      <c r="S106" s="729"/>
      <c r="T106" s="729"/>
      <c r="U106" s="729"/>
      <c r="V106" s="729"/>
      <c r="W106" s="729"/>
      <c r="X106" s="730"/>
      <c r="Y106" s="464"/>
      <c r="Z106" s="465"/>
      <c r="AA106" s="466"/>
      <c r="AB106" s="288" t="s">
        <v>11</v>
      </c>
      <c r="AC106" s="283"/>
      <c r="AD106" s="284"/>
      <c r="AE106" s="324" t="s">
        <v>306</v>
      </c>
      <c r="AF106" s="324"/>
      <c r="AG106" s="324"/>
      <c r="AH106" s="324"/>
      <c r="AI106" s="324" t="s">
        <v>328</v>
      </c>
      <c r="AJ106" s="324"/>
      <c r="AK106" s="324"/>
      <c r="AL106" s="324"/>
      <c r="AM106" s="324" t="s">
        <v>425</v>
      </c>
      <c r="AN106" s="324"/>
      <c r="AO106" s="324"/>
      <c r="AP106" s="324"/>
      <c r="AQ106" s="349" t="s">
        <v>333</v>
      </c>
      <c r="AR106" s="350"/>
      <c r="AS106" s="350"/>
      <c r="AT106" s="350"/>
      <c r="AU106" s="349" t="s">
        <v>457</v>
      </c>
      <c r="AV106" s="350"/>
      <c r="AW106" s="350"/>
      <c r="AX106" s="351"/>
      <c r="AY106">
        <f>COUNTA($G$107)</f>
        <v>0</v>
      </c>
    </row>
    <row r="107" spans="1:60" ht="23.25" hidden="1" customHeight="1" x14ac:dyDescent="0.15">
      <c r="A107" s="487"/>
      <c r="B107" s="488"/>
      <c r="C107" s="488"/>
      <c r="D107" s="488"/>
      <c r="E107" s="488"/>
      <c r="F107" s="489"/>
      <c r="G107" s="176"/>
      <c r="H107" s="176"/>
      <c r="I107" s="176"/>
      <c r="J107" s="176"/>
      <c r="K107" s="176"/>
      <c r="L107" s="176"/>
      <c r="M107" s="176"/>
      <c r="N107" s="176"/>
      <c r="O107" s="176"/>
      <c r="P107" s="176"/>
      <c r="Q107" s="176"/>
      <c r="R107" s="176"/>
      <c r="S107" s="176"/>
      <c r="T107" s="176"/>
      <c r="U107" s="176"/>
      <c r="V107" s="176"/>
      <c r="W107" s="176"/>
      <c r="X107" s="218"/>
      <c r="Y107" s="473" t="s">
        <v>54</v>
      </c>
      <c r="Z107" s="474"/>
      <c r="AA107" s="475"/>
      <c r="AB107" s="467"/>
      <c r="AC107" s="468"/>
      <c r="AD107" s="469"/>
      <c r="AE107" s="347"/>
      <c r="AF107" s="347"/>
      <c r="AG107" s="347"/>
      <c r="AH107" s="347"/>
      <c r="AI107" s="347"/>
      <c r="AJ107" s="347"/>
      <c r="AK107" s="347"/>
      <c r="AL107" s="347"/>
      <c r="AM107" s="347"/>
      <c r="AN107" s="347"/>
      <c r="AO107" s="347"/>
      <c r="AP107" s="347"/>
      <c r="AQ107" s="347"/>
      <c r="AR107" s="347"/>
      <c r="AS107" s="347"/>
      <c r="AT107" s="347"/>
      <c r="AU107" s="347"/>
      <c r="AV107" s="347"/>
      <c r="AW107" s="347"/>
      <c r="AX107" s="348"/>
      <c r="AY107">
        <f>$AY$106</f>
        <v>0</v>
      </c>
    </row>
    <row r="108" spans="1:60" ht="23.25" hidden="1" customHeight="1" x14ac:dyDescent="0.15">
      <c r="A108" s="490"/>
      <c r="B108" s="491"/>
      <c r="C108" s="491"/>
      <c r="D108" s="491"/>
      <c r="E108" s="491"/>
      <c r="F108" s="492"/>
      <c r="G108" s="179"/>
      <c r="H108" s="179"/>
      <c r="I108" s="179"/>
      <c r="J108" s="179"/>
      <c r="K108" s="179"/>
      <c r="L108" s="179"/>
      <c r="M108" s="179"/>
      <c r="N108" s="179"/>
      <c r="O108" s="179"/>
      <c r="P108" s="179"/>
      <c r="Q108" s="179"/>
      <c r="R108" s="179"/>
      <c r="S108" s="179"/>
      <c r="T108" s="179"/>
      <c r="U108" s="179"/>
      <c r="V108" s="179"/>
      <c r="W108" s="179"/>
      <c r="X108" s="223"/>
      <c r="Y108" s="470" t="s">
        <v>55</v>
      </c>
      <c r="Z108" s="471"/>
      <c r="AA108" s="472"/>
      <c r="AB108" s="392"/>
      <c r="AC108" s="393"/>
      <c r="AD108" s="394"/>
      <c r="AE108" s="347"/>
      <c r="AF108" s="347"/>
      <c r="AG108" s="347"/>
      <c r="AH108" s="347"/>
      <c r="AI108" s="347"/>
      <c r="AJ108" s="347"/>
      <c r="AK108" s="347"/>
      <c r="AL108" s="347"/>
      <c r="AM108" s="347"/>
      <c r="AN108" s="347"/>
      <c r="AO108" s="347"/>
      <c r="AP108" s="347"/>
      <c r="AQ108" s="347"/>
      <c r="AR108" s="347"/>
      <c r="AS108" s="347"/>
      <c r="AT108" s="347"/>
      <c r="AU108" s="347"/>
      <c r="AV108" s="347"/>
      <c r="AW108" s="347"/>
      <c r="AX108" s="348"/>
      <c r="AY108">
        <f>$AY$106</f>
        <v>0</v>
      </c>
    </row>
    <row r="109" spans="1:60" ht="31.5" hidden="1" customHeight="1" x14ac:dyDescent="0.15">
      <c r="A109" s="484" t="s">
        <v>270</v>
      </c>
      <c r="B109" s="485"/>
      <c r="C109" s="485"/>
      <c r="D109" s="485"/>
      <c r="E109" s="485"/>
      <c r="F109" s="486"/>
      <c r="G109" s="729" t="s">
        <v>59</v>
      </c>
      <c r="H109" s="729"/>
      <c r="I109" s="729"/>
      <c r="J109" s="729"/>
      <c r="K109" s="729"/>
      <c r="L109" s="729"/>
      <c r="M109" s="729"/>
      <c r="N109" s="729"/>
      <c r="O109" s="729"/>
      <c r="P109" s="729"/>
      <c r="Q109" s="729"/>
      <c r="R109" s="729"/>
      <c r="S109" s="729"/>
      <c r="T109" s="729"/>
      <c r="U109" s="729"/>
      <c r="V109" s="729"/>
      <c r="W109" s="729"/>
      <c r="X109" s="730"/>
      <c r="Y109" s="464"/>
      <c r="Z109" s="465"/>
      <c r="AA109" s="466"/>
      <c r="AB109" s="288" t="s">
        <v>11</v>
      </c>
      <c r="AC109" s="283"/>
      <c r="AD109" s="284"/>
      <c r="AE109" s="324" t="s">
        <v>306</v>
      </c>
      <c r="AF109" s="324"/>
      <c r="AG109" s="324"/>
      <c r="AH109" s="324"/>
      <c r="AI109" s="324" t="s">
        <v>328</v>
      </c>
      <c r="AJ109" s="324"/>
      <c r="AK109" s="324"/>
      <c r="AL109" s="324"/>
      <c r="AM109" s="324" t="s">
        <v>425</v>
      </c>
      <c r="AN109" s="324"/>
      <c r="AO109" s="324"/>
      <c r="AP109" s="324"/>
      <c r="AQ109" s="349" t="s">
        <v>333</v>
      </c>
      <c r="AR109" s="350"/>
      <c r="AS109" s="350"/>
      <c r="AT109" s="350"/>
      <c r="AU109" s="349" t="s">
        <v>457</v>
      </c>
      <c r="AV109" s="350"/>
      <c r="AW109" s="350"/>
      <c r="AX109" s="351"/>
      <c r="AY109">
        <f>COUNTA($G$110)</f>
        <v>0</v>
      </c>
    </row>
    <row r="110" spans="1:60" ht="23.25" hidden="1" customHeight="1" x14ac:dyDescent="0.15">
      <c r="A110" s="487"/>
      <c r="B110" s="488"/>
      <c r="C110" s="488"/>
      <c r="D110" s="488"/>
      <c r="E110" s="488"/>
      <c r="F110" s="489"/>
      <c r="G110" s="176"/>
      <c r="H110" s="176"/>
      <c r="I110" s="176"/>
      <c r="J110" s="176"/>
      <c r="K110" s="176"/>
      <c r="L110" s="176"/>
      <c r="M110" s="176"/>
      <c r="N110" s="176"/>
      <c r="O110" s="176"/>
      <c r="P110" s="176"/>
      <c r="Q110" s="176"/>
      <c r="R110" s="176"/>
      <c r="S110" s="176"/>
      <c r="T110" s="176"/>
      <c r="U110" s="176"/>
      <c r="V110" s="176"/>
      <c r="W110" s="176"/>
      <c r="X110" s="218"/>
      <c r="Y110" s="473" t="s">
        <v>54</v>
      </c>
      <c r="Z110" s="474"/>
      <c r="AA110" s="475"/>
      <c r="AB110" s="467"/>
      <c r="AC110" s="468"/>
      <c r="AD110" s="469"/>
      <c r="AE110" s="347"/>
      <c r="AF110" s="347"/>
      <c r="AG110" s="347"/>
      <c r="AH110" s="347"/>
      <c r="AI110" s="347"/>
      <c r="AJ110" s="347"/>
      <c r="AK110" s="347"/>
      <c r="AL110" s="347"/>
      <c r="AM110" s="347"/>
      <c r="AN110" s="347"/>
      <c r="AO110" s="347"/>
      <c r="AP110" s="347"/>
      <c r="AQ110" s="347"/>
      <c r="AR110" s="347"/>
      <c r="AS110" s="347"/>
      <c r="AT110" s="347"/>
      <c r="AU110" s="347"/>
      <c r="AV110" s="347"/>
      <c r="AW110" s="347"/>
      <c r="AX110" s="348"/>
      <c r="AY110">
        <f>$AY$109</f>
        <v>0</v>
      </c>
    </row>
    <row r="111" spans="1:60" ht="23.25" hidden="1" customHeight="1" x14ac:dyDescent="0.15">
      <c r="A111" s="490"/>
      <c r="B111" s="491"/>
      <c r="C111" s="491"/>
      <c r="D111" s="491"/>
      <c r="E111" s="491"/>
      <c r="F111" s="492"/>
      <c r="G111" s="179"/>
      <c r="H111" s="179"/>
      <c r="I111" s="179"/>
      <c r="J111" s="179"/>
      <c r="K111" s="179"/>
      <c r="L111" s="179"/>
      <c r="M111" s="179"/>
      <c r="N111" s="179"/>
      <c r="O111" s="179"/>
      <c r="P111" s="179"/>
      <c r="Q111" s="179"/>
      <c r="R111" s="179"/>
      <c r="S111" s="179"/>
      <c r="T111" s="179"/>
      <c r="U111" s="179"/>
      <c r="V111" s="179"/>
      <c r="W111" s="179"/>
      <c r="X111" s="223"/>
      <c r="Y111" s="470" t="s">
        <v>55</v>
      </c>
      <c r="Z111" s="471"/>
      <c r="AA111" s="472"/>
      <c r="AB111" s="392"/>
      <c r="AC111" s="393"/>
      <c r="AD111" s="394"/>
      <c r="AE111" s="347"/>
      <c r="AF111" s="347"/>
      <c r="AG111" s="347"/>
      <c r="AH111" s="347"/>
      <c r="AI111" s="347"/>
      <c r="AJ111" s="347"/>
      <c r="AK111" s="347"/>
      <c r="AL111" s="347"/>
      <c r="AM111" s="347"/>
      <c r="AN111" s="347"/>
      <c r="AO111" s="347"/>
      <c r="AP111" s="347"/>
      <c r="AQ111" s="347"/>
      <c r="AR111" s="347"/>
      <c r="AS111" s="347"/>
      <c r="AT111" s="347"/>
      <c r="AU111" s="347"/>
      <c r="AV111" s="347"/>
      <c r="AW111" s="347"/>
      <c r="AX111" s="348"/>
      <c r="AY111">
        <f>$AY$109</f>
        <v>0</v>
      </c>
    </row>
    <row r="112" spans="1:60" ht="31.5" hidden="1" customHeight="1" x14ac:dyDescent="0.15">
      <c r="A112" s="484" t="s">
        <v>270</v>
      </c>
      <c r="B112" s="485"/>
      <c r="C112" s="485"/>
      <c r="D112" s="485"/>
      <c r="E112" s="485"/>
      <c r="F112" s="486"/>
      <c r="G112" s="729" t="s">
        <v>59</v>
      </c>
      <c r="H112" s="729"/>
      <c r="I112" s="729"/>
      <c r="J112" s="729"/>
      <c r="K112" s="729"/>
      <c r="L112" s="729"/>
      <c r="M112" s="729"/>
      <c r="N112" s="729"/>
      <c r="O112" s="729"/>
      <c r="P112" s="729"/>
      <c r="Q112" s="729"/>
      <c r="R112" s="729"/>
      <c r="S112" s="729"/>
      <c r="T112" s="729"/>
      <c r="U112" s="729"/>
      <c r="V112" s="729"/>
      <c r="W112" s="729"/>
      <c r="X112" s="730"/>
      <c r="Y112" s="464"/>
      <c r="Z112" s="465"/>
      <c r="AA112" s="466"/>
      <c r="AB112" s="288" t="s">
        <v>11</v>
      </c>
      <c r="AC112" s="283"/>
      <c r="AD112" s="284"/>
      <c r="AE112" s="324" t="s">
        <v>306</v>
      </c>
      <c r="AF112" s="324"/>
      <c r="AG112" s="324"/>
      <c r="AH112" s="324"/>
      <c r="AI112" s="324" t="s">
        <v>328</v>
      </c>
      <c r="AJ112" s="324"/>
      <c r="AK112" s="324"/>
      <c r="AL112" s="324"/>
      <c r="AM112" s="324" t="s">
        <v>425</v>
      </c>
      <c r="AN112" s="324"/>
      <c r="AO112" s="324"/>
      <c r="AP112" s="324"/>
      <c r="AQ112" s="349" t="s">
        <v>333</v>
      </c>
      <c r="AR112" s="350"/>
      <c r="AS112" s="350"/>
      <c r="AT112" s="350"/>
      <c r="AU112" s="349" t="s">
        <v>457</v>
      </c>
      <c r="AV112" s="350"/>
      <c r="AW112" s="350"/>
      <c r="AX112" s="351"/>
      <c r="AY112">
        <f>COUNTA($G$113)</f>
        <v>0</v>
      </c>
    </row>
    <row r="113" spans="1:51" ht="23.25" hidden="1" customHeight="1" x14ac:dyDescent="0.15">
      <c r="A113" s="487"/>
      <c r="B113" s="488"/>
      <c r="C113" s="488"/>
      <c r="D113" s="488"/>
      <c r="E113" s="488"/>
      <c r="F113" s="489"/>
      <c r="G113" s="176"/>
      <c r="H113" s="176"/>
      <c r="I113" s="176"/>
      <c r="J113" s="176"/>
      <c r="K113" s="176"/>
      <c r="L113" s="176"/>
      <c r="M113" s="176"/>
      <c r="N113" s="176"/>
      <c r="O113" s="176"/>
      <c r="P113" s="176"/>
      <c r="Q113" s="176"/>
      <c r="R113" s="176"/>
      <c r="S113" s="176"/>
      <c r="T113" s="176"/>
      <c r="U113" s="176"/>
      <c r="V113" s="176"/>
      <c r="W113" s="176"/>
      <c r="X113" s="218"/>
      <c r="Y113" s="473" t="s">
        <v>54</v>
      </c>
      <c r="Z113" s="474"/>
      <c r="AA113" s="475"/>
      <c r="AB113" s="467"/>
      <c r="AC113" s="468"/>
      <c r="AD113" s="469"/>
      <c r="AE113" s="347"/>
      <c r="AF113" s="347"/>
      <c r="AG113" s="347"/>
      <c r="AH113" s="347"/>
      <c r="AI113" s="347"/>
      <c r="AJ113" s="347"/>
      <c r="AK113" s="347"/>
      <c r="AL113" s="347"/>
      <c r="AM113" s="347"/>
      <c r="AN113" s="347"/>
      <c r="AO113" s="347"/>
      <c r="AP113" s="347"/>
      <c r="AQ113" s="352"/>
      <c r="AR113" s="353"/>
      <c r="AS113" s="353"/>
      <c r="AT113" s="810"/>
      <c r="AU113" s="347"/>
      <c r="AV113" s="347"/>
      <c r="AW113" s="347"/>
      <c r="AX113" s="348"/>
      <c r="AY113">
        <f>$AY$112</f>
        <v>0</v>
      </c>
    </row>
    <row r="114" spans="1:51" ht="23.25" hidden="1" customHeight="1" x14ac:dyDescent="0.15">
      <c r="A114" s="490"/>
      <c r="B114" s="491"/>
      <c r="C114" s="491"/>
      <c r="D114" s="491"/>
      <c r="E114" s="491"/>
      <c r="F114" s="492"/>
      <c r="G114" s="179"/>
      <c r="H114" s="179"/>
      <c r="I114" s="179"/>
      <c r="J114" s="179"/>
      <c r="K114" s="179"/>
      <c r="L114" s="179"/>
      <c r="M114" s="179"/>
      <c r="N114" s="179"/>
      <c r="O114" s="179"/>
      <c r="P114" s="179"/>
      <c r="Q114" s="179"/>
      <c r="R114" s="179"/>
      <c r="S114" s="179"/>
      <c r="T114" s="179"/>
      <c r="U114" s="179"/>
      <c r="V114" s="179"/>
      <c r="W114" s="179"/>
      <c r="X114" s="223"/>
      <c r="Y114" s="470" t="s">
        <v>55</v>
      </c>
      <c r="Z114" s="471"/>
      <c r="AA114" s="472"/>
      <c r="AB114" s="392"/>
      <c r="AC114" s="393"/>
      <c r="AD114" s="394"/>
      <c r="AE114" s="355"/>
      <c r="AF114" s="355"/>
      <c r="AG114" s="355"/>
      <c r="AH114" s="355"/>
      <c r="AI114" s="355"/>
      <c r="AJ114" s="355"/>
      <c r="AK114" s="355"/>
      <c r="AL114" s="355"/>
      <c r="AM114" s="355"/>
      <c r="AN114" s="355"/>
      <c r="AO114" s="355"/>
      <c r="AP114" s="355"/>
      <c r="AQ114" s="352"/>
      <c r="AR114" s="353"/>
      <c r="AS114" s="353"/>
      <c r="AT114" s="810"/>
      <c r="AU114" s="352"/>
      <c r="AV114" s="353"/>
      <c r="AW114" s="353"/>
      <c r="AX114" s="354"/>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9"/>
      <c r="Z115" s="480"/>
      <c r="AA115" s="481"/>
      <c r="AB115" s="288" t="s">
        <v>11</v>
      </c>
      <c r="AC115" s="283"/>
      <c r="AD115" s="284"/>
      <c r="AE115" s="324" t="s">
        <v>306</v>
      </c>
      <c r="AF115" s="324"/>
      <c r="AG115" s="324"/>
      <c r="AH115" s="324"/>
      <c r="AI115" s="324" t="s">
        <v>328</v>
      </c>
      <c r="AJ115" s="324"/>
      <c r="AK115" s="324"/>
      <c r="AL115" s="324"/>
      <c r="AM115" s="324" t="s">
        <v>425</v>
      </c>
      <c r="AN115" s="324"/>
      <c r="AO115" s="324"/>
      <c r="AP115" s="324"/>
      <c r="AQ115" s="325" t="s">
        <v>458</v>
      </c>
      <c r="AR115" s="326"/>
      <c r="AS115" s="326"/>
      <c r="AT115" s="326"/>
      <c r="AU115" s="326"/>
      <c r="AV115" s="326"/>
      <c r="AW115" s="326"/>
      <c r="AX115" s="327"/>
    </row>
    <row r="116" spans="1:51" ht="23.25" customHeight="1" x14ac:dyDescent="0.15">
      <c r="A116" s="277"/>
      <c r="B116" s="278"/>
      <c r="C116" s="278"/>
      <c r="D116" s="278"/>
      <c r="E116" s="278"/>
      <c r="F116" s="279"/>
      <c r="G116" s="340" t="s">
        <v>730</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5" t="s">
        <v>648</v>
      </c>
      <c r="AC116" s="286"/>
      <c r="AD116" s="287"/>
      <c r="AE116" s="347">
        <v>19.399999999999999</v>
      </c>
      <c r="AF116" s="347"/>
      <c r="AG116" s="347"/>
      <c r="AH116" s="347"/>
      <c r="AI116" s="347">
        <v>20.6</v>
      </c>
      <c r="AJ116" s="347"/>
      <c r="AK116" s="347"/>
      <c r="AL116" s="347"/>
      <c r="AM116" s="347">
        <v>25.8</v>
      </c>
      <c r="AN116" s="347"/>
      <c r="AO116" s="347"/>
      <c r="AP116" s="347"/>
      <c r="AQ116" s="352"/>
      <c r="AR116" s="353"/>
      <c r="AS116" s="353"/>
      <c r="AT116" s="353"/>
      <c r="AU116" s="353"/>
      <c r="AV116" s="353"/>
      <c r="AW116" s="353"/>
      <c r="AX116" s="354"/>
    </row>
    <row r="117" spans="1:51" ht="46.5" customHeight="1" thickBot="1" x14ac:dyDescent="0.2">
      <c r="A117" s="280"/>
      <c r="B117" s="281"/>
      <c r="C117" s="281"/>
      <c r="D117" s="281"/>
      <c r="E117" s="281"/>
      <c r="F117" s="282"/>
      <c r="G117" s="342"/>
      <c r="H117" s="342"/>
      <c r="I117" s="342"/>
      <c r="J117" s="342"/>
      <c r="K117" s="342"/>
      <c r="L117" s="342"/>
      <c r="M117" s="342"/>
      <c r="N117" s="342"/>
      <c r="O117" s="342"/>
      <c r="P117" s="342"/>
      <c r="Q117" s="342"/>
      <c r="R117" s="342"/>
      <c r="S117" s="342"/>
      <c r="T117" s="342"/>
      <c r="U117" s="342"/>
      <c r="V117" s="342"/>
      <c r="W117" s="342"/>
      <c r="X117" s="342"/>
      <c r="Y117" s="328" t="s">
        <v>48</v>
      </c>
      <c r="Z117" s="329"/>
      <c r="AA117" s="330"/>
      <c r="AB117" s="331" t="s">
        <v>731</v>
      </c>
      <c r="AC117" s="332"/>
      <c r="AD117" s="333"/>
      <c r="AE117" s="291" t="s">
        <v>732</v>
      </c>
      <c r="AF117" s="291"/>
      <c r="AG117" s="291"/>
      <c r="AH117" s="291"/>
      <c r="AI117" s="291" t="s">
        <v>733</v>
      </c>
      <c r="AJ117" s="291"/>
      <c r="AK117" s="291"/>
      <c r="AL117" s="291"/>
      <c r="AM117" s="291" t="s">
        <v>734</v>
      </c>
      <c r="AN117" s="291"/>
      <c r="AO117" s="291"/>
      <c r="AP117" s="291"/>
      <c r="AQ117" s="291"/>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9"/>
      <c r="Z118" s="480"/>
      <c r="AA118" s="481"/>
      <c r="AB118" s="288" t="s">
        <v>11</v>
      </c>
      <c r="AC118" s="283"/>
      <c r="AD118" s="284"/>
      <c r="AE118" s="324" t="s">
        <v>306</v>
      </c>
      <c r="AF118" s="324"/>
      <c r="AG118" s="324"/>
      <c r="AH118" s="324"/>
      <c r="AI118" s="324" t="s">
        <v>328</v>
      </c>
      <c r="AJ118" s="324"/>
      <c r="AK118" s="324"/>
      <c r="AL118" s="324"/>
      <c r="AM118" s="324" t="s">
        <v>425</v>
      </c>
      <c r="AN118" s="324"/>
      <c r="AO118" s="324"/>
      <c r="AP118" s="324"/>
      <c r="AQ118" s="325" t="s">
        <v>458</v>
      </c>
      <c r="AR118" s="326"/>
      <c r="AS118" s="326"/>
      <c r="AT118" s="326"/>
      <c r="AU118" s="326"/>
      <c r="AV118" s="326"/>
      <c r="AW118" s="326"/>
      <c r="AX118" s="327"/>
      <c r="AY118" s="77">
        <f>IF(SUBSTITUTE(SUBSTITUTE($G$119,"／",""),"　","")="",0,1)</f>
        <v>0</v>
      </c>
    </row>
    <row r="119" spans="1:51" ht="23.25" hidden="1" customHeight="1" x14ac:dyDescent="0.15">
      <c r="A119" s="277"/>
      <c r="B119" s="278"/>
      <c r="C119" s="278"/>
      <c r="D119" s="278"/>
      <c r="E119" s="278"/>
      <c r="F119" s="279"/>
      <c r="G119" s="340" t="s">
        <v>277</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5"/>
      <c r="AC119" s="286"/>
      <c r="AD119" s="287"/>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c r="AY119">
        <f>$AY$118</f>
        <v>0</v>
      </c>
    </row>
    <row r="120" spans="1:51" ht="46.5" hidden="1" customHeight="1" x14ac:dyDescent="0.15">
      <c r="A120" s="280"/>
      <c r="B120" s="281"/>
      <c r="C120" s="281"/>
      <c r="D120" s="281"/>
      <c r="E120" s="281"/>
      <c r="F120" s="282"/>
      <c r="G120" s="342"/>
      <c r="H120" s="342"/>
      <c r="I120" s="342"/>
      <c r="J120" s="342"/>
      <c r="K120" s="342"/>
      <c r="L120" s="342"/>
      <c r="M120" s="342"/>
      <c r="N120" s="342"/>
      <c r="O120" s="342"/>
      <c r="P120" s="342"/>
      <c r="Q120" s="342"/>
      <c r="R120" s="342"/>
      <c r="S120" s="342"/>
      <c r="T120" s="342"/>
      <c r="U120" s="342"/>
      <c r="V120" s="342"/>
      <c r="W120" s="342"/>
      <c r="X120" s="342"/>
      <c r="Y120" s="328" t="s">
        <v>48</v>
      </c>
      <c r="Z120" s="329"/>
      <c r="AA120" s="330"/>
      <c r="AB120" s="331" t="s">
        <v>276</v>
      </c>
      <c r="AC120" s="332"/>
      <c r="AD120" s="333"/>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9"/>
      <c r="Z121" s="480"/>
      <c r="AA121" s="481"/>
      <c r="AB121" s="288" t="s">
        <v>11</v>
      </c>
      <c r="AC121" s="283"/>
      <c r="AD121" s="284"/>
      <c r="AE121" s="324" t="s">
        <v>306</v>
      </c>
      <c r="AF121" s="324"/>
      <c r="AG121" s="324"/>
      <c r="AH121" s="324"/>
      <c r="AI121" s="324" t="s">
        <v>328</v>
      </c>
      <c r="AJ121" s="324"/>
      <c r="AK121" s="324"/>
      <c r="AL121" s="324"/>
      <c r="AM121" s="324" t="s">
        <v>425</v>
      </c>
      <c r="AN121" s="324"/>
      <c r="AO121" s="324"/>
      <c r="AP121" s="324"/>
      <c r="AQ121" s="325" t="s">
        <v>458</v>
      </c>
      <c r="AR121" s="326"/>
      <c r="AS121" s="326"/>
      <c r="AT121" s="326"/>
      <c r="AU121" s="326"/>
      <c r="AV121" s="326"/>
      <c r="AW121" s="326"/>
      <c r="AX121" s="327"/>
      <c r="AY121" s="77">
        <f>IF(SUBSTITUTE(SUBSTITUTE($G$122,"／",""),"　","")="",0,1)</f>
        <v>0</v>
      </c>
    </row>
    <row r="122" spans="1:51" ht="23.25" hidden="1" customHeight="1" x14ac:dyDescent="0.15">
      <c r="A122" s="277"/>
      <c r="B122" s="278"/>
      <c r="C122" s="278"/>
      <c r="D122" s="278"/>
      <c r="E122" s="278"/>
      <c r="F122" s="279"/>
      <c r="G122" s="340" t="s">
        <v>278</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5"/>
      <c r="AC122" s="286"/>
      <c r="AD122" s="287"/>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c r="AY122">
        <f>$AY$121</f>
        <v>0</v>
      </c>
    </row>
    <row r="123" spans="1:51" ht="46.5" hidden="1" customHeight="1" x14ac:dyDescent="0.15">
      <c r="A123" s="280"/>
      <c r="B123" s="281"/>
      <c r="C123" s="281"/>
      <c r="D123" s="281"/>
      <c r="E123" s="281"/>
      <c r="F123" s="282"/>
      <c r="G123" s="342"/>
      <c r="H123" s="342"/>
      <c r="I123" s="342"/>
      <c r="J123" s="342"/>
      <c r="K123" s="342"/>
      <c r="L123" s="342"/>
      <c r="M123" s="342"/>
      <c r="N123" s="342"/>
      <c r="O123" s="342"/>
      <c r="P123" s="342"/>
      <c r="Q123" s="342"/>
      <c r="R123" s="342"/>
      <c r="S123" s="342"/>
      <c r="T123" s="342"/>
      <c r="U123" s="342"/>
      <c r="V123" s="342"/>
      <c r="W123" s="342"/>
      <c r="X123" s="342"/>
      <c r="Y123" s="328" t="s">
        <v>48</v>
      </c>
      <c r="Z123" s="329"/>
      <c r="AA123" s="330"/>
      <c r="AB123" s="331" t="s">
        <v>276</v>
      </c>
      <c r="AC123" s="332"/>
      <c r="AD123" s="333"/>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9"/>
      <c r="Z124" s="480"/>
      <c r="AA124" s="481"/>
      <c r="AB124" s="288" t="s">
        <v>11</v>
      </c>
      <c r="AC124" s="283"/>
      <c r="AD124" s="284"/>
      <c r="AE124" s="324" t="s">
        <v>306</v>
      </c>
      <c r="AF124" s="324"/>
      <c r="AG124" s="324"/>
      <c r="AH124" s="324"/>
      <c r="AI124" s="324" t="s">
        <v>328</v>
      </c>
      <c r="AJ124" s="324"/>
      <c r="AK124" s="324"/>
      <c r="AL124" s="324"/>
      <c r="AM124" s="324" t="s">
        <v>425</v>
      </c>
      <c r="AN124" s="324"/>
      <c r="AO124" s="324"/>
      <c r="AP124" s="324"/>
      <c r="AQ124" s="325" t="s">
        <v>458</v>
      </c>
      <c r="AR124" s="326"/>
      <c r="AS124" s="326"/>
      <c r="AT124" s="326"/>
      <c r="AU124" s="326"/>
      <c r="AV124" s="326"/>
      <c r="AW124" s="326"/>
      <c r="AX124" s="327"/>
      <c r="AY124" s="77">
        <f>IF(SUBSTITUTE(SUBSTITUTE($G$125,"／",""),"　","")="",0,1)</f>
        <v>0</v>
      </c>
    </row>
    <row r="125" spans="1:51" ht="23.25" hidden="1" customHeight="1" x14ac:dyDescent="0.15">
      <c r="A125" s="277"/>
      <c r="B125" s="278"/>
      <c r="C125" s="278"/>
      <c r="D125" s="278"/>
      <c r="E125" s="278"/>
      <c r="F125" s="279"/>
      <c r="G125" s="340" t="s">
        <v>278</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5"/>
      <c r="AC125" s="286"/>
      <c r="AD125" s="287"/>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c r="AY125">
        <f>$AY$124</f>
        <v>0</v>
      </c>
    </row>
    <row r="126" spans="1:51" ht="46.5" hidden="1" customHeight="1" x14ac:dyDescent="0.15">
      <c r="A126" s="280"/>
      <c r="B126" s="281"/>
      <c r="C126" s="281"/>
      <c r="D126" s="281"/>
      <c r="E126" s="281"/>
      <c r="F126" s="282"/>
      <c r="G126" s="342"/>
      <c r="H126" s="342"/>
      <c r="I126" s="342"/>
      <c r="J126" s="342"/>
      <c r="K126" s="342"/>
      <c r="L126" s="342"/>
      <c r="M126" s="342"/>
      <c r="N126" s="342"/>
      <c r="O126" s="342"/>
      <c r="P126" s="342"/>
      <c r="Q126" s="342"/>
      <c r="R126" s="342"/>
      <c r="S126" s="342"/>
      <c r="T126" s="342"/>
      <c r="U126" s="342"/>
      <c r="V126" s="342"/>
      <c r="W126" s="342"/>
      <c r="X126" s="343"/>
      <c r="Y126" s="328" t="s">
        <v>48</v>
      </c>
      <c r="Z126" s="329"/>
      <c r="AA126" s="330"/>
      <c r="AB126" s="331" t="s">
        <v>276</v>
      </c>
      <c r="AC126" s="332"/>
      <c r="AD126" s="333"/>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52" t="s">
        <v>15</v>
      </c>
      <c r="B127" s="278"/>
      <c r="C127" s="278"/>
      <c r="D127" s="278"/>
      <c r="E127" s="278"/>
      <c r="F127" s="279"/>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24" t="s">
        <v>306</v>
      </c>
      <c r="AF127" s="324"/>
      <c r="AG127" s="324"/>
      <c r="AH127" s="324"/>
      <c r="AI127" s="324" t="s">
        <v>328</v>
      </c>
      <c r="AJ127" s="324"/>
      <c r="AK127" s="324"/>
      <c r="AL127" s="324"/>
      <c r="AM127" s="324" t="s">
        <v>425</v>
      </c>
      <c r="AN127" s="324"/>
      <c r="AO127" s="324"/>
      <c r="AP127" s="324"/>
      <c r="AQ127" s="325" t="s">
        <v>458</v>
      </c>
      <c r="AR127" s="326"/>
      <c r="AS127" s="326"/>
      <c r="AT127" s="326"/>
      <c r="AU127" s="326"/>
      <c r="AV127" s="326"/>
      <c r="AW127" s="326"/>
      <c r="AX127" s="327"/>
      <c r="AY127" s="77">
        <f>IF(SUBSTITUTE(SUBSTITUTE($G$128,"／",""),"　","")="",0,1)</f>
        <v>0</v>
      </c>
    </row>
    <row r="128" spans="1:51" ht="23.25" hidden="1" customHeight="1" x14ac:dyDescent="0.15">
      <c r="A128" s="277"/>
      <c r="B128" s="278"/>
      <c r="C128" s="278"/>
      <c r="D128" s="278"/>
      <c r="E128" s="278"/>
      <c r="F128" s="279"/>
      <c r="G128" s="340" t="s">
        <v>278</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5"/>
      <c r="AC128" s="286"/>
      <c r="AD128" s="287"/>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c r="AY128">
        <f>$AY$127</f>
        <v>0</v>
      </c>
    </row>
    <row r="129" spans="1:51" ht="46.5" hidden="1" customHeight="1" thickBot="1" x14ac:dyDescent="0.2">
      <c r="A129" s="280"/>
      <c r="B129" s="281"/>
      <c r="C129" s="281"/>
      <c r="D129" s="281"/>
      <c r="E129" s="281"/>
      <c r="F129" s="282"/>
      <c r="G129" s="342"/>
      <c r="H129" s="342"/>
      <c r="I129" s="342"/>
      <c r="J129" s="342"/>
      <c r="K129" s="342"/>
      <c r="L129" s="342"/>
      <c r="M129" s="342"/>
      <c r="N129" s="342"/>
      <c r="O129" s="342"/>
      <c r="P129" s="342"/>
      <c r="Q129" s="342"/>
      <c r="R129" s="342"/>
      <c r="S129" s="342"/>
      <c r="T129" s="342"/>
      <c r="U129" s="342"/>
      <c r="V129" s="342"/>
      <c r="W129" s="342"/>
      <c r="X129" s="342"/>
      <c r="Y129" s="328" t="s">
        <v>48</v>
      </c>
      <c r="Z129" s="329"/>
      <c r="AA129" s="330"/>
      <c r="AB129" s="331" t="s">
        <v>276</v>
      </c>
      <c r="AC129" s="332"/>
      <c r="AD129" s="333"/>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7" t="s">
        <v>321</v>
      </c>
      <c r="B130" s="985"/>
      <c r="C130" s="984" t="s">
        <v>188</v>
      </c>
      <c r="D130" s="985"/>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8"/>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8"/>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306</v>
      </c>
      <c r="AF132" s="184"/>
      <c r="AG132" s="184"/>
      <c r="AH132" s="185"/>
      <c r="AI132" s="200" t="s">
        <v>328</v>
      </c>
      <c r="AJ132" s="184"/>
      <c r="AK132" s="184"/>
      <c r="AL132" s="185"/>
      <c r="AM132" s="200" t="s">
        <v>615</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v>2</v>
      </c>
      <c r="AV133" s="163"/>
      <c r="AW133" s="164" t="s">
        <v>175</v>
      </c>
      <c r="AX133" s="165"/>
      <c r="AY133">
        <f>$AY$132</f>
        <v>1</v>
      </c>
    </row>
    <row r="134" spans="1:51" ht="39.75" customHeight="1" x14ac:dyDescent="0.15">
      <c r="A134" s="988"/>
      <c r="B134" s="238"/>
      <c r="C134" s="237"/>
      <c r="D134" s="238"/>
      <c r="E134" s="237"/>
      <c r="F134" s="299"/>
      <c r="G134" s="217" t="s">
        <v>651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287</v>
      </c>
      <c r="AC134" s="209"/>
      <c r="AD134" s="209"/>
      <c r="AE134" s="251">
        <v>80.900000000000006</v>
      </c>
      <c r="AF134" s="152"/>
      <c r="AG134" s="152"/>
      <c r="AH134" s="152"/>
      <c r="AI134" s="251">
        <v>92.7</v>
      </c>
      <c r="AJ134" s="152"/>
      <c r="AK134" s="152"/>
      <c r="AL134" s="152"/>
      <c r="AM134" s="251">
        <v>97.5</v>
      </c>
      <c r="AN134" s="152"/>
      <c r="AO134" s="152"/>
      <c r="AP134" s="152"/>
      <c r="AQ134" s="251"/>
      <c r="AR134" s="152"/>
      <c r="AS134" s="152"/>
      <c r="AT134" s="152"/>
      <c r="AU134" s="251">
        <v>97.5</v>
      </c>
      <c r="AV134" s="152"/>
      <c r="AW134" s="152"/>
      <c r="AX134" s="193"/>
      <c r="AY134">
        <f t="shared" ref="AY134:AY135" si="13">$AY$132</f>
        <v>1</v>
      </c>
    </row>
    <row r="135" spans="1:51" ht="39.75" customHeight="1" x14ac:dyDescent="0.15">
      <c r="A135" s="98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287</v>
      </c>
      <c r="AC135" s="160"/>
      <c r="AD135" s="160"/>
      <c r="AE135" s="251"/>
      <c r="AF135" s="152"/>
      <c r="AG135" s="152"/>
      <c r="AH135" s="152"/>
      <c r="AI135" s="251"/>
      <c r="AJ135" s="152"/>
      <c r="AK135" s="152"/>
      <c r="AL135" s="152"/>
      <c r="AM135" s="251"/>
      <c r="AN135" s="152"/>
      <c r="AO135" s="152"/>
      <c r="AP135" s="152"/>
      <c r="AQ135" s="251"/>
      <c r="AR135" s="152"/>
      <c r="AS135" s="152"/>
      <c r="AT135" s="152"/>
      <c r="AU135" s="251">
        <v>90</v>
      </c>
      <c r="AV135" s="152"/>
      <c r="AW135" s="152"/>
      <c r="AX135" s="193"/>
      <c r="AY135">
        <f t="shared" si="13"/>
        <v>1</v>
      </c>
    </row>
    <row r="136" spans="1:51" ht="18.75" hidden="1" customHeight="1" x14ac:dyDescent="0.15">
      <c r="A136" s="988"/>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306</v>
      </c>
      <c r="AF136" s="184"/>
      <c r="AG136" s="184"/>
      <c r="AH136" s="185"/>
      <c r="AI136" s="200" t="s">
        <v>328</v>
      </c>
      <c r="AJ136" s="184"/>
      <c r="AK136" s="184"/>
      <c r="AL136" s="185"/>
      <c r="AM136" s="200" t="s">
        <v>615</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8"/>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8"/>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306</v>
      </c>
      <c r="AF140" s="184"/>
      <c r="AG140" s="184"/>
      <c r="AH140" s="185"/>
      <c r="AI140" s="200" t="s">
        <v>328</v>
      </c>
      <c r="AJ140" s="184"/>
      <c r="AK140" s="184"/>
      <c r="AL140" s="185"/>
      <c r="AM140" s="200" t="s">
        <v>615</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8"/>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306</v>
      </c>
      <c r="AF144" s="184"/>
      <c r="AG144" s="184"/>
      <c r="AH144" s="185"/>
      <c r="AI144" s="200" t="s">
        <v>328</v>
      </c>
      <c r="AJ144" s="184"/>
      <c r="AK144" s="184"/>
      <c r="AL144" s="185"/>
      <c r="AM144" s="200" t="s">
        <v>615</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8"/>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306</v>
      </c>
      <c r="AF148" s="184"/>
      <c r="AG148" s="184"/>
      <c r="AH148" s="185"/>
      <c r="AI148" s="200" t="s">
        <v>328</v>
      </c>
      <c r="AJ148" s="184"/>
      <c r="AK148" s="184"/>
      <c r="AL148" s="185"/>
      <c r="AM148" s="200" t="s">
        <v>615</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8"/>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83"/>
      <c r="AY152">
        <f>COUNTA($G$154)</f>
        <v>0</v>
      </c>
    </row>
    <row r="153" spans="1:51" ht="22.5" hidden="1" customHeight="1" x14ac:dyDescent="0.15">
      <c r="A153" s="98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8"/>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8"/>
      <c r="B155" s="238"/>
      <c r="C155" s="237"/>
      <c r="D155" s="238"/>
      <c r="E155" s="237"/>
      <c r="F155" s="299"/>
      <c r="G155" s="219"/>
      <c r="H155" s="220"/>
      <c r="I155" s="220"/>
      <c r="J155" s="220"/>
      <c r="K155" s="220"/>
      <c r="L155" s="220"/>
      <c r="M155" s="220"/>
      <c r="N155" s="220"/>
      <c r="O155" s="220"/>
      <c r="P155" s="221"/>
      <c r="Q155" s="424"/>
      <c r="R155" s="220"/>
      <c r="S155" s="220"/>
      <c r="T155" s="220"/>
      <c r="U155" s="220"/>
      <c r="V155" s="220"/>
      <c r="W155" s="220"/>
      <c r="X155" s="220"/>
      <c r="Y155" s="220"/>
      <c r="Z155" s="220"/>
      <c r="AA155" s="91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8"/>
      <c r="B156" s="238"/>
      <c r="C156" s="237"/>
      <c r="D156" s="238"/>
      <c r="E156" s="237"/>
      <c r="F156" s="299"/>
      <c r="G156" s="219"/>
      <c r="H156" s="220"/>
      <c r="I156" s="220"/>
      <c r="J156" s="220"/>
      <c r="K156" s="220"/>
      <c r="L156" s="220"/>
      <c r="M156" s="220"/>
      <c r="N156" s="220"/>
      <c r="O156" s="220"/>
      <c r="P156" s="221"/>
      <c r="Q156" s="424"/>
      <c r="R156" s="220"/>
      <c r="S156" s="220"/>
      <c r="T156" s="220"/>
      <c r="U156" s="220"/>
      <c r="V156" s="220"/>
      <c r="W156" s="220"/>
      <c r="X156" s="220"/>
      <c r="Y156" s="220"/>
      <c r="Z156" s="220"/>
      <c r="AA156" s="91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8"/>
      <c r="B157" s="238"/>
      <c r="C157" s="237"/>
      <c r="D157" s="238"/>
      <c r="E157" s="237"/>
      <c r="F157" s="299"/>
      <c r="G157" s="219"/>
      <c r="H157" s="220"/>
      <c r="I157" s="220"/>
      <c r="J157" s="220"/>
      <c r="K157" s="220"/>
      <c r="L157" s="220"/>
      <c r="M157" s="220"/>
      <c r="N157" s="220"/>
      <c r="O157" s="220"/>
      <c r="P157" s="221"/>
      <c r="Q157" s="424"/>
      <c r="R157" s="220"/>
      <c r="S157" s="220"/>
      <c r="T157" s="220"/>
      <c r="U157" s="220"/>
      <c r="V157" s="220"/>
      <c r="W157" s="220"/>
      <c r="X157" s="220"/>
      <c r="Y157" s="220"/>
      <c r="Z157" s="220"/>
      <c r="AA157" s="91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8"/>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8"/>
      <c r="B162" s="238"/>
      <c r="C162" s="237"/>
      <c r="D162" s="238"/>
      <c r="E162" s="237"/>
      <c r="F162" s="299"/>
      <c r="G162" s="219"/>
      <c r="H162" s="220"/>
      <c r="I162" s="220"/>
      <c r="J162" s="220"/>
      <c r="K162" s="220"/>
      <c r="L162" s="220"/>
      <c r="M162" s="220"/>
      <c r="N162" s="220"/>
      <c r="O162" s="220"/>
      <c r="P162" s="221"/>
      <c r="Q162" s="424"/>
      <c r="R162" s="220"/>
      <c r="S162" s="220"/>
      <c r="T162" s="220"/>
      <c r="U162" s="220"/>
      <c r="V162" s="220"/>
      <c r="W162" s="220"/>
      <c r="X162" s="220"/>
      <c r="Y162" s="220"/>
      <c r="Z162" s="220"/>
      <c r="AA162" s="91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8"/>
      <c r="B163" s="238"/>
      <c r="C163" s="237"/>
      <c r="D163" s="238"/>
      <c r="E163" s="237"/>
      <c r="F163" s="299"/>
      <c r="G163" s="219"/>
      <c r="H163" s="220"/>
      <c r="I163" s="220"/>
      <c r="J163" s="220"/>
      <c r="K163" s="220"/>
      <c r="L163" s="220"/>
      <c r="M163" s="220"/>
      <c r="N163" s="220"/>
      <c r="O163" s="220"/>
      <c r="P163" s="221"/>
      <c r="Q163" s="424"/>
      <c r="R163" s="220"/>
      <c r="S163" s="220"/>
      <c r="T163" s="220"/>
      <c r="U163" s="220"/>
      <c r="V163" s="220"/>
      <c r="W163" s="220"/>
      <c r="X163" s="220"/>
      <c r="Y163" s="220"/>
      <c r="Z163" s="220"/>
      <c r="AA163" s="91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8"/>
      <c r="B164" s="238"/>
      <c r="C164" s="237"/>
      <c r="D164" s="238"/>
      <c r="E164" s="237"/>
      <c r="F164" s="299"/>
      <c r="G164" s="219"/>
      <c r="H164" s="220"/>
      <c r="I164" s="220"/>
      <c r="J164" s="220"/>
      <c r="K164" s="220"/>
      <c r="L164" s="220"/>
      <c r="M164" s="220"/>
      <c r="N164" s="220"/>
      <c r="O164" s="220"/>
      <c r="P164" s="221"/>
      <c r="Q164" s="424"/>
      <c r="R164" s="220"/>
      <c r="S164" s="220"/>
      <c r="T164" s="220"/>
      <c r="U164" s="220"/>
      <c r="V164" s="220"/>
      <c r="W164" s="220"/>
      <c r="X164" s="220"/>
      <c r="Y164" s="220"/>
      <c r="Z164" s="220"/>
      <c r="AA164" s="91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8"/>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8"/>
      <c r="B169" s="238"/>
      <c r="C169" s="237"/>
      <c r="D169" s="238"/>
      <c r="E169" s="237"/>
      <c r="F169" s="299"/>
      <c r="G169" s="219"/>
      <c r="H169" s="220"/>
      <c r="I169" s="220"/>
      <c r="J169" s="220"/>
      <c r="K169" s="220"/>
      <c r="L169" s="220"/>
      <c r="M169" s="220"/>
      <c r="N169" s="220"/>
      <c r="O169" s="220"/>
      <c r="P169" s="221"/>
      <c r="Q169" s="424"/>
      <c r="R169" s="220"/>
      <c r="S169" s="220"/>
      <c r="T169" s="220"/>
      <c r="U169" s="220"/>
      <c r="V169" s="220"/>
      <c r="W169" s="220"/>
      <c r="X169" s="220"/>
      <c r="Y169" s="220"/>
      <c r="Z169" s="220"/>
      <c r="AA169" s="91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8"/>
      <c r="B170" s="238"/>
      <c r="C170" s="237"/>
      <c r="D170" s="238"/>
      <c r="E170" s="237"/>
      <c r="F170" s="299"/>
      <c r="G170" s="219"/>
      <c r="H170" s="220"/>
      <c r="I170" s="220"/>
      <c r="J170" s="220"/>
      <c r="K170" s="220"/>
      <c r="L170" s="220"/>
      <c r="M170" s="220"/>
      <c r="N170" s="220"/>
      <c r="O170" s="220"/>
      <c r="P170" s="221"/>
      <c r="Q170" s="424"/>
      <c r="R170" s="220"/>
      <c r="S170" s="220"/>
      <c r="T170" s="220"/>
      <c r="U170" s="220"/>
      <c r="V170" s="220"/>
      <c r="W170" s="220"/>
      <c r="X170" s="220"/>
      <c r="Y170" s="220"/>
      <c r="Z170" s="220"/>
      <c r="AA170" s="91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8"/>
      <c r="B171" s="238"/>
      <c r="C171" s="237"/>
      <c r="D171" s="238"/>
      <c r="E171" s="237"/>
      <c r="F171" s="299"/>
      <c r="G171" s="219"/>
      <c r="H171" s="220"/>
      <c r="I171" s="220"/>
      <c r="J171" s="220"/>
      <c r="K171" s="220"/>
      <c r="L171" s="220"/>
      <c r="M171" s="220"/>
      <c r="N171" s="220"/>
      <c r="O171" s="220"/>
      <c r="P171" s="221"/>
      <c r="Q171" s="424"/>
      <c r="R171" s="220"/>
      <c r="S171" s="220"/>
      <c r="T171" s="220"/>
      <c r="U171" s="220"/>
      <c r="V171" s="220"/>
      <c r="W171" s="220"/>
      <c r="X171" s="220"/>
      <c r="Y171" s="220"/>
      <c r="Z171" s="220"/>
      <c r="AA171" s="91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8"/>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8"/>
      <c r="B176" s="238"/>
      <c r="C176" s="237"/>
      <c r="D176" s="238"/>
      <c r="E176" s="237"/>
      <c r="F176" s="299"/>
      <c r="G176" s="219"/>
      <c r="H176" s="220"/>
      <c r="I176" s="220"/>
      <c r="J176" s="220"/>
      <c r="K176" s="220"/>
      <c r="L176" s="220"/>
      <c r="M176" s="220"/>
      <c r="N176" s="220"/>
      <c r="O176" s="220"/>
      <c r="P176" s="221"/>
      <c r="Q176" s="424"/>
      <c r="R176" s="220"/>
      <c r="S176" s="220"/>
      <c r="T176" s="220"/>
      <c r="U176" s="220"/>
      <c r="V176" s="220"/>
      <c r="W176" s="220"/>
      <c r="X176" s="220"/>
      <c r="Y176" s="220"/>
      <c r="Z176" s="220"/>
      <c r="AA176" s="91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8"/>
      <c r="B177" s="238"/>
      <c r="C177" s="237"/>
      <c r="D177" s="238"/>
      <c r="E177" s="237"/>
      <c r="F177" s="299"/>
      <c r="G177" s="219"/>
      <c r="H177" s="220"/>
      <c r="I177" s="220"/>
      <c r="J177" s="220"/>
      <c r="K177" s="220"/>
      <c r="L177" s="220"/>
      <c r="M177" s="220"/>
      <c r="N177" s="220"/>
      <c r="O177" s="220"/>
      <c r="P177" s="221"/>
      <c r="Q177" s="424"/>
      <c r="R177" s="220"/>
      <c r="S177" s="220"/>
      <c r="T177" s="220"/>
      <c r="U177" s="220"/>
      <c r="V177" s="220"/>
      <c r="W177" s="220"/>
      <c r="X177" s="220"/>
      <c r="Y177" s="220"/>
      <c r="Z177" s="220"/>
      <c r="AA177" s="91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8"/>
      <c r="B178" s="238"/>
      <c r="C178" s="237"/>
      <c r="D178" s="238"/>
      <c r="E178" s="237"/>
      <c r="F178" s="299"/>
      <c r="G178" s="219"/>
      <c r="H178" s="220"/>
      <c r="I178" s="220"/>
      <c r="J178" s="220"/>
      <c r="K178" s="220"/>
      <c r="L178" s="220"/>
      <c r="M178" s="220"/>
      <c r="N178" s="220"/>
      <c r="O178" s="220"/>
      <c r="P178" s="221"/>
      <c r="Q178" s="424"/>
      <c r="R178" s="220"/>
      <c r="S178" s="220"/>
      <c r="T178" s="220"/>
      <c r="U178" s="220"/>
      <c r="V178" s="220"/>
      <c r="W178" s="220"/>
      <c r="X178" s="220"/>
      <c r="Y178" s="220"/>
      <c r="Z178" s="220"/>
      <c r="AA178" s="91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8"/>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8"/>
      <c r="B183" s="238"/>
      <c r="C183" s="237"/>
      <c r="D183" s="238"/>
      <c r="E183" s="237"/>
      <c r="F183" s="299"/>
      <c r="G183" s="219"/>
      <c r="H183" s="220"/>
      <c r="I183" s="220"/>
      <c r="J183" s="220"/>
      <c r="K183" s="220"/>
      <c r="L183" s="220"/>
      <c r="M183" s="220"/>
      <c r="N183" s="220"/>
      <c r="O183" s="220"/>
      <c r="P183" s="221"/>
      <c r="Q183" s="424"/>
      <c r="R183" s="220"/>
      <c r="S183" s="220"/>
      <c r="T183" s="220"/>
      <c r="U183" s="220"/>
      <c r="V183" s="220"/>
      <c r="W183" s="220"/>
      <c r="X183" s="220"/>
      <c r="Y183" s="220"/>
      <c r="Z183" s="220"/>
      <c r="AA183" s="91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8"/>
      <c r="B184" s="238"/>
      <c r="C184" s="237"/>
      <c r="D184" s="238"/>
      <c r="E184" s="237"/>
      <c r="F184" s="299"/>
      <c r="G184" s="219"/>
      <c r="H184" s="220"/>
      <c r="I184" s="220"/>
      <c r="J184" s="220"/>
      <c r="K184" s="220"/>
      <c r="L184" s="220"/>
      <c r="M184" s="220"/>
      <c r="N184" s="220"/>
      <c r="O184" s="220"/>
      <c r="P184" s="221"/>
      <c r="Q184" s="424"/>
      <c r="R184" s="220"/>
      <c r="S184" s="220"/>
      <c r="T184" s="220"/>
      <c r="U184" s="220"/>
      <c r="V184" s="220"/>
      <c r="W184" s="220"/>
      <c r="X184" s="220"/>
      <c r="Y184" s="220"/>
      <c r="Z184" s="220"/>
      <c r="AA184" s="91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8"/>
      <c r="B185" s="238"/>
      <c r="C185" s="237"/>
      <c r="D185" s="238"/>
      <c r="E185" s="237"/>
      <c r="F185" s="299"/>
      <c r="G185" s="219"/>
      <c r="H185" s="220"/>
      <c r="I185" s="220"/>
      <c r="J185" s="220"/>
      <c r="K185" s="220"/>
      <c r="L185" s="220"/>
      <c r="M185" s="220"/>
      <c r="N185" s="220"/>
      <c r="O185" s="220"/>
      <c r="P185" s="221"/>
      <c r="Q185" s="424"/>
      <c r="R185" s="220"/>
      <c r="S185" s="220"/>
      <c r="T185" s="220"/>
      <c r="U185" s="220"/>
      <c r="V185" s="220"/>
      <c r="W185" s="220"/>
      <c r="X185" s="220"/>
      <c r="Y185" s="220"/>
      <c r="Z185" s="220"/>
      <c r="AA185" s="91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8"/>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8"/>
      <c r="B188" s="238"/>
      <c r="C188" s="237"/>
      <c r="D188" s="238"/>
      <c r="E188" s="175" t="s">
        <v>667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8"/>
      <c r="B189" s="238"/>
      <c r="C189" s="237"/>
      <c r="D189" s="238"/>
      <c r="E189" s="42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5"/>
      <c r="AY189">
        <f>$AY$187</f>
        <v>1</v>
      </c>
    </row>
    <row r="190" spans="1:51" ht="45" hidden="1" customHeight="1" x14ac:dyDescent="0.15">
      <c r="A190" s="988"/>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8"/>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8"/>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306</v>
      </c>
      <c r="AF192" s="184"/>
      <c r="AG192" s="184"/>
      <c r="AH192" s="185"/>
      <c r="AI192" s="200" t="s">
        <v>328</v>
      </c>
      <c r="AJ192" s="184"/>
      <c r="AK192" s="184"/>
      <c r="AL192" s="185"/>
      <c r="AM192" s="200" t="s">
        <v>615</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8"/>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306</v>
      </c>
      <c r="AF196" s="184"/>
      <c r="AG196" s="184"/>
      <c r="AH196" s="185"/>
      <c r="AI196" s="200" t="s">
        <v>328</v>
      </c>
      <c r="AJ196" s="184"/>
      <c r="AK196" s="184"/>
      <c r="AL196" s="185"/>
      <c r="AM196" s="200" t="s">
        <v>615</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8"/>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306</v>
      </c>
      <c r="AF200" s="184"/>
      <c r="AG200" s="184"/>
      <c r="AH200" s="185"/>
      <c r="AI200" s="200" t="s">
        <v>328</v>
      </c>
      <c r="AJ200" s="184"/>
      <c r="AK200" s="184"/>
      <c r="AL200" s="185"/>
      <c r="AM200" s="200" t="s">
        <v>615</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8"/>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306</v>
      </c>
      <c r="AF204" s="184"/>
      <c r="AG204" s="184"/>
      <c r="AH204" s="185"/>
      <c r="AI204" s="200" t="s">
        <v>328</v>
      </c>
      <c r="AJ204" s="184"/>
      <c r="AK204" s="184"/>
      <c r="AL204" s="185"/>
      <c r="AM204" s="200" t="s">
        <v>615</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8"/>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306</v>
      </c>
      <c r="AF208" s="184"/>
      <c r="AG208" s="184"/>
      <c r="AH208" s="185"/>
      <c r="AI208" s="200" t="s">
        <v>328</v>
      </c>
      <c r="AJ208" s="184"/>
      <c r="AK208" s="184"/>
      <c r="AL208" s="185"/>
      <c r="AM208" s="200" t="s">
        <v>615</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8"/>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83"/>
      <c r="AY212">
        <f>COUNTA($G$214)</f>
        <v>0</v>
      </c>
    </row>
    <row r="213" spans="1:51" ht="22.5" hidden="1" customHeight="1" x14ac:dyDescent="0.15">
      <c r="A213" s="98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8"/>
      <c r="B214" s="238"/>
      <c r="C214" s="237"/>
      <c r="D214" s="238"/>
      <c r="E214" s="237"/>
      <c r="F214" s="299"/>
      <c r="G214" s="217"/>
      <c r="H214" s="176"/>
      <c r="I214" s="176"/>
      <c r="J214" s="176"/>
      <c r="K214" s="176"/>
      <c r="L214" s="176"/>
      <c r="M214" s="176"/>
      <c r="N214" s="176"/>
      <c r="O214" s="176"/>
      <c r="P214" s="218"/>
      <c r="Q214" s="975"/>
      <c r="R214" s="976"/>
      <c r="S214" s="976"/>
      <c r="T214" s="976"/>
      <c r="U214" s="976"/>
      <c r="V214" s="976"/>
      <c r="W214" s="976"/>
      <c r="X214" s="976"/>
      <c r="Y214" s="976"/>
      <c r="Z214" s="976"/>
      <c r="AA214" s="97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8"/>
      <c r="B215" s="238"/>
      <c r="C215" s="237"/>
      <c r="D215" s="238"/>
      <c r="E215" s="237"/>
      <c r="F215" s="299"/>
      <c r="G215" s="219"/>
      <c r="H215" s="220"/>
      <c r="I215" s="220"/>
      <c r="J215" s="220"/>
      <c r="K215" s="220"/>
      <c r="L215" s="220"/>
      <c r="M215" s="220"/>
      <c r="N215" s="220"/>
      <c r="O215" s="220"/>
      <c r="P215" s="221"/>
      <c r="Q215" s="978"/>
      <c r="R215" s="979"/>
      <c r="S215" s="979"/>
      <c r="T215" s="979"/>
      <c r="U215" s="979"/>
      <c r="V215" s="979"/>
      <c r="W215" s="979"/>
      <c r="X215" s="979"/>
      <c r="Y215" s="979"/>
      <c r="Z215" s="979"/>
      <c r="AA215" s="98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8"/>
      <c r="B216" s="238"/>
      <c r="C216" s="237"/>
      <c r="D216" s="238"/>
      <c r="E216" s="237"/>
      <c r="F216" s="299"/>
      <c r="G216" s="219"/>
      <c r="H216" s="220"/>
      <c r="I216" s="220"/>
      <c r="J216" s="220"/>
      <c r="K216" s="220"/>
      <c r="L216" s="220"/>
      <c r="M216" s="220"/>
      <c r="N216" s="220"/>
      <c r="O216" s="220"/>
      <c r="P216" s="221"/>
      <c r="Q216" s="978"/>
      <c r="R216" s="979"/>
      <c r="S216" s="979"/>
      <c r="T216" s="979"/>
      <c r="U216" s="979"/>
      <c r="V216" s="979"/>
      <c r="W216" s="979"/>
      <c r="X216" s="979"/>
      <c r="Y216" s="979"/>
      <c r="Z216" s="979"/>
      <c r="AA216" s="980"/>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8"/>
      <c r="B217" s="238"/>
      <c r="C217" s="237"/>
      <c r="D217" s="238"/>
      <c r="E217" s="237"/>
      <c r="F217" s="299"/>
      <c r="G217" s="219"/>
      <c r="H217" s="220"/>
      <c r="I217" s="220"/>
      <c r="J217" s="220"/>
      <c r="K217" s="220"/>
      <c r="L217" s="220"/>
      <c r="M217" s="220"/>
      <c r="N217" s="220"/>
      <c r="O217" s="220"/>
      <c r="P217" s="221"/>
      <c r="Q217" s="978"/>
      <c r="R217" s="979"/>
      <c r="S217" s="979"/>
      <c r="T217" s="979"/>
      <c r="U217" s="979"/>
      <c r="V217" s="979"/>
      <c r="W217" s="979"/>
      <c r="X217" s="979"/>
      <c r="Y217" s="979"/>
      <c r="Z217" s="979"/>
      <c r="AA217" s="98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8"/>
      <c r="B218" s="238"/>
      <c r="C218" s="237"/>
      <c r="D218" s="238"/>
      <c r="E218" s="237"/>
      <c r="F218" s="299"/>
      <c r="G218" s="222"/>
      <c r="H218" s="179"/>
      <c r="I218" s="179"/>
      <c r="J218" s="179"/>
      <c r="K218" s="179"/>
      <c r="L218" s="179"/>
      <c r="M218" s="179"/>
      <c r="N218" s="179"/>
      <c r="O218" s="179"/>
      <c r="P218" s="223"/>
      <c r="Q218" s="981"/>
      <c r="R218" s="982"/>
      <c r="S218" s="982"/>
      <c r="T218" s="982"/>
      <c r="U218" s="982"/>
      <c r="V218" s="982"/>
      <c r="W218" s="982"/>
      <c r="X218" s="982"/>
      <c r="Y218" s="982"/>
      <c r="Z218" s="982"/>
      <c r="AA218" s="98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8"/>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8"/>
      <c r="B221" s="238"/>
      <c r="C221" s="237"/>
      <c r="D221" s="238"/>
      <c r="E221" s="237"/>
      <c r="F221" s="299"/>
      <c r="G221" s="217"/>
      <c r="H221" s="176"/>
      <c r="I221" s="176"/>
      <c r="J221" s="176"/>
      <c r="K221" s="176"/>
      <c r="L221" s="176"/>
      <c r="M221" s="176"/>
      <c r="N221" s="176"/>
      <c r="O221" s="176"/>
      <c r="P221" s="218"/>
      <c r="Q221" s="975"/>
      <c r="R221" s="976"/>
      <c r="S221" s="976"/>
      <c r="T221" s="976"/>
      <c r="U221" s="976"/>
      <c r="V221" s="976"/>
      <c r="W221" s="976"/>
      <c r="X221" s="976"/>
      <c r="Y221" s="976"/>
      <c r="Z221" s="976"/>
      <c r="AA221" s="97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8"/>
      <c r="B222" s="238"/>
      <c r="C222" s="237"/>
      <c r="D222" s="238"/>
      <c r="E222" s="237"/>
      <c r="F222" s="299"/>
      <c r="G222" s="219"/>
      <c r="H222" s="220"/>
      <c r="I222" s="220"/>
      <c r="J222" s="220"/>
      <c r="K222" s="220"/>
      <c r="L222" s="220"/>
      <c r="M222" s="220"/>
      <c r="N222" s="220"/>
      <c r="O222" s="220"/>
      <c r="P222" s="221"/>
      <c r="Q222" s="978"/>
      <c r="R222" s="979"/>
      <c r="S222" s="979"/>
      <c r="T222" s="979"/>
      <c r="U222" s="979"/>
      <c r="V222" s="979"/>
      <c r="W222" s="979"/>
      <c r="X222" s="979"/>
      <c r="Y222" s="979"/>
      <c r="Z222" s="979"/>
      <c r="AA222" s="98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8"/>
      <c r="B223" s="238"/>
      <c r="C223" s="237"/>
      <c r="D223" s="238"/>
      <c r="E223" s="237"/>
      <c r="F223" s="299"/>
      <c r="G223" s="219"/>
      <c r="H223" s="220"/>
      <c r="I223" s="220"/>
      <c r="J223" s="220"/>
      <c r="K223" s="220"/>
      <c r="L223" s="220"/>
      <c r="M223" s="220"/>
      <c r="N223" s="220"/>
      <c r="O223" s="220"/>
      <c r="P223" s="221"/>
      <c r="Q223" s="978"/>
      <c r="R223" s="979"/>
      <c r="S223" s="979"/>
      <c r="T223" s="979"/>
      <c r="U223" s="979"/>
      <c r="V223" s="979"/>
      <c r="W223" s="979"/>
      <c r="X223" s="979"/>
      <c r="Y223" s="979"/>
      <c r="Z223" s="979"/>
      <c r="AA223" s="980"/>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8"/>
      <c r="B224" s="238"/>
      <c r="C224" s="237"/>
      <c r="D224" s="238"/>
      <c r="E224" s="237"/>
      <c r="F224" s="299"/>
      <c r="G224" s="219"/>
      <c r="H224" s="220"/>
      <c r="I224" s="220"/>
      <c r="J224" s="220"/>
      <c r="K224" s="220"/>
      <c r="L224" s="220"/>
      <c r="M224" s="220"/>
      <c r="N224" s="220"/>
      <c r="O224" s="220"/>
      <c r="P224" s="221"/>
      <c r="Q224" s="978"/>
      <c r="R224" s="979"/>
      <c r="S224" s="979"/>
      <c r="T224" s="979"/>
      <c r="U224" s="979"/>
      <c r="V224" s="979"/>
      <c r="W224" s="979"/>
      <c r="X224" s="979"/>
      <c r="Y224" s="979"/>
      <c r="Z224" s="979"/>
      <c r="AA224" s="98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8"/>
      <c r="B225" s="238"/>
      <c r="C225" s="237"/>
      <c r="D225" s="238"/>
      <c r="E225" s="237"/>
      <c r="F225" s="299"/>
      <c r="G225" s="222"/>
      <c r="H225" s="179"/>
      <c r="I225" s="179"/>
      <c r="J225" s="179"/>
      <c r="K225" s="179"/>
      <c r="L225" s="179"/>
      <c r="M225" s="179"/>
      <c r="N225" s="179"/>
      <c r="O225" s="179"/>
      <c r="P225" s="223"/>
      <c r="Q225" s="981"/>
      <c r="R225" s="982"/>
      <c r="S225" s="982"/>
      <c r="T225" s="982"/>
      <c r="U225" s="982"/>
      <c r="V225" s="982"/>
      <c r="W225" s="982"/>
      <c r="X225" s="982"/>
      <c r="Y225" s="982"/>
      <c r="Z225" s="982"/>
      <c r="AA225" s="98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8"/>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8"/>
      <c r="B228" s="238"/>
      <c r="C228" s="237"/>
      <c r="D228" s="238"/>
      <c r="E228" s="237"/>
      <c r="F228" s="299"/>
      <c r="G228" s="217"/>
      <c r="H228" s="176"/>
      <c r="I228" s="176"/>
      <c r="J228" s="176"/>
      <c r="K228" s="176"/>
      <c r="L228" s="176"/>
      <c r="M228" s="176"/>
      <c r="N228" s="176"/>
      <c r="O228" s="176"/>
      <c r="P228" s="218"/>
      <c r="Q228" s="975"/>
      <c r="R228" s="976"/>
      <c r="S228" s="976"/>
      <c r="T228" s="976"/>
      <c r="U228" s="976"/>
      <c r="V228" s="976"/>
      <c r="W228" s="976"/>
      <c r="X228" s="976"/>
      <c r="Y228" s="976"/>
      <c r="Z228" s="976"/>
      <c r="AA228" s="97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8"/>
      <c r="B229" s="238"/>
      <c r="C229" s="237"/>
      <c r="D229" s="238"/>
      <c r="E229" s="237"/>
      <c r="F229" s="299"/>
      <c r="G229" s="219"/>
      <c r="H229" s="220"/>
      <c r="I229" s="220"/>
      <c r="J229" s="220"/>
      <c r="K229" s="220"/>
      <c r="L229" s="220"/>
      <c r="M229" s="220"/>
      <c r="N229" s="220"/>
      <c r="O229" s="220"/>
      <c r="P229" s="221"/>
      <c r="Q229" s="978"/>
      <c r="R229" s="979"/>
      <c r="S229" s="979"/>
      <c r="T229" s="979"/>
      <c r="U229" s="979"/>
      <c r="V229" s="979"/>
      <c r="W229" s="979"/>
      <c r="X229" s="979"/>
      <c r="Y229" s="979"/>
      <c r="Z229" s="979"/>
      <c r="AA229" s="98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8"/>
      <c r="B230" s="238"/>
      <c r="C230" s="237"/>
      <c r="D230" s="238"/>
      <c r="E230" s="237"/>
      <c r="F230" s="299"/>
      <c r="G230" s="219"/>
      <c r="H230" s="220"/>
      <c r="I230" s="220"/>
      <c r="J230" s="220"/>
      <c r="K230" s="220"/>
      <c r="L230" s="220"/>
      <c r="M230" s="220"/>
      <c r="N230" s="220"/>
      <c r="O230" s="220"/>
      <c r="P230" s="221"/>
      <c r="Q230" s="978"/>
      <c r="R230" s="979"/>
      <c r="S230" s="979"/>
      <c r="T230" s="979"/>
      <c r="U230" s="979"/>
      <c r="V230" s="979"/>
      <c r="W230" s="979"/>
      <c r="X230" s="979"/>
      <c r="Y230" s="979"/>
      <c r="Z230" s="979"/>
      <c r="AA230" s="980"/>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8"/>
      <c r="B231" s="238"/>
      <c r="C231" s="237"/>
      <c r="D231" s="238"/>
      <c r="E231" s="237"/>
      <c r="F231" s="299"/>
      <c r="G231" s="219"/>
      <c r="H231" s="220"/>
      <c r="I231" s="220"/>
      <c r="J231" s="220"/>
      <c r="K231" s="220"/>
      <c r="L231" s="220"/>
      <c r="M231" s="220"/>
      <c r="N231" s="220"/>
      <c r="O231" s="220"/>
      <c r="P231" s="221"/>
      <c r="Q231" s="978"/>
      <c r="R231" s="979"/>
      <c r="S231" s="979"/>
      <c r="T231" s="979"/>
      <c r="U231" s="979"/>
      <c r="V231" s="979"/>
      <c r="W231" s="979"/>
      <c r="X231" s="979"/>
      <c r="Y231" s="979"/>
      <c r="Z231" s="979"/>
      <c r="AA231" s="98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8"/>
      <c r="B232" s="238"/>
      <c r="C232" s="237"/>
      <c r="D232" s="238"/>
      <c r="E232" s="237"/>
      <c r="F232" s="299"/>
      <c r="G232" s="222"/>
      <c r="H232" s="179"/>
      <c r="I232" s="179"/>
      <c r="J232" s="179"/>
      <c r="K232" s="179"/>
      <c r="L232" s="179"/>
      <c r="M232" s="179"/>
      <c r="N232" s="179"/>
      <c r="O232" s="179"/>
      <c r="P232" s="223"/>
      <c r="Q232" s="981"/>
      <c r="R232" s="982"/>
      <c r="S232" s="982"/>
      <c r="T232" s="982"/>
      <c r="U232" s="982"/>
      <c r="V232" s="982"/>
      <c r="W232" s="982"/>
      <c r="X232" s="982"/>
      <c r="Y232" s="982"/>
      <c r="Z232" s="982"/>
      <c r="AA232" s="98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8"/>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8"/>
      <c r="B235" s="238"/>
      <c r="C235" s="237"/>
      <c r="D235" s="238"/>
      <c r="E235" s="237"/>
      <c r="F235" s="299"/>
      <c r="G235" s="217"/>
      <c r="H235" s="176"/>
      <c r="I235" s="176"/>
      <c r="J235" s="176"/>
      <c r="K235" s="176"/>
      <c r="L235" s="176"/>
      <c r="M235" s="176"/>
      <c r="N235" s="176"/>
      <c r="O235" s="176"/>
      <c r="P235" s="218"/>
      <c r="Q235" s="975"/>
      <c r="R235" s="976"/>
      <c r="S235" s="976"/>
      <c r="T235" s="976"/>
      <c r="U235" s="976"/>
      <c r="V235" s="976"/>
      <c r="W235" s="976"/>
      <c r="X235" s="976"/>
      <c r="Y235" s="976"/>
      <c r="Z235" s="976"/>
      <c r="AA235" s="97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8"/>
      <c r="B236" s="238"/>
      <c r="C236" s="237"/>
      <c r="D236" s="238"/>
      <c r="E236" s="237"/>
      <c r="F236" s="299"/>
      <c r="G236" s="219"/>
      <c r="H236" s="220"/>
      <c r="I236" s="220"/>
      <c r="J236" s="220"/>
      <c r="K236" s="220"/>
      <c r="L236" s="220"/>
      <c r="M236" s="220"/>
      <c r="N236" s="220"/>
      <c r="O236" s="220"/>
      <c r="P236" s="221"/>
      <c r="Q236" s="978"/>
      <c r="R236" s="979"/>
      <c r="S236" s="979"/>
      <c r="T236" s="979"/>
      <c r="U236" s="979"/>
      <c r="V236" s="979"/>
      <c r="W236" s="979"/>
      <c r="X236" s="979"/>
      <c r="Y236" s="979"/>
      <c r="Z236" s="979"/>
      <c r="AA236" s="98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8"/>
      <c r="B237" s="238"/>
      <c r="C237" s="237"/>
      <c r="D237" s="238"/>
      <c r="E237" s="237"/>
      <c r="F237" s="299"/>
      <c r="G237" s="219"/>
      <c r="H237" s="220"/>
      <c r="I237" s="220"/>
      <c r="J237" s="220"/>
      <c r="K237" s="220"/>
      <c r="L237" s="220"/>
      <c r="M237" s="220"/>
      <c r="N237" s="220"/>
      <c r="O237" s="220"/>
      <c r="P237" s="221"/>
      <c r="Q237" s="978"/>
      <c r="R237" s="979"/>
      <c r="S237" s="979"/>
      <c r="T237" s="979"/>
      <c r="U237" s="979"/>
      <c r="V237" s="979"/>
      <c r="W237" s="979"/>
      <c r="X237" s="979"/>
      <c r="Y237" s="979"/>
      <c r="Z237" s="979"/>
      <c r="AA237" s="980"/>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8"/>
      <c r="B238" s="238"/>
      <c r="C238" s="237"/>
      <c r="D238" s="238"/>
      <c r="E238" s="237"/>
      <c r="F238" s="299"/>
      <c r="G238" s="219"/>
      <c r="H238" s="220"/>
      <c r="I238" s="220"/>
      <c r="J238" s="220"/>
      <c r="K238" s="220"/>
      <c r="L238" s="220"/>
      <c r="M238" s="220"/>
      <c r="N238" s="220"/>
      <c r="O238" s="220"/>
      <c r="P238" s="221"/>
      <c r="Q238" s="978"/>
      <c r="R238" s="979"/>
      <c r="S238" s="979"/>
      <c r="T238" s="979"/>
      <c r="U238" s="979"/>
      <c r="V238" s="979"/>
      <c r="W238" s="979"/>
      <c r="X238" s="979"/>
      <c r="Y238" s="979"/>
      <c r="Z238" s="979"/>
      <c r="AA238" s="98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8"/>
      <c r="B239" s="238"/>
      <c r="C239" s="237"/>
      <c r="D239" s="238"/>
      <c r="E239" s="237"/>
      <c r="F239" s="299"/>
      <c r="G239" s="222"/>
      <c r="H239" s="179"/>
      <c r="I239" s="179"/>
      <c r="J239" s="179"/>
      <c r="K239" s="179"/>
      <c r="L239" s="179"/>
      <c r="M239" s="179"/>
      <c r="N239" s="179"/>
      <c r="O239" s="179"/>
      <c r="P239" s="223"/>
      <c r="Q239" s="981"/>
      <c r="R239" s="982"/>
      <c r="S239" s="982"/>
      <c r="T239" s="982"/>
      <c r="U239" s="982"/>
      <c r="V239" s="982"/>
      <c r="W239" s="982"/>
      <c r="X239" s="982"/>
      <c r="Y239" s="982"/>
      <c r="Z239" s="982"/>
      <c r="AA239" s="98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8"/>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8"/>
      <c r="B242" s="238"/>
      <c r="C242" s="237"/>
      <c r="D242" s="238"/>
      <c r="E242" s="237"/>
      <c r="F242" s="299"/>
      <c r="G242" s="217"/>
      <c r="H242" s="176"/>
      <c r="I242" s="176"/>
      <c r="J242" s="176"/>
      <c r="K242" s="176"/>
      <c r="L242" s="176"/>
      <c r="M242" s="176"/>
      <c r="N242" s="176"/>
      <c r="O242" s="176"/>
      <c r="P242" s="218"/>
      <c r="Q242" s="975"/>
      <c r="R242" s="976"/>
      <c r="S242" s="976"/>
      <c r="T242" s="976"/>
      <c r="U242" s="976"/>
      <c r="V242" s="976"/>
      <c r="W242" s="976"/>
      <c r="X242" s="976"/>
      <c r="Y242" s="976"/>
      <c r="Z242" s="976"/>
      <c r="AA242" s="97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8"/>
      <c r="B243" s="238"/>
      <c r="C243" s="237"/>
      <c r="D243" s="238"/>
      <c r="E243" s="237"/>
      <c r="F243" s="299"/>
      <c r="G243" s="219"/>
      <c r="H243" s="220"/>
      <c r="I243" s="220"/>
      <c r="J243" s="220"/>
      <c r="K243" s="220"/>
      <c r="L243" s="220"/>
      <c r="M243" s="220"/>
      <c r="N243" s="220"/>
      <c r="O243" s="220"/>
      <c r="P243" s="221"/>
      <c r="Q243" s="978"/>
      <c r="R243" s="979"/>
      <c r="S243" s="979"/>
      <c r="T243" s="979"/>
      <c r="U243" s="979"/>
      <c r="V243" s="979"/>
      <c r="W243" s="979"/>
      <c r="X243" s="979"/>
      <c r="Y243" s="979"/>
      <c r="Z243" s="979"/>
      <c r="AA243" s="98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8"/>
      <c r="B244" s="238"/>
      <c r="C244" s="237"/>
      <c r="D244" s="238"/>
      <c r="E244" s="237"/>
      <c r="F244" s="299"/>
      <c r="G244" s="219"/>
      <c r="H244" s="220"/>
      <c r="I244" s="220"/>
      <c r="J244" s="220"/>
      <c r="K244" s="220"/>
      <c r="L244" s="220"/>
      <c r="M244" s="220"/>
      <c r="N244" s="220"/>
      <c r="O244" s="220"/>
      <c r="P244" s="221"/>
      <c r="Q244" s="978"/>
      <c r="R244" s="979"/>
      <c r="S244" s="979"/>
      <c r="T244" s="979"/>
      <c r="U244" s="979"/>
      <c r="V244" s="979"/>
      <c r="W244" s="979"/>
      <c r="X244" s="979"/>
      <c r="Y244" s="979"/>
      <c r="Z244" s="979"/>
      <c r="AA244" s="980"/>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8"/>
      <c r="B245" s="238"/>
      <c r="C245" s="237"/>
      <c r="D245" s="238"/>
      <c r="E245" s="237"/>
      <c r="F245" s="299"/>
      <c r="G245" s="219"/>
      <c r="H245" s="220"/>
      <c r="I245" s="220"/>
      <c r="J245" s="220"/>
      <c r="K245" s="220"/>
      <c r="L245" s="220"/>
      <c r="M245" s="220"/>
      <c r="N245" s="220"/>
      <c r="O245" s="220"/>
      <c r="P245" s="221"/>
      <c r="Q245" s="978"/>
      <c r="R245" s="979"/>
      <c r="S245" s="979"/>
      <c r="T245" s="979"/>
      <c r="U245" s="979"/>
      <c r="V245" s="979"/>
      <c r="W245" s="979"/>
      <c r="X245" s="979"/>
      <c r="Y245" s="979"/>
      <c r="Z245" s="979"/>
      <c r="AA245" s="98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8"/>
      <c r="B246" s="238"/>
      <c r="C246" s="237"/>
      <c r="D246" s="238"/>
      <c r="E246" s="300"/>
      <c r="F246" s="301"/>
      <c r="G246" s="222"/>
      <c r="H246" s="179"/>
      <c r="I246" s="179"/>
      <c r="J246" s="179"/>
      <c r="K246" s="179"/>
      <c r="L246" s="179"/>
      <c r="M246" s="179"/>
      <c r="N246" s="179"/>
      <c r="O246" s="179"/>
      <c r="P246" s="223"/>
      <c r="Q246" s="981"/>
      <c r="R246" s="982"/>
      <c r="S246" s="982"/>
      <c r="T246" s="982"/>
      <c r="U246" s="982"/>
      <c r="V246" s="982"/>
      <c r="W246" s="982"/>
      <c r="X246" s="982"/>
      <c r="Y246" s="982"/>
      <c r="Z246" s="982"/>
      <c r="AA246" s="98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8"/>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8"/>
      <c r="B249" s="238"/>
      <c r="C249" s="237"/>
      <c r="D249" s="238"/>
      <c r="E249" s="42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5"/>
      <c r="AY249">
        <f>$AY$247</f>
        <v>0</v>
      </c>
    </row>
    <row r="250" spans="1:51" ht="45" hidden="1" customHeight="1" x14ac:dyDescent="0.15">
      <c r="A250" s="988"/>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8"/>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8"/>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306</v>
      </c>
      <c r="AF252" s="184"/>
      <c r="AG252" s="184"/>
      <c r="AH252" s="185"/>
      <c r="AI252" s="200" t="s">
        <v>328</v>
      </c>
      <c r="AJ252" s="184"/>
      <c r="AK252" s="184"/>
      <c r="AL252" s="185"/>
      <c r="AM252" s="200" t="s">
        <v>615</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8"/>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306</v>
      </c>
      <c r="AF256" s="184"/>
      <c r="AG256" s="184"/>
      <c r="AH256" s="185"/>
      <c r="AI256" s="200" t="s">
        <v>328</v>
      </c>
      <c r="AJ256" s="184"/>
      <c r="AK256" s="184"/>
      <c r="AL256" s="185"/>
      <c r="AM256" s="200" t="s">
        <v>615</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8"/>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306</v>
      </c>
      <c r="AF260" s="184"/>
      <c r="AG260" s="184"/>
      <c r="AH260" s="185"/>
      <c r="AI260" s="200" t="s">
        <v>328</v>
      </c>
      <c r="AJ260" s="184"/>
      <c r="AK260" s="184"/>
      <c r="AL260" s="185"/>
      <c r="AM260" s="200" t="s">
        <v>615</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8"/>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306</v>
      </c>
      <c r="AF264" s="184"/>
      <c r="AG264" s="184"/>
      <c r="AH264" s="185"/>
      <c r="AI264" s="200" t="s">
        <v>328</v>
      </c>
      <c r="AJ264" s="184"/>
      <c r="AK264" s="184"/>
      <c r="AL264" s="185"/>
      <c r="AM264" s="200" t="s">
        <v>615</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8"/>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306</v>
      </c>
      <c r="AF268" s="184"/>
      <c r="AG268" s="184"/>
      <c r="AH268" s="185"/>
      <c r="AI268" s="200" t="s">
        <v>328</v>
      </c>
      <c r="AJ268" s="184"/>
      <c r="AK268" s="184"/>
      <c r="AL268" s="185"/>
      <c r="AM268" s="200" t="s">
        <v>615</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8"/>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83"/>
      <c r="AY272">
        <f>COUNTA($G$274)</f>
        <v>0</v>
      </c>
    </row>
    <row r="273" spans="1:51" ht="22.5" hidden="1" customHeight="1" x14ac:dyDescent="0.15">
      <c r="A273" s="98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8"/>
      <c r="B274" s="238"/>
      <c r="C274" s="237"/>
      <c r="D274" s="238"/>
      <c r="E274" s="237"/>
      <c r="F274" s="299"/>
      <c r="G274" s="217"/>
      <c r="H274" s="176"/>
      <c r="I274" s="176"/>
      <c r="J274" s="176"/>
      <c r="K274" s="176"/>
      <c r="L274" s="176"/>
      <c r="M274" s="176"/>
      <c r="N274" s="176"/>
      <c r="O274" s="176"/>
      <c r="P274" s="218"/>
      <c r="Q274" s="975"/>
      <c r="R274" s="976"/>
      <c r="S274" s="976"/>
      <c r="T274" s="976"/>
      <c r="U274" s="976"/>
      <c r="V274" s="976"/>
      <c r="W274" s="976"/>
      <c r="X274" s="976"/>
      <c r="Y274" s="976"/>
      <c r="Z274" s="976"/>
      <c r="AA274" s="97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8"/>
      <c r="B275" s="238"/>
      <c r="C275" s="237"/>
      <c r="D275" s="238"/>
      <c r="E275" s="237"/>
      <c r="F275" s="299"/>
      <c r="G275" s="219"/>
      <c r="H275" s="220"/>
      <c r="I275" s="220"/>
      <c r="J275" s="220"/>
      <c r="K275" s="220"/>
      <c r="L275" s="220"/>
      <c r="M275" s="220"/>
      <c r="N275" s="220"/>
      <c r="O275" s="220"/>
      <c r="P275" s="221"/>
      <c r="Q275" s="978"/>
      <c r="R275" s="979"/>
      <c r="S275" s="979"/>
      <c r="T275" s="979"/>
      <c r="U275" s="979"/>
      <c r="V275" s="979"/>
      <c r="W275" s="979"/>
      <c r="X275" s="979"/>
      <c r="Y275" s="979"/>
      <c r="Z275" s="979"/>
      <c r="AA275" s="98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8"/>
      <c r="B276" s="238"/>
      <c r="C276" s="237"/>
      <c r="D276" s="238"/>
      <c r="E276" s="237"/>
      <c r="F276" s="299"/>
      <c r="G276" s="219"/>
      <c r="H276" s="220"/>
      <c r="I276" s="220"/>
      <c r="J276" s="220"/>
      <c r="K276" s="220"/>
      <c r="L276" s="220"/>
      <c r="M276" s="220"/>
      <c r="N276" s="220"/>
      <c r="O276" s="220"/>
      <c r="P276" s="221"/>
      <c r="Q276" s="978"/>
      <c r="R276" s="979"/>
      <c r="S276" s="979"/>
      <c r="T276" s="979"/>
      <c r="U276" s="979"/>
      <c r="V276" s="979"/>
      <c r="W276" s="979"/>
      <c r="X276" s="979"/>
      <c r="Y276" s="979"/>
      <c r="Z276" s="979"/>
      <c r="AA276" s="980"/>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8"/>
      <c r="B277" s="238"/>
      <c r="C277" s="237"/>
      <c r="D277" s="238"/>
      <c r="E277" s="237"/>
      <c r="F277" s="299"/>
      <c r="G277" s="219"/>
      <c r="H277" s="220"/>
      <c r="I277" s="220"/>
      <c r="J277" s="220"/>
      <c r="K277" s="220"/>
      <c r="L277" s="220"/>
      <c r="M277" s="220"/>
      <c r="N277" s="220"/>
      <c r="O277" s="220"/>
      <c r="P277" s="221"/>
      <c r="Q277" s="978"/>
      <c r="R277" s="979"/>
      <c r="S277" s="979"/>
      <c r="T277" s="979"/>
      <c r="U277" s="979"/>
      <c r="V277" s="979"/>
      <c r="W277" s="979"/>
      <c r="X277" s="979"/>
      <c r="Y277" s="979"/>
      <c r="Z277" s="979"/>
      <c r="AA277" s="98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8"/>
      <c r="B278" s="238"/>
      <c r="C278" s="237"/>
      <c r="D278" s="238"/>
      <c r="E278" s="237"/>
      <c r="F278" s="299"/>
      <c r="G278" s="222"/>
      <c r="H278" s="179"/>
      <c r="I278" s="179"/>
      <c r="J278" s="179"/>
      <c r="K278" s="179"/>
      <c r="L278" s="179"/>
      <c r="M278" s="179"/>
      <c r="N278" s="179"/>
      <c r="O278" s="179"/>
      <c r="P278" s="223"/>
      <c r="Q278" s="981"/>
      <c r="R278" s="982"/>
      <c r="S278" s="982"/>
      <c r="T278" s="982"/>
      <c r="U278" s="982"/>
      <c r="V278" s="982"/>
      <c r="W278" s="982"/>
      <c r="X278" s="982"/>
      <c r="Y278" s="982"/>
      <c r="Z278" s="982"/>
      <c r="AA278" s="98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8"/>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8"/>
      <c r="B281" s="238"/>
      <c r="C281" s="237"/>
      <c r="D281" s="238"/>
      <c r="E281" s="237"/>
      <c r="F281" s="299"/>
      <c r="G281" s="217"/>
      <c r="H281" s="176"/>
      <c r="I281" s="176"/>
      <c r="J281" s="176"/>
      <c r="K281" s="176"/>
      <c r="L281" s="176"/>
      <c r="M281" s="176"/>
      <c r="N281" s="176"/>
      <c r="O281" s="176"/>
      <c r="P281" s="218"/>
      <c r="Q281" s="975"/>
      <c r="R281" s="976"/>
      <c r="S281" s="976"/>
      <c r="T281" s="976"/>
      <c r="U281" s="976"/>
      <c r="V281" s="976"/>
      <c r="W281" s="976"/>
      <c r="X281" s="976"/>
      <c r="Y281" s="976"/>
      <c r="Z281" s="976"/>
      <c r="AA281" s="97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8"/>
      <c r="B282" s="238"/>
      <c r="C282" s="237"/>
      <c r="D282" s="238"/>
      <c r="E282" s="237"/>
      <c r="F282" s="299"/>
      <c r="G282" s="219"/>
      <c r="H282" s="220"/>
      <c r="I282" s="220"/>
      <c r="J282" s="220"/>
      <c r="K282" s="220"/>
      <c r="L282" s="220"/>
      <c r="M282" s="220"/>
      <c r="N282" s="220"/>
      <c r="O282" s="220"/>
      <c r="P282" s="221"/>
      <c r="Q282" s="978"/>
      <c r="R282" s="979"/>
      <c r="S282" s="979"/>
      <c r="T282" s="979"/>
      <c r="U282" s="979"/>
      <c r="V282" s="979"/>
      <c r="W282" s="979"/>
      <c r="X282" s="979"/>
      <c r="Y282" s="979"/>
      <c r="Z282" s="979"/>
      <c r="AA282" s="98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8"/>
      <c r="B283" s="238"/>
      <c r="C283" s="237"/>
      <c r="D283" s="238"/>
      <c r="E283" s="237"/>
      <c r="F283" s="299"/>
      <c r="G283" s="219"/>
      <c r="H283" s="220"/>
      <c r="I283" s="220"/>
      <c r="J283" s="220"/>
      <c r="K283" s="220"/>
      <c r="L283" s="220"/>
      <c r="M283" s="220"/>
      <c r="N283" s="220"/>
      <c r="O283" s="220"/>
      <c r="P283" s="221"/>
      <c r="Q283" s="978"/>
      <c r="R283" s="979"/>
      <c r="S283" s="979"/>
      <c r="T283" s="979"/>
      <c r="U283" s="979"/>
      <c r="V283" s="979"/>
      <c r="W283" s="979"/>
      <c r="X283" s="979"/>
      <c r="Y283" s="979"/>
      <c r="Z283" s="979"/>
      <c r="AA283" s="980"/>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8"/>
      <c r="B284" s="238"/>
      <c r="C284" s="237"/>
      <c r="D284" s="238"/>
      <c r="E284" s="237"/>
      <c r="F284" s="299"/>
      <c r="G284" s="219"/>
      <c r="H284" s="220"/>
      <c r="I284" s="220"/>
      <c r="J284" s="220"/>
      <c r="K284" s="220"/>
      <c r="L284" s="220"/>
      <c r="M284" s="220"/>
      <c r="N284" s="220"/>
      <c r="O284" s="220"/>
      <c r="P284" s="221"/>
      <c r="Q284" s="978"/>
      <c r="R284" s="979"/>
      <c r="S284" s="979"/>
      <c r="T284" s="979"/>
      <c r="U284" s="979"/>
      <c r="V284" s="979"/>
      <c r="W284" s="979"/>
      <c r="X284" s="979"/>
      <c r="Y284" s="979"/>
      <c r="Z284" s="979"/>
      <c r="AA284" s="98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8"/>
      <c r="B285" s="238"/>
      <c r="C285" s="237"/>
      <c r="D285" s="238"/>
      <c r="E285" s="237"/>
      <c r="F285" s="299"/>
      <c r="G285" s="222"/>
      <c r="H285" s="179"/>
      <c r="I285" s="179"/>
      <c r="J285" s="179"/>
      <c r="K285" s="179"/>
      <c r="L285" s="179"/>
      <c r="M285" s="179"/>
      <c r="N285" s="179"/>
      <c r="O285" s="179"/>
      <c r="P285" s="223"/>
      <c r="Q285" s="981"/>
      <c r="R285" s="982"/>
      <c r="S285" s="982"/>
      <c r="T285" s="982"/>
      <c r="U285" s="982"/>
      <c r="V285" s="982"/>
      <c r="W285" s="982"/>
      <c r="X285" s="982"/>
      <c r="Y285" s="982"/>
      <c r="Z285" s="982"/>
      <c r="AA285" s="98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8"/>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8"/>
      <c r="B288" s="238"/>
      <c r="C288" s="237"/>
      <c r="D288" s="238"/>
      <c r="E288" s="237"/>
      <c r="F288" s="299"/>
      <c r="G288" s="217"/>
      <c r="H288" s="176"/>
      <c r="I288" s="176"/>
      <c r="J288" s="176"/>
      <c r="K288" s="176"/>
      <c r="L288" s="176"/>
      <c r="M288" s="176"/>
      <c r="N288" s="176"/>
      <c r="O288" s="176"/>
      <c r="P288" s="218"/>
      <c r="Q288" s="975"/>
      <c r="R288" s="976"/>
      <c r="S288" s="976"/>
      <c r="T288" s="976"/>
      <c r="U288" s="976"/>
      <c r="V288" s="976"/>
      <c r="W288" s="976"/>
      <c r="X288" s="976"/>
      <c r="Y288" s="976"/>
      <c r="Z288" s="976"/>
      <c r="AA288" s="97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8"/>
      <c r="B289" s="238"/>
      <c r="C289" s="237"/>
      <c r="D289" s="238"/>
      <c r="E289" s="237"/>
      <c r="F289" s="299"/>
      <c r="G289" s="219"/>
      <c r="H289" s="220"/>
      <c r="I289" s="220"/>
      <c r="J289" s="220"/>
      <c r="K289" s="220"/>
      <c r="L289" s="220"/>
      <c r="M289" s="220"/>
      <c r="N289" s="220"/>
      <c r="O289" s="220"/>
      <c r="P289" s="221"/>
      <c r="Q289" s="978"/>
      <c r="R289" s="979"/>
      <c r="S289" s="979"/>
      <c r="T289" s="979"/>
      <c r="U289" s="979"/>
      <c r="V289" s="979"/>
      <c r="W289" s="979"/>
      <c r="X289" s="979"/>
      <c r="Y289" s="979"/>
      <c r="Z289" s="979"/>
      <c r="AA289" s="98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8"/>
      <c r="B290" s="238"/>
      <c r="C290" s="237"/>
      <c r="D290" s="238"/>
      <c r="E290" s="237"/>
      <c r="F290" s="299"/>
      <c r="G290" s="219"/>
      <c r="H290" s="220"/>
      <c r="I290" s="220"/>
      <c r="J290" s="220"/>
      <c r="K290" s="220"/>
      <c r="L290" s="220"/>
      <c r="M290" s="220"/>
      <c r="N290" s="220"/>
      <c r="O290" s="220"/>
      <c r="P290" s="221"/>
      <c r="Q290" s="978"/>
      <c r="R290" s="979"/>
      <c r="S290" s="979"/>
      <c r="T290" s="979"/>
      <c r="U290" s="979"/>
      <c r="V290" s="979"/>
      <c r="W290" s="979"/>
      <c r="X290" s="979"/>
      <c r="Y290" s="979"/>
      <c r="Z290" s="979"/>
      <c r="AA290" s="980"/>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8"/>
      <c r="B291" s="238"/>
      <c r="C291" s="237"/>
      <c r="D291" s="238"/>
      <c r="E291" s="237"/>
      <c r="F291" s="299"/>
      <c r="G291" s="219"/>
      <c r="H291" s="220"/>
      <c r="I291" s="220"/>
      <c r="J291" s="220"/>
      <c r="K291" s="220"/>
      <c r="L291" s="220"/>
      <c r="M291" s="220"/>
      <c r="N291" s="220"/>
      <c r="O291" s="220"/>
      <c r="P291" s="221"/>
      <c r="Q291" s="978"/>
      <c r="R291" s="979"/>
      <c r="S291" s="979"/>
      <c r="T291" s="979"/>
      <c r="U291" s="979"/>
      <c r="V291" s="979"/>
      <c r="W291" s="979"/>
      <c r="X291" s="979"/>
      <c r="Y291" s="979"/>
      <c r="Z291" s="979"/>
      <c r="AA291" s="98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8"/>
      <c r="B292" s="238"/>
      <c r="C292" s="237"/>
      <c r="D292" s="238"/>
      <c r="E292" s="237"/>
      <c r="F292" s="299"/>
      <c r="G292" s="222"/>
      <c r="H292" s="179"/>
      <c r="I292" s="179"/>
      <c r="J292" s="179"/>
      <c r="K292" s="179"/>
      <c r="L292" s="179"/>
      <c r="M292" s="179"/>
      <c r="N292" s="179"/>
      <c r="O292" s="179"/>
      <c r="P292" s="223"/>
      <c r="Q292" s="981"/>
      <c r="R292" s="982"/>
      <c r="S292" s="982"/>
      <c r="T292" s="982"/>
      <c r="U292" s="982"/>
      <c r="V292" s="982"/>
      <c r="W292" s="982"/>
      <c r="X292" s="982"/>
      <c r="Y292" s="982"/>
      <c r="Z292" s="982"/>
      <c r="AA292" s="98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8"/>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8"/>
      <c r="B295" s="238"/>
      <c r="C295" s="237"/>
      <c r="D295" s="238"/>
      <c r="E295" s="237"/>
      <c r="F295" s="299"/>
      <c r="G295" s="217"/>
      <c r="H295" s="176"/>
      <c r="I295" s="176"/>
      <c r="J295" s="176"/>
      <c r="K295" s="176"/>
      <c r="L295" s="176"/>
      <c r="M295" s="176"/>
      <c r="N295" s="176"/>
      <c r="O295" s="176"/>
      <c r="P295" s="218"/>
      <c r="Q295" s="975"/>
      <c r="R295" s="976"/>
      <c r="S295" s="976"/>
      <c r="T295" s="976"/>
      <c r="U295" s="976"/>
      <c r="V295" s="976"/>
      <c r="W295" s="976"/>
      <c r="X295" s="976"/>
      <c r="Y295" s="976"/>
      <c r="Z295" s="976"/>
      <c r="AA295" s="97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8"/>
      <c r="B296" s="238"/>
      <c r="C296" s="237"/>
      <c r="D296" s="238"/>
      <c r="E296" s="237"/>
      <c r="F296" s="299"/>
      <c r="G296" s="219"/>
      <c r="H296" s="220"/>
      <c r="I296" s="220"/>
      <c r="J296" s="220"/>
      <c r="K296" s="220"/>
      <c r="L296" s="220"/>
      <c r="M296" s="220"/>
      <c r="N296" s="220"/>
      <c r="O296" s="220"/>
      <c r="P296" s="221"/>
      <c r="Q296" s="978"/>
      <c r="R296" s="979"/>
      <c r="S296" s="979"/>
      <c r="T296" s="979"/>
      <c r="U296" s="979"/>
      <c r="V296" s="979"/>
      <c r="W296" s="979"/>
      <c r="X296" s="979"/>
      <c r="Y296" s="979"/>
      <c r="Z296" s="979"/>
      <c r="AA296" s="98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8"/>
      <c r="B297" s="238"/>
      <c r="C297" s="237"/>
      <c r="D297" s="238"/>
      <c r="E297" s="237"/>
      <c r="F297" s="299"/>
      <c r="G297" s="219"/>
      <c r="H297" s="220"/>
      <c r="I297" s="220"/>
      <c r="J297" s="220"/>
      <c r="K297" s="220"/>
      <c r="L297" s="220"/>
      <c r="M297" s="220"/>
      <c r="N297" s="220"/>
      <c r="O297" s="220"/>
      <c r="P297" s="221"/>
      <c r="Q297" s="978"/>
      <c r="R297" s="979"/>
      <c r="S297" s="979"/>
      <c r="T297" s="979"/>
      <c r="U297" s="979"/>
      <c r="V297" s="979"/>
      <c r="W297" s="979"/>
      <c r="X297" s="979"/>
      <c r="Y297" s="979"/>
      <c r="Z297" s="979"/>
      <c r="AA297" s="980"/>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8"/>
      <c r="B298" s="238"/>
      <c r="C298" s="237"/>
      <c r="D298" s="238"/>
      <c r="E298" s="237"/>
      <c r="F298" s="299"/>
      <c r="G298" s="219"/>
      <c r="H298" s="220"/>
      <c r="I298" s="220"/>
      <c r="J298" s="220"/>
      <c r="K298" s="220"/>
      <c r="L298" s="220"/>
      <c r="M298" s="220"/>
      <c r="N298" s="220"/>
      <c r="O298" s="220"/>
      <c r="P298" s="221"/>
      <c r="Q298" s="978"/>
      <c r="R298" s="979"/>
      <c r="S298" s="979"/>
      <c r="T298" s="979"/>
      <c r="U298" s="979"/>
      <c r="V298" s="979"/>
      <c r="W298" s="979"/>
      <c r="X298" s="979"/>
      <c r="Y298" s="979"/>
      <c r="Z298" s="979"/>
      <c r="AA298" s="98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8"/>
      <c r="B299" s="238"/>
      <c r="C299" s="237"/>
      <c r="D299" s="238"/>
      <c r="E299" s="237"/>
      <c r="F299" s="299"/>
      <c r="G299" s="222"/>
      <c r="H299" s="179"/>
      <c r="I299" s="179"/>
      <c r="J299" s="179"/>
      <c r="K299" s="179"/>
      <c r="L299" s="179"/>
      <c r="M299" s="179"/>
      <c r="N299" s="179"/>
      <c r="O299" s="179"/>
      <c r="P299" s="223"/>
      <c r="Q299" s="981"/>
      <c r="R299" s="982"/>
      <c r="S299" s="982"/>
      <c r="T299" s="982"/>
      <c r="U299" s="982"/>
      <c r="V299" s="982"/>
      <c r="W299" s="982"/>
      <c r="X299" s="982"/>
      <c r="Y299" s="982"/>
      <c r="Z299" s="982"/>
      <c r="AA299" s="98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8"/>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8"/>
      <c r="B302" s="238"/>
      <c r="C302" s="237"/>
      <c r="D302" s="238"/>
      <c r="E302" s="237"/>
      <c r="F302" s="299"/>
      <c r="G302" s="217"/>
      <c r="H302" s="176"/>
      <c r="I302" s="176"/>
      <c r="J302" s="176"/>
      <c r="K302" s="176"/>
      <c r="L302" s="176"/>
      <c r="M302" s="176"/>
      <c r="N302" s="176"/>
      <c r="O302" s="176"/>
      <c r="P302" s="218"/>
      <c r="Q302" s="975"/>
      <c r="R302" s="976"/>
      <c r="S302" s="976"/>
      <c r="T302" s="976"/>
      <c r="U302" s="976"/>
      <c r="V302" s="976"/>
      <c r="W302" s="976"/>
      <c r="X302" s="976"/>
      <c r="Y302" s="976"/>
      <c r="Z302" s="976"/>
      <c r="AA302" s="97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8"/>
      <c r="B303" s="238"/>
      <c r="C303" s="237"/>
      <c r="D303" s="238"/>
      <c r="E303" s="237"/>
      <c r="F303" s="299"/>
      <c r="G303" s="219"/>
      <c r="H303" s="220"/>
      <c r="I303" s="220"/>
      <c r="J303" s="220"/>
      <c r="K303" s="220"/>
      <c r="L303" s="220"/>
      <c r="M303" s="220"/>
      <c r="N303" s="220"/>
      <c r="O303" s="220"/>
      <c r="P303" s="221"/>
      <c r="Q303" s="978"/>
      <c r="R303" s="979"/>
      <c r="S303" s="979"/>
      <c r="T303" s="979"/>
      <c r="U303" s="979"/>
      <c r="V303" s="979"/>
      <c r="W303" s="979"/>
      <c r="X303" s="979"/>
      <c r="Y303" s="979"/>
      <c r="Z303" s="979"/>
      <c r="AA303" s="98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8"/>
      <c r="B304" s="238"/>
      <c r="C304" s="237"/>
      <c r="D304" s="238"/>
      <c r="E304" s="237"/>
      <c r="F304" s="299"/>
      <c r="G304" s="219"/>
      <c r="H304" s="220"/>
      <c r="I304" s="220"/>
      <c r="J304" s="220"/>
      <c r="K304" s="220"/>
      <c r="L304" s="220"/>
      <c r="M304" s="220"/>
      <c r="N304" s="220"/>
      <c r="O304" s="220"/>
      <c r="P304" s="221"/>
      <c r="Q304" s="978"/>
      <c r="R304" s="979"/>
      <c r="S304" s="979"/>
      <c r="T304" s="979"/>
      <c r="U304" s="979"/>
      <c r="V304" s="979"/>
      <c r="W304" s="979"/>
      <c r="X304" s="979"/>
      <c r="Y304" s="979"/>
      <c r="Z304" s="979"/>
      <c r="AA304" s="980"/>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8"/>
      <c r="B305" s="238"/>
      <c r="C305" s="237"/>
      <c r="D305" s="238"/>
      <c r="E305" s="237"/>
      <c r="F305" s="299"/>
      <c r="G305" s="219"/>
      <c r="H305" s="220"/>
      <c r="I305" s="220"/>
      <c r="J305" s="220"/>
      <c r="K305" s="220"/>
      <c r="L305" s="220"/>
      <c r="M305" s="220"/>
      <c r="N305" s="220"/>
      <c r="O305" s="220"/>
      <c r="P305" s="221"/>
      <c r="Q305" s="978"/>
      <c r="R305" s="979"/>
      <c r="S305" s="979"/>
      <c r="T305" s="979"/>
      <c r="U305" s="979"/>
      <c r="V305" s="979"/>
      <c r="W305" s="979"/>
      <c r="X305" s="979"/>
      <c r="Y305" s="979"/>
      <c r="Z305" s="979"/>
      <c r="AA305" s="98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8"/>
      <c r="B306" s="238"/>
      <c r="C306" s="237"/>
      <c r="D306" s="238"/>
      <c r="E306" s="300"/>
      <c r="F306" s="301"/>
      <c r="G306" s="222"/>
      <c r="H306" s="179"/>
      <c r="I306" s="179"/>
      <c r="J306" s="179"/>
      <c r="K306" s="179"/>
      <c r="L306" s="179"/>
      <c r="M306" s="179"/>
      <c r="N306" s="179"/>
      <c r="O306" s="179"/>
      <c r="P306" s="223"/>
      <c r="Q306" s="981"/>
      <c r="R306" s="982"/>
      <c r="S306" s="982"/>
      <c r="T306" s="982"/>
      <c r="U306" s="982"/>
      <c r="V306" s="982"/>
      <c r="W306" s="982"/>
      <c r="X306" s="982"/>
      <c r="Y306" s="982"/>
      <c r="Z306" s="982"/>
      <c r="AA306" s="98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8"/>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8"/>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8"/>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8"/>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306</v>
      </c>
      <c r="AF312" s="184"/>
      <c r="AG312" s="184"/>
      <c r="AH312" s="185"/>
      <c r="AI312" s="200" t="s">
        <v>328</v>
      </c>
      <c r="AJ312" s="184"/>
      <c r="AK312" s="184"/>
      <c r="AL312" s="185"/>
      <c r="AM312" s="200" t="s">
        <v>615</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8"/>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306</v>
      </c>
      <c r="AF316" s="184"/>
      <c r="AG316" s="184"/>
      <c r="AH316" s="185"/>
      <c r="AI316" s="200" t="s">
        <v>328</v>
      </c>
      <c r="AJ316" s="184"/>
      <c r="AK316" s="184"/>
      <c r="AL316" s="185"/>
      <c r="AM316" s="200" t="s">
        <v>615</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8"/>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306</v>
      </c>
      <c r="AF320" s="184"/>
      <c r="AG320" s="184"/>
      <c r="AH320" s="185"/>
      <c r="AI320" s="200" t="s">
        <v>328</v>
      </c>
      <c r="AJ320" s="184"/>
      <c r="AK320" s="184"/>
      <c r="AL320" s="185"/>
      <c r="AM320" s="200" t="s">
        <v>615</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8"/>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306</v>
      </c>
      <c r="AF324" s="184"/>
      <c r="AG324" s="184"/>
      <c r="AH324" s="185"/>
      <c r="AI324" s="200" t="s">
        <v>328</v>
      </c>
      <c r="AJ324" s="184"/>
      <c r="AK324" s="184"/>
      <c r="AL324" s="185"/>
      <c r="AM324" s="200" t="s">
        <v>615</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8"/>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306</v>
      </c>
      <c r="AF328" s="184"/>
      <c r="AG328" s="184"/>
      <c r="AH328" s="185"/>
      <c r="AI328" s="200" t="s">
        <v>328</v>
      </c>
      <c r="AJ328" s="184"/>
      <c r="AK328" s="184"/>
      <c r="AL328" s="185"/>
      <c r="AM328" s="200" t="s">
        <v>615</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8"/>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83"/>
      <c r="AY332">
        <f>COUNTA($G$334)</f>
        <v>0</v>
      </c>
    </row>
    <row r="333" spans="1:51" ht="22.5" hidden="1" customHeight="1" x14ac:dyDescent="0.15">
      <c r="A333" s="98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8"/>
      <c r="B334" s="238"/>
      <c r="C334" s="237"/>
      <c r="D334" s="238"/>
      <c r="E334" s="237"/>
      <c r="F334" s="299"/>
      <c r="G334" s="217"/>
      <c r="H334" s="176"/>
      <c r="I334" s="176"/>
      <c r="J334" s="176"/>
      <c r="K334" s="176"/>
      <c r="L334" s="176"/>
      <c r="M334" s="176"/>
      <c r="N334" s="176"/>
      <c r="O334" s="176"/>
      <c r="P334" s="218"/>
      <c r="Q334" s="975"/>
      <c r="R334" s="976"/>
      <c r="S334" s="976"/>
      <c r="T334" s="976"/>
      <c r="U334" s="976"/>
      <c r="V334" s="976"/>
      <c r="W334" s="976"/>
      <c r="X334" s="976"/>
      <c r="Y334" s="976"/>
      <c r="Z334" s="976"/>
      <c r="AA334" s="97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8"/>
      <c r="B335" s="238"/>
      <c r="C335" s="237"/>
      <c r="D335" s="238"/>
      <c r="E335" s="237"/>
      <c r="F335" s="299"/>
      <c r="G335" s="219"/>
      <c r="H335" s="220"/>
      <c r="I335" s="220"/>
      <c r="J335" s="220"/>
      <c r="K335" s="220"/>
      <c r="L335" s="220"/>
      <c r="M335" s="220"/>
      <c r="N335" s="220"/>
      <c r="O335" s="220"/>
      <c r="P335" s="221"/>
      <c r="Q335" s="978"/>
      <c r="R335" s="979"/>
      <c r="S335" s="979"/>
      <c r="T335" s="979"/>
      <c r="U335" s="979"/>
      <c r="V335" s="979"/>
      <c r="W335" s="979"/>
      <c r="X335" s="979"/>
      <c r="Y335" s="979"/>
      <c r="Z335" s="979"/>
      <c r="AA335" s="98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8"/>
      <c r="B336" s="238"/>
      <c r="C336" s="237"/>
      <c r="D336" s="238"/>
      <c r="E336" s="237"/>
      <c r="F336" s="299"/>
      <c r="G336" s="219"/>
      <c r="H336" s="220"/>
      <c r="I336" s="220"/>
      <c r="J336" s="220"/>
      <c r="K336" s="220"/>
      <c r="L336" s="220"/>
      <c r="M336" s="220"/>
      <c r="N336" s="220"/>
      <c r="O336" s="220"/>
      <c r="P336" s="221"/>
      <c r="Q336" s="978"/>
      <c r="R336" s="979"/>
      <c r="S336" s="979"/>
      <c r="T336" s="979"/>
      <c r="U336" s="979"/>
      <c r="V336" s="979"/>
      <c r="W336" s="979"/>
      <c r="X336" s="979"/>
      <c r="Y336" s="979"/>
      <c r="Z336" s="979"/>
      <c r="AA336" s="980"/>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8"/>
      <c r="B337" s="238"/>
      <c r="C337" s="237"/>
      <c r="D337" s="238"/>
      <c r="E337" s="237"/>
      <c r="F337" s="299"/>
      <c r="G337" s="219"/>
      <c r="H337" s="220"/>
      <c r="I337" s="220"/>
      <c r="J337" s="220"/>
      <c r="K337" s="220"/>
      <c r="L337" s="220"/>
      <c r="M337" s="220"/>
      <c r="N337" s="220"/>
      <c r="O337" s="220"/>
      <c r="P337" s="221"/>
      <c r="Q337" s="978"/>
      <c r="R337" s="979"/>
      <c r="S337" s="979"/>
      <c r="T337" s="979"/>
      <c r="U337" s="979"/>
      <c r="V337" s="979"/>
      <c r="W337" s="979"/>
      <c r="X337" s="979"/>
      <c r="Y337" s="979"/>
      <c r="Z337" s="979"/>
      <c r="AA337" s="98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8"/>
      <c r="B338" s="238"/>
      <c r="C338" s="237"/>
      <c r="D338" s="238"/>
      <c r="E338" s="237"/>
      <c r="F338" s="299"/>
      <c r="G338" s="222"/>
      <c r="H338" s="179"/>
      <c r="I338" s="179"/>
      <c r="J338" s="179"/>
      <c r="K338" s="179"/>
      <c r="L338" s="179"/>
      <c r="M338" s="179"/>
      <c r="N338" s="179"/>
      <c r="O338" s="179"/>
      <c r="P338" s="223"/>
      <c r="Q338" s="981"/>
      <c r="R338" s="982"/>
      <c r="S338" s="982"/>
      <c r="T338" s="982"/>
      <c r="U338" s="982"/>
      <c r="V338" s="982"/>
      <c r="W338" s="982"/>
      <c r="X338" s="982"/>
      <c r="Y338" s="982"/>
      <c r="Z338" s="982"/>
      <c r="AA338" s="98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8"/>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8"/>
      <c r="B341" s="238"/>
      <c r="C341" s="237"/>
      <c r="D341" s="238"/>
      <c r="E341" s="237"/>
      <c r="F341" s="299"/>
      <c r="G341" s="217"/>
      <c r="H341" s="176"/>
      <c r="I341" s="176"/>
      <c r="J341" s="176"/>
      <c r="K341" s="176"/>
      <c r="L341" s="176"/>
      <c r="M341" s="176"/>
      <c r="N341" s="176"/>
      <c r="O341" s="176"/>
      <c r="P341" s="218"/>
      <c r="Q341" s="975"/>
      <c r="R341" s="976"/>
      <c r="S341" s="976"/>
      <c r="T341" s="976"/>
      <c r="U341" s="976"/>
      <c r="V341" s="976"/>
      <c r="W341" s="976"/>
      <c r="X341" s="976"/>
      <c r="Y341" s="976"/>
      <c r="Z341" s="976"/>
      <c r="AA341" s="97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8"/>
      <c r="B342" s="238"/>
      <c r="C342" s="237"/>
      <c r="D342" s="238"/>
      <c r="E342" s="237"/>
      <c r="F342" s="299"/>
      <c r="G342" s="219"/>
      <c r="H342" s="220"/>
      <c r="I342" s="220"/>
      <c r="J342" s="220"/>
      <c r="K342" s="220"/>
      <c r="L342" s="220"/>
      <c r="M342" s="220"/>
      <c r="N342" s="220"/>
      <c r="O342" s="220"/>
      <c r="P342" s="221"/>
      <c r="Q342" s="978"/>
      <c r="R342" s="979"/>
      <c r="S342" s="979"/>
      <c r="T342" s="979"/>
      <c r="U342" s="979"/>
      <c r="V342" s="979"/>
      <c r="W342" s="979"/>
      <c r="X342" s="979"/>
      <c r="Y342" s="979"/>
      <c r="Z342" s="979"/>
      <c r="AA342" s="98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8"/>
      <c r="B343" s="238"/>
      <c r="C343" s="237"/>
      <c r="D343" s="238"/>
      <c r="E343" s="237"/>
      <c r="F343" s="299"/>
      <c r="G343" s="219"/>
      <c r="H343" s="220"/>
      <c r="I343" s="220"/>
      <c r="J343" s="220"/>
      <c r="K343" s="220"/>
      <c r="L343" s="220"/>
      <c r="M343" s="220"/>
      <c r="N343" s="220"/>
      <c r="O343" s="220"/>
      <c r="P343" s="221"/>
      <c r="Q343" s="978"/>
      <c r="R343" s="979"/>
      <c r="S343" s="979"/>
      <c r="T343" s="979"/>
      <c r="U343" s="979"/>
      <c r="V343" s="979"/>
      <c r="W343" s="979"/>
      <c r="X343" s="979"/>
      <c r="Y343" s="979"/>
      <c r="Z343" s="979"/>
      <c r="AA343" s="980"/>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8"/>
      <c r="B344" s="238"/>
      <c r="C344" s="237"/>
      <c r="D344" s="238"/>
      <c r="E344" s="237"/>
      <c r="F344" s="299"/>
      <c r="G344" s="219"/>
      <c r="H344" s="220"/>
      <c r="I344" s="220"/>
      <c r="J344" s="220"/>
      <c r="K344" s="220"/>
      <c r="L344" s="220"/>
      <c r="M344" s="220"/>
      <c r="N344" s="220"/>
      <c r="O344" s="220"/>
      <c r="P344" s="221"/>
      <c r="Q344" s="978"/>
      <c r="R344" s="979"/>
      <c r="S344" s="979"/>
      <c r="T344" s="979"/>
      <c r="U344" s="979"/>
      <c r="V344" s="979"/>
      <c r="W344" s="979"/>
      <c r="X344" s="979"/>
      <c r="Y344" s="979"/>
      <c r="Z344" s="979"/>
      <c r="AA344" s="98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8"/>
      <c r="B345" s="238"/>
      <c r="C345" s="237"/>
      <c r="D345" s="238"/>
      <c r="E345" s="237"/>
      <c r="F345" s="299"/>
      <c r="G345" s="222"/>
      <c r="H345" s="179"/>
      <c r="I345" s="179"/>
      <c r="J345" s="179"/>
      <c r="K345" s="179"/>
      <c r="L345" s="179"/>
      <c r="M345" s="179"/>
      <c r="N345" s="179"/>
      <c r="O345" s="179"/>
      <c r="P345" s="223"/>
      <c r="Q345" s="981"/>
      <c r="R345" s="982"/>
      <c r="S345" s="982"/>
      <c r="T345" s="982"/>
      <c r="U345" s="982"/>
      <c r="V345" s="982"/>
      <c r="W345" s="982"/>
      <c r="X345" s="982"/>
      <c r="Y345" s="982"/>
      <c r="Z345" s="982"/>
      <c r="AA345" s="98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8"/>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8"/>
      <c r="B348" s="238"/>
      <c r="C348" s="237"/>
      <c r="D348" s="238"/>
      <c r="E348" s="237"/>
      <c r="F348" s="299"/>
      <c r="G348" s="217"/>
      <c r="H348" s="176"/>
      <c r="I348" s="176"/>
      <c r="J348" s="176"/>
      <c r="K348" s="176"/>
      <c r="L348" s="176"/>
      <c r="M348" s="176"/>
      <c r="N348" s="176"/>
      <c r="O348" s="176"/>
      <c r="P348" s="218"/>
      <c r="Q348" s="975"/>
      <c r="R348" s="976"/>
      <c r="S348" s="976"/>
      <c r="T348" s="976"/>
      <c r="U348" s="976"/>
      <c r="V348" s="976"/>
      <c r="W348" s="976"/>
      <c r="X348" s="976"/>
      <c r="Y348" s="976"/>
      <c r="Z348" s="976"/>
      <c r="AA348" s="97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8"/>
      <c r="B349" s="238"/>
      <c r="C349" s="237"/>
      <c r="D349" s="238"/>
      <c r="E349" s="237"/>
      <c r="F349" s="299"/>
      <c r="G349" s="219"/>
      <c r="H349" s="220"/>
      <c r="I349" s="220"/>
      <c r="J349" s="220"/>
      <c r="K349" s="220"/>
      <c r="L349" s="220"/>
      <c r="M349" s="220"/>
      <c r="N349" s="220"/>
      <c r="O349" s="220"/>
      <c r="P349" s="221"/>
      <c r="Q349" s="978"/>
      <c r="R349" s="979"/>
      <c r="S349" s="979"/>
      <c r="T349" s="979"/>
      <c r="U349" s="979"/>
      <c r="V349" s="979"/>
      <c r="W349" s="979"/>
      <c r="X349" s="979"/>
      <c r="Y349" s="979"/>
      <c r="Z349" s="979"/>
      <c r="AA349" s="98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8"/>
      <c r="B350" s="238"/>
      <c r="C350" s="237"/>
      <c r="D350" s="238"/>
      <c r="E350" s="237"/>
      <c r="F350" s="299"/>
      <c r="G350" s="219"/>
      <c r="H350" s="220"/>
      <c r="I350" s="220"/>
      <c r="J350" s="220"/>
      <c r="K350" s="220"/>
      <c r="L350" s="220"/>
      <c r="M350" s="220"/>
      <c r="N350" s="220"/>
      <c r="O350" s="220"/>
      <c r="P350" s="221"/>
      <c r="Q350" s="978"/>
      <c r="R350" s="979"/>
      <c r="S350" s="979"/>
      <c r="T350" s="979"/>
      <c r="U350" s="979"/>
      <c r="V350" s="979"/>
      <c r="W350" s="979"/>
      <c r="X350" s="979"/>
      <c r="Y350" s="979"/>
      <c r="Z350" s="979"/>
      <c r="AA350" s="980"/>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8"/>
      <c r="B351" s="238"/>
      <c r="C351" s="237"/>
      <c r="D351" s="238"/>
      <c r="E351" s="237"/>
      <c r="F351" s="299"/>
      <c r="G351" s="219"/>
      <c r="H351" s="220"/>
      <c r="I351" s="220"/>
      <c r="J351" s="220"/>
      <c r="K351" s="220"/>
      <c r="L351" s="220"/>
      <c r="M351" s="220"/>
      <c r="N351" s="220"/>
      <c r="O351" s="220"/>
      <c r="P351" s="221"/>
      <c r="Q351" s="978"/>
      <c r="R351" s="979"/>
      <c r="S351" s="979"/>
      <c r="T351" s="979"/>
      <c r="U351" s="979"/>
      <c r="V351" s="979"/>
      <c r="W351" s="979"/>
      <c r="X351" s="979"/>
      <c r="Y351" s="979"/>
      <c r="Z351" s="979"/>
      <c r="AA351" s="98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8"/>
      <c r="B352" s="238"/>
      <c r="C352" s="237"/>
      <c r="D352" s="238"/>
      <c r="E352" s="237"/>
      <c r="F352" s="299"/>
      <c r="G352" s="222"/>
      <c r="H352" s="179"/>
      <c r="I352" s="179"/>
      <c r="J352" s="179"/>
      <c r="K352" s="179"/>
      <c r="L352" s="179"/>
      <c r="M352" s="179"/>
      <c r="N352" s="179"/>
      <c r="O352" s="179"/>
      <c r="P352" s="223"/>
      <c r="Q352" s="981"/>
      <c r="R352" s="982"/>
      <c r="S352" s="982"/>
      <c r="T352" s="982"/>
      <c r="U352" s="982"/>
      <c r="V352" s="982"/>
      <c r="W352" s="982"/>
      <c r="X352" s="982"/>
      <c r="Y352" s="982"/>
      <c r="Z352" s="982"/>
      <c r="AA352" s="98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8"/>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8"/>
      <c r="B355" s="238"/>
      <c r="C355" s="237"/>
      <c r="D355" s="238"/>
      <c r="E355" s="237"/>
      <c r="F355" s="299"/>
      <c r="G355" s="217"/>
      <c r="H355" s="176"/>
      <c r="I355" s="176"/>
      <c r="J355" s="176"/>
      <c r="K355" s="176"/>
      <c r="L355" s="176"/>
      <c r="M355" s="176"/>
      <c r="N355" s="176"/>
      <c r="O355" s="176"/>
      <c r="P355" s="218"/>
      <c r="Q355" s="975"/>
      <c r="R355" s="976"/>
      <c r="S355" s="976"/>
      <c r="T355" s="976"/>
      <c r="U355" s="976"/>
      <c r="V355" s="976"/>
      <c r="W355" s="976"/>
      <c r="X355" s="976"/>
      <c r="Y355" s="976"/>
      <c r="Z355" s="976"/>
      <c r="AA355" s="97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8"/>
      <c r="B356" s="238"/>
      <c r="C356" s="237"/>
      <c r="D356" s="238"/>
      <c r="E356" s="237"/>
      <c r="F356" s="299"/>
      <c r="G356" s="219"/>
      <c r="H356" s="220"/>
      <c r="I356" s="220"/>
      <c r="J356" s="220"/>
      <c r="K356" s="220"/>
      <c r="L356" s="220"/>
      <c r="M356" s="220"/>
      <c r="N356" s="220"/>
      <c r="O356" s="220"/>
      <c r="P356" s="221"/>
      <c r="Q356" s="978"/>
      <c r="R356" s="979"/>
      <c r="S356" s="979"/>
      <c r="T356" s="979"/>
      <c r="U356" s="979"/>
      <c r="V356" s="979"/>
      <c r="W356" s="979"/>
      <c r="X356" s="979"/>
      <c r="Y356" s="979"/>
      <c r="Z356" s="979"/>
      <c r="AA356" s="98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8"/>
      <c r="B357" s="238"/>
      <c r="C357" s="237"/>
      <c r="D357" s="238"/>
      <c r="E357" s="237"/>
      <c r="F357" s="299"/>
      <c r="G357" s="219"/>
      <c r="H357" s="220"/>
      <c r="I357" s="220"/>
      <c r="J357" s="220"/>
      <c r="K357" s="220"/>
      <c r="L357" s="220"/>
      <c r="M357" s="220"/>
      <c r="N357" s="220"/>
      <c r="O357" s="220"/>
      <c r="P357" s="221"/>
      <c r="Q357" s="978"/>
      <c r="R357" s="979"/>
      <c r="S357" s="979"/>
      <c r="T357" s="979"/>
      <c r="U357" s="979"/>
      <c r="V357" s="979"/>
      <c r="W357" s="979"/>
      <c r="X357" s="979"/>
      <c r="Y357" s="979"/>
      <c r="Z357" s="979"/>
      <c r="AA357" s="980"/>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8"/>
      <c r="B358" s="238"/>
      <c r="C358" s="237"/>
      <c r="D358" s="238"/>
      <c r="E358" s="237"/>
      <c r="F358" s="299"/>
      <c r="G358" s="219"/>
      <c r="H358" s="220"/>
      <c r="I358" s="220"/>
      <c r="J358" s="220"/>
      <c r="K358" s="220"/>
      <c r="L358" s="220"/>
      <c r="M358" s="220"/>
      <c r="N358" s="220"/>
      <c r="O358" s="220"/>
      <c r="P358" s="221"/>
      <c r="Q358" s="978"/>
      <c r="R358" s="979"/>
      <c r="S358" s="979"/>
      <c r="T358" s="979"/>
      <c r="U358" s="979"/>
      <c r="V358" s="979"/>
      <c r="W358" s="979"/>
      <c r="X358" s="979"/>
      <c r="Y358" s="979"/>
      <c r="Z358" s="979"/>
      <c r="AA358" s="98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8"/>
      <c r="B359" s="238"/>
      <c r="C359" s="237"/>
      <c r="D359" s="238"/>
      <c r="E359" s="237"/>
      <c r="F359" s="299"/>
      <c r="G359" s="222"/>
      <c r="H359" s="179"/>
      <c r="I359" s="179"/>
      <c r="J359" s="179"/>
      <c r="K359" s="179"/>
      <c r="L359" s="179"/>
      <c r="M359" s="179"/>
      <c r="N359" s="179"/>
      <c r="O359" s="179"/>
      <c r="P359" s="223"/>
      <c r="Q359" s="981"/>
      <c r="R359" s="982"/>
      <c r="S359" s="982"/>
      <c r="T359" s="982"/>
      <c r="U359" s="982"/>
      <c r="V359" s="982"/>
      <c r="W359" s="982"/>
      <c r="X359" s="982"/>
      <c r="Y359" s="982"/>
      <c r="Z359" s="982"/>
      <c r="AA359" s="98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8"/>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8"/>
      <c r="B362" s="238"/>
      <c r="C362" s="237"/>
      <c r="D362" s="238"/>
      <c r="E362" s="237"/>
      <c r="F362" s="299"/>
      <c r="G362" s="217"/>
      <c r="H362" s="176"/>
      <c r="I362" s="176"/>
      <c r="J362" s="176"/>
      <c r="K362" s="176"/>
      <c r="L362" s="176"/>
      <c r="M362" s="176"/>
      <c r="N362" s="176"/>
      <c r="O362" s="176"/>
      <c r="P362" s="218"/>
      <c r="Q362" s="975"/>
      <c r="R362" s="976"/>
      <c r="S362" s="976"/>
      <c r="T362" s="976"/>
      <c r="U362" s="976"/>
      <c r="V362" s="976"/>
      <c r="W362" s="976"/>
      <c r="X362" s="976"/>
      <c r="Y362" s="976"/>
      <c r="Z362" s="976"/>
      <c r="AA362" s="97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8"/>
      <c r="B363" s="238"/>
      <c r="C363" s="237"/>
      <c r="D363" s="238"/>
      <c r="E363" s="237"/>
      <c r="F363" s="299"/>
      <c r="G363" s="219"/>
      <c r="H363" s="220"/>
      <c r="I363" s="220"/>
      <c r="J363" s="220"/>
      <c r="K363" s="220"/>
      <c r="L363" s="220"/>
      <c r="M363" s="220"/>
      <c r="N363" s="220"/>
      <c r="O363" s="220"/>
      <c r="P363" s="221"/>
      <c r="Q363" s="978"/>
      <c r="R363" s="979"/>
      <c r="S363" s="979"/>
      <c r="T363" s="979"/>
      <c r="U363" s="979"/>
      <c r="V363" s="979"/>
      <c r="W363" s="979"/>
      <c r="X363" s="979"/>
      <c r="Y363" s="979"/>
      <c r="Z363" s="979"/>
      <c r="AA363" s="98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8"/>
      <c r="B364" s="238"/>
      <c r="C364" s="237"/>
      <c r="D364" s="238"/>
      <c r="E364" s="237"/>
      <c r="F364" s="299"/>
      <c r="G364" s="219"/>
      <c r="H364" s="220"/>
      <c r="I364" s="220"/>
      <c r="J364" s="220"/>
      <c r="K364" s="220"/>
      <c r="L364" s="220"/>
      <c r="M364" s="220"/>
      <c r="N364" s="220"/>
      <c r="O364" s="220"/>
      <c r="P364" s="221"/>
      <c r="Q364" s="978"/>
      <c r="R364" s="979"/>
      <c r="S364" s="979"/>
      <c r="T364" s="979"/>
      <c r="U364" s="979"/>
      <c r="V364" s="979"/>
      <c r="W364" s="979"/>
      <c r="X364" s="979"/>
      <c r="Y364" s="979"/>
      <c r="Z364" s="979"/>
      <c r="AA364" s="980"/>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8"/>
      <c r="B365" s="238"/>
      <c r="C365" s="237"/>
      <c r="D365" s="238"/>
      <c r="E365" s="237"/>
      <c r="F365" s="299"/>
      <c r="G365" s="219"/>
      <c r="H365" s="220"/>
      <c r="I365" s="220"/>
      <c r="J365" s="220"/>
      <c r="K365" s="220"/>
      <c r="L365" s="220"/>
      <c r="M365" s="220"/>
      <c r="N365" s="220"/>
      <c r="O365" s="220"/>
      <c r="P365" s="221"/>
      <c r="Q365" s="978"/>
      <c r="R365" s="979"/>
      <c r="S365" s="979"/>
      <c r="T365" s="979"/>
      <c r="U365" s="979"/>
      <c r="V365" s="979"/>
      <c r="W365" s="979"/>
      <c r="X365" s="979"/>
      <c r="Y365" s="979"/>
      <c r="Z365" s="979"/>
      <c r="AA365" s="98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8"/>
      <c r="B366" s="238"/>
      <c r="C366" s="237"/>
      <c r="D366" s="238"/>
      <c r="E366" s="300"/>
      <c r="F366" s="301"/>
      <c r="G366" s="222"/>
      <c r="H366" s="179"/>
      <c r="I366" s="179"/>
      <c r="J366" s="179"/>
      <c r="K366" s="179"/>
      <c r="L366" s="179"/>
      <c r="M366" s="179"/>
      <c r="N366" s="179"/>
      <c r="O366" s="179"/>
      <c r="P366" s="223"/>
      <c r="Q366" s="981"/>
      <c r="R366" s="982"/>
      <c r="S366" s="982"/>
      <c r="T366" s="982"/>
      <c r="U366" s="982"/>
      <c r="V366" s="982"/>
      <c r="W366" s="982"/>
      <c r="X366" s="982"/>
      <c r="Y366" s="982"/>
      <c r="Z366" s="982"/>
      <c r="AA366" s="98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8"/>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8"/>
      <c r="B369" s="238"/>
      <c r="C369" s="237"/>
      <c r="D369" s="238"/>
      <c r="E369" s="42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5"/>
      <c r="AY369">
        <f>$AY$367</f>
        <v>0</v>
      </c>
    </row>
    <row r="370" spans="1:51" ht="45" hidden="1" customHeight="1" x14ac:dyDescent="0.15">
      <c r="A370" s="988"/>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8"/>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8"/>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306</v>
      </c>
      <c r="AF372" s="184"/>
      <c r="AG372" s="184"/>
      <c r="AH372" s="185"/>
      <c r="AI372" s="200" t="s">
        <v>328</v>
      </c>
      <c r="AJ372" s="184"/>
      <c r="AK372" s="184"/>
      <c r="AL372" s="185"/>
      <c r="AM372" s="200" t="s">
        <v>615</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8"/>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306</v>
      </c>
      <c r="AF376" s="184"/>
      <c r="AG376" s="184"/>
      <c r="AH376" s="185"/>
      <c r="AI376" s="200" t="s">
        <v>328</v>
      </c>
      <c r="AJ376" s="184"/>
      <c r="AK376" s="184"/>
      <c r="AL376" s="185"/>
      <c r="AM376" s="200" t="s">
        <v>615</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8"/>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306</v>
      </c>
      <c r="AF380" s="184"/>
      <c r="AG380" s="184"/>
      <c r="AH380" s="185"/>
      <c r="AI380" s="200" t="s">
        <v>328</v>
      </c>
      <c r="AJ380" s="184"/>
      <c r="AK380" s="184"/>
      <c r="AL380" s="185"/>
      <c r="AM380" s="200" t="s">
        <v>615</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8"/>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306</v>
      </c>
      <c r="AF384" s="184"/>
      <c r="AG384" s="184"/>
      <c r="AH384" s="185"/>
      <c r="AI384" s="200" t="s">
        <v>328</v>
      </c>
      <c r="AJ384" s="184"/>
      <c r="AK384" s="184"/>
      <c r="AL384" s="185"/>
      <c r="AM384" s="200" t="s">
        <v>615</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8"/>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306</v>
      </c>
      <c r="AF388" s="184"/>
      <c r="AG388" s="184"/>
      <c r="AH388" s="185"/>
      <c r="AI388" s="200" t="s">
        <v>328</v>
      </c>
      <c r="AJ388" s="184"/>
      <c r="AK388" s="184"/>
      <c r="AL388" s="185"/>
      <c r="AM388" s="200" t="s">
        <v>615</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8"/>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83"/>
      <c r="AY392">
        <f>COUNTA($G$394)</f>
        <v>0</v>
      </c>
    </row>
    <row r="393" spans="1:51" ht="22.5" hidden="1" customHeight="1" x14ac:dyDescent="0.15">
      <c r="A393" s="98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8"/>
      <c r="B394" s="238"/>
      <c r="C394" s="237"/>
      <c r="D394" s="238"/>
      <c r="E394" s="237"/>
      <c r="F394" s="299"/>
      <c r="G394" s="217"/>
      <c r="H394" s="176"/>
      <c r="I394" s="176"/>
      <c r="J394" s="176"/>
      <c r="K394" s="176"/>
      <c r="L394" s="176"/>
      <c r="M394" s="176"/>
      <c r="N394" s="176"/>
      <c r="O394" s="176"/>
      <c r="P394" s="218"/>
      <c r="Q394" s="975"/>
      <c r="R394" s="976"/>
      <c r="S394" s="976"/>
      <c r="T394" s="976"/>
      <c r="U394" s="976"/>
      <c r="V394" s="976"/>
      <c r="W394" s="976"/>
      <c r="X394" s="976"/>
      <c r="Y394" s="976"/>
      <c r="Z394" s="976"/>
      <c r="AA394" s="97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8"/>
      <c r="B395" s="238"/>
      <c r="C395" s="237"/>
      <c r="D395" s="238"/>
      <c r="E395" s="237"/>
      <c r="F395" s="299"/>
      <c r="G395" s="219"/>
      <c r="H395" s="220"/>
      <c r="I395" s="220"/>
      <c r="J395" s="220"/>
      <c r="K395" s="220"/>
      <c r="L395" s="220"/>
      <c r="M395" s="220"/>
      <c r="N395" s="220"/>
      <c r="O395" s="220"/>
      <c r="P395" s="221"/>
      <c r="Q395" s="978"/>
      <c r="R395" s="979"/>
      <c r="S395" s="979"/>
      <c r="T395" s="979"/>
      <c r="U395" s="979"/>
      <c r="V395" s="979"/>
      <c r="W395" s="979"/>
      <c r="X395" s="979"/>
      <c r="Y395" s="979"/>
      <c r="Z395" s="979"/>
      <c r="AA395" s="98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8"/>
      <c r="B396" s="238"/>
      <c r="C396" s="237"/>
      <c r="D396" s="238"/>
      <c r="E396" s="237"/>
      <c r="F396" s="299"/>
      <c r="G396" s="219"/>
      <c r="H396" s="220"/>
      <c r="I396" s="220"/>
      <c r="J396" s="220"/>
      <c r="K396" s="220"/>
      <c r="L396" s="220"/>
      <c r="M396" s="220"/>
      <c r="N396" s="220"/>
      <c r="O396" s="220"/>
      <c r="P396" s="221"/>
      <c r="Q396" s="978"/>
      <c r="R396" s="979"/>
      <c r="S396" s="979"/>
      <c r="T396" s="979"/>
      <c r="U396" s="979"/>
      <c r="V396" s="979"/>
      <c r="W396" s="979"/>
      <c r="X396" s="979"/>
      <c r="Y396" s="979"/>
      <c r="Z396" s="979"/>
      <c r="AA396" s="980"/>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8"/>
      <c r="B397" s="238"/>
      <c r="C397" s="237"/>
      <c r="D397" s="238"/>
      <c r="E397" s="237"/>
      <c r="F397" s="299"/>
      <c r="G397" s="219"/>
      <c r="H397" s="220"/>
      <c r="I397" s="220"/>
      <c r="J397" s="220"/>
      <c r="K397" s="220"/>
      <c r="L397" s="220"/>
      <c r="M397" s="220"/>
      <c r="N397" s="220"/>
      <c r="O397" s="220"/>
      <c r="P397" s="221"/>
      <c r="Q397" s="978"/>
      <c r="R397" s="979"/>
      <c r="S397" s="979"/>
      <c r="T397" s="979"/>
      <c r="U397" s="979"/>
      <c r="V397" s="979"/>
      <c r="W397" s="979"/>
      <c r="X397" s="979"/>
      <c r="Y397" s="979"/>
      <c r="Z397" s="979"/>
      <c r="AA397" s="98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8"/>
      <c r="B398" s="238"/>
      <c r="C398" s="237"/>
      <c r="D398" s="238"/>
      <c r="E398" s="237"/>
      <c r="F398" s="299"/>
      <c r="G398" s="222"/>
      <c r="H398" s="179"/>
      <c r="I398" s="179"/>
      <c r="J398" s="179"/>
      <c r="K398" s="179"/>
      <c r="L398" s="179"/>
      <c r="M398" s="179"/>
      <c r="N398" s="179"/>
      <c r="O398" s="179"/>
      <c r="P398" s="223"/>
      <c r="Q398" s="981"/>
      <c r="R398" s="982"/>
      <c r="S398" s="982"/>
      <c r="T398" s="982"/>
      <c r="U398" s="982"/>
      <c r="V398" s="982"/>
      <c r="W398" s="982"/>
      <c r="X398" s="982"/>
      <c r="Y398" s="982"/>
      <c r="Z398" s="982"/>
      <c r="AA398" s="98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8"/>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8"/>
      <c r="B401" s="238"/>
      <c r="C401" s="237"/>
      <c r="D401" s="238"/>
      <c r="E401" s="237"/>
      <c r="F401" s="299"/>
      <c r="G401" s="217"/>
      <c r="H401" s="176"/>
      <c r="I401" s="176"/>
      <c r="J401" s="176"/>
      <c r="K401" s="176"/>
      <c r="L401" s="176"/>
      <c r="M401" s="176"/>
      <c r="N401" s="176"/>
      <c r="O401" s="176"/>
      <c r="P401" s="218"/>
      <c r="Q401" s="975"/>
      <c r="R401" s="976"/>
      <c r="S401" s="976"/>
      <c r="T401" s="976"/>
      <c r="U401" s="976"/>
      <c r="V401" s="976"/>
      <c r="W401" s="976"/>
      <c r="X401" s="976"/>
      <c r="Y401" s="976"/>
      <c r="Z401" s="976"/>
      <c r="AA401" s="97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8"/>
      <c r="B402" s="238"/>
      <c r="C402" s="237"/>
      <c r="D402" s="238"/>
      <c r="E402" s="237"/>
      <c r="F402" s="299"/>
      <c r="G402" s="219"/>
      <c r="H402" s="220"/>
      <c r="I402" s="220"/>
      <c r="J402" s="220"/>
      <c r="K402" s="220"/>
      <c r="L402" s="220"/>
      <c r="M402" s="220"/>
      <c r="N402" s="220"/>
      <c r="O402" s="220"/>
      <c r="P402" s="221"/>
      <c r="Q402" s="978"/>
      <c r="R402" s="979"/>
      <c r="S402" s="979"/>
      <c r="T402" s="979"/>
      <c r="U402" s="979"/>
      <c r="V402" s="979"/>
      <c r="W402" s="979"/>
      <c r="X402" s="979"/>
      <c r="Y402" s="979"/>
      <c r="Z402" s="979"/>
      <c r="AA402" s="98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8"/>
      <c r="B403" s="238"/>
      <c r="C403" s="237"/>
      <c r="D403" s="238"/>
      <c r="E403" s="237"/>
      <c r="F403" s="299"/>
      <c r="G403" s="219"/>
      <c r="H403" s="220"/>
      <c r="I403" s="220"/>
      <c r="J403" s="220"/>
      <c r="K403" s="220"/>
      <c r="L403" s="220"/>
      <c r="M403" s="220"/>
      <c r="N403" s="220"/>
      <c r="O403" s="220"/>
      <c r="P403" s="221"/>
      <c r="Q403" s="978"/>
      <c r="R403" s="979"/>
      <c r="S403" s="979"/>
      <c r="T403" s="979"/>
      <c r="U403" s="979"/>
      <c r="V403" s="979"/>
      <c r="W403" s="979"/>
      <c r="X403" s="979"/>
      <c r="Y403" s="979"/>
      <c r="Z403" s="979"/>
      <c r="AA403" s="980"/>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8"/>
      <c r="B404" s="238"/>
      <c r="C404" s="237"/>
      <c r="D404" s="238"/>
      <c r="E404" s="237"/>
      <c r="F404" s="299"/>
      <c r="G404" s="219"/>
      <c r="H404" s="220"/>
      <c r="I404" s="220"/>
      <c r="J404" s="220"/>
      <c r="K404" s="220"/>
      <c r="L404" s="220"/>
      <c r="M404" s="220"/>
      <c r="N404" s="220"/>
      <c r="O404" s="220"/>
      <c r="P404" s="221"/>
      <c r="Q404" s="978"/>
      <c r="R404" s="979"/>
      <c r="S404" s="979"/>
      <c r="T404" s="979"/>
      <c r="U404" s="979"/>
      <c r="V404" s="979"/>
      <c r="W404" s="979"/>
      <c r="X404" s="979"/>
      <c r="Y404" s="979"/>
      <c r="Z404" s="979"/>
      <c r="AA404" s="98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8"/>
      <c r="B405" s="238"/>
      <c r="C405" s="237"/>
      <c r="D405" s="238"/>
      <c r="E405" s="237"/>
      <c r="F405" s="299"/>
      <c r="G405" s="222"/>
      <c r="H405" s="179"/>
      <c r="I405" s="179"/>
      <c r="J405" s="179"/>
      <c r="K405" s="179"/>
      <c r="L405" s="179"/>
      <c r="M405" s="179"/>
      <c r="N405" s="179"/>
      <c r="O405" s="179"/>
      <c r="P405" s="223"/>
      <c r="Q405" s="981"/>
      <c r="R405" s="982"/>
      <c r="S405" s="982"/>
      <c r="T405" s="982"/>
      <c r="U405" s="982"/>
      <c r="V405" s="982"/>
      <c r="W405" s="982"/>
      <c r="X405" s="982"/>
      <c r="Y405" s="982"/>
      <c r="Z405" s="982"/>
      <c r="AA405" s="98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8"/>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8"/>
      <c r="B408" s="238"/>
      <c r="C408" s="237"/>
      <c r="D408" s="238"/>
      <c r="E408" s="237"/>
      <c r="F408" s="299"/>
      <c r="G408" s="217"/>
      <c r="H408" s="176"/>
      <c r="I408" s="176"/>
      <c r="J408" s="176"/>
      <c r="K408" s="176"/>
      <c r="L408" s="176"/>
      <c r="M408" s="176"/>
      <c r="N408" s="176"/>
      <c r="O408" s="176"/>
      <c r="P408" s="218"/>
      <c r="Q408" s="975"/>
      <c r="R408" s="976"/>
      <c r="S408" s="976"/>
      <c r="T408" s="976"/>
      <c r="U408" s="976"/>
      <c r="V408" s="976"/>
      <c r="W408" s="976"/>
      <c r="X408" s="976"/>
      <c r="Y408" s="976"/>
      <c r="Z408" s="976"/>
      <c r="AA408" s="97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8"/>
      <c r="B409" s="238"/>
      <c r="C409" s="237"/>
      <c r="D409" s="238"/>
      <c r="E409" s="237"/>
      <c r="F409" s="299"/>
      <c r="G409" s="219"/>
      <c r="H409" s="220"/>
      <c r="I409" s="220"/>
      <c r="J409" s="220"/>
      <c r="K409" s="220"/>
      <c r="L409" s="220"/>
      <c r="M409" s="220"/>
      <c r="N409" s="220"/>
      <c r="O409" s="220"/>
      <c r="P409" s="221"/>
      <c r="Q409" s="978"/>
      <c r="R409" s="979"/>
      <c r="S409" s="979"/>
      <c r="T409" s="979"/>
      <c r="U409" s="979"/>
      <c r="V409" s="979"/>
      <c r="W409" s="979"/>
      <c r="X409" s="979"/>
      <c r="Y409" s="979"/>
      <c r="Z409" s="979"/>
      <c r="AA409" s="98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8"/>
      <c r="B410" s="238"/>
      <c r="C410" s="237"/>
      <c r="D410" s="238"/>
      <c r="E410" s="237"/>
      <c r="F410" s="299"/>
      <c r="G410" s="219"/>
      <c r="H410" s="220"/>
      <c r="I410" s="220"/>
      <c r="J410" s="220"/>
      <c r="K410" s="220"/>
      <c r="L410" s="220"/>
      <c r="M410" s="220"/>
      <c r="N410" s="220"/>
      <c r="O410" s="220"/>
      <c r="P410" s="221"/>
      <c r="Q410" s="978"/>
      <c r="R410" s="979"/>
      <c r="S410" s="979"/>
      <c r="T410" s="979"/>
      <c r="U410" s="979"/>
      <c r="V410" s="979"/>
      <c r="W410" s="979"/>
      <c r="X410" s="979"/>
      <c r="Y410" s="979"/>
      <c r="Z410" s="979"/>
      <c r="AA410" s="980"/>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8"/>
      <c r="B411" s="238"/>
      <c r="C411" s="237"/>
      <c r="D411" s="238"/>
      <c r="E411" s="237"/>
      <c r="F411" s="299"/>
      <c r="G411" s="219"/>
      <c r="H411" s="220"/>
      <c r="I411" s="220"/>
      <c r="J411" s="220"/>
      <c r="K411" s="220"/>
      <c r="L411" s="220"/>
      <c r="M411" s="220"/>
      <c r="N411" s="220"/>
      <c r="O411" s="220"/>
      <c r="P411" s="221"/>
      <c r="Q411" s="978"/>
      <c r="R411" s="979"/>
      <c r="S411" s="979"/>
      <c r="T411" s="979"/>
      <c r="U411" s="979"/>
      <c r="V411" s="979"/>
      <c r="W411" s="979"/>
      <c r="X411" s="979"/>
      <c r="Y411" s="979"/>
      <c r="Z411" s="979"/>
      <c r="AA411" s="98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8"/>
      <c r="B412" s="238"/>
      <c r="C412" s="237"/>
      <c r="D412" s="238"/>
      <c r="E412" s="237"/>
      <c r="F412" s="299"/>
      <c r="G412" s="222"/>
      <c r="H412" s="179"/>
      <c r="I412" s="179"/>
      <c r="J412" s="179"/>
      <c r="K412" s="179"/>
      <c r="L412" s="179"/>
      <c r="M412" s="179"/>
      <c r="N412" s="179"/>
      <c r="O412" s="179"/>
      <c r="P412" s="223"/>
      <c r="Q412" s="981"/>
      <c r="R412" s="982"/>
      <c r="S412" s="982"/>
      <c r="T412" s="982"/>
      <c r="U412" s="982"/>
      <c r="V412" s="982"/>
      <c r="W412" s="982"/>
      <c r="X412" s="982"/>
      <c r="Y412" s="982"/>
      <c r="Z412" s="982"/>
      <c r="AA412" s="98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8"/>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8"/>
      <c r="B415" s="238"/>
      <c r="C415" s="237"/>
      <c r="D415" s="238"/>
      <c r="E415" s="237"/>
      <c r="F415" s="299"/>
      <c r="G415" s="217"/>
      <c r="H415" s="176"/>
      <c r="I415" s="176"/>
      <c r="J415" s="176"/>
      <c r="K415" s="176"/>
      <c r="L415" s="176"/>
      <c r="M415" s="176"/>
      <c r="N415" s="176"/>
      <c r="O415" s="176"/>
      <c r="P415" s="218"/>
      <c r="Q415" s="975"/>
      <c r="R415" s="976"/>
      <c r="S415" s="976"/>
      <c r="T415" s="976"/>
      <c r="U415" s="976"/>
      <c r="V415" s="976"/>
      <c r="W415" s="976"/>
      <c r="X415" s="976"/>
      <c r="Y415" s="976"/>
      <c r="Z415" s="976"/>
      <c r="AA415" s="97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8"/>
      <c r="B416" s="238"/>
      <c r="C416" s="237"/>
      <c r="D416" s="238"/>
      <c r="E416" s="237"/>
      <c r="F416" s="299"/>
      <c r="G416" s="219"/>
      <c r="H416" s="220"/>
      <c r="I416" s="220"/>
      <c r="J416" s="220"/>
      <c r="K416" s="220"/>
      <c r="L416" s="220"/>
      <c r="M416" s="220"/>
      <c r="N416" s="220"/>
      <c r="O416" s="220"/>
      <c r="P416" s="221"/>
      <c r="Q416" s="978"/>
      <c r="R416" s="979"/>
      <c r="S416" s="979"/>
      <c r="T416" s="979"/>
      <c r="U416" s="979"/>
      <c r="V416" s="979"/>
      <c r="W416" s="979"/>
      <c r="X416" s="979"/>
      <c r="Y416" s="979"/>
      <c r="Z416" s="979"/>
      <c r="AA416" s="98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8"/>
      <c r="B417" s="238"/>
      <c r="C417" s="237"/>
      <c r="D417" s="238"/>
      <c r="E417" s="237"/>
      <c r="F417" s="299"/>
      <c r="G417" s="219"/>
      <c r="H417" s="220"/>
      <c r="I417" s="220"/>
      <c r="J417" s="220"/>
      <c r="K417" s="220"/>
      <c r="L417" s="220"/>
      <c r="M417" s="220"/>
      <c r="N417" s="220"/>
      <c r="O417" s="220"/>
      <c r="P417" s="221"/>
      <c r="Q417" s="978"/>
      <c r="R417" s="979"/>
      <c r="S417" s="979"/>
      <c r="T417" s="979"/>
      <c r="U417" s="979"/>
      <c r="V417" s="979"/>
      <c r="W417" s="979"/>
      <c r="X417" s="979"/>
      <c r="Y417" s="979"/>
      <c r="Z417" s="979"/>
      <c r="AA417" s="980"/>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8"/>
      <c r="B418" s="238"/>
      <c r="C418" s="237"/>
      <c r="D418" s="238"/>
      <c r="E418" s="237"/>
      <c r="F418" s="299"/>
      <c r="G418" s="219"/>
      <c r="H418" s="220"/>
      <c r="I418" s="220"/>
      <c r="J418" s="220"/>
      <c r="K418" s="220"/>
      <c r="L418" s="220"/>
      <c r="M418" s="220"/>
      <c r="N418" s="220"/>
      <c r="O418" s="220"/>
      <c r="P418" s="221"/>
      <c r="Q418" s="978"/>
      <c r="R418" s="979"/>
      <c r="S418" s="979"/>
      <c r="T418" s="979"/>
      <c r="U418" s="979"/>
      <c r="V418" s="979"/>
      <c r="W418" s="979"/>
      <c r="X418" s="979"/>
      <c r="Y418" s="979"/>
      <c r="Z418" s="979"/>
      <c r="AA418" s="98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8"/>
      <c r="B419" s="238"/>
      <c r="C419" s="237"/>
      <c r="D419" s="238"/>
      <c r="E419" s="237"/>
      <c r="F419" s="299"/>
      <c r="G419" s="222"/>
      <c r="H419" s="179"/>
      <c r="I419" s="179"/>
      <c r="J419" s="179"/>
      <c r="K419" s="179"/>
      <c r="L419" s="179"/>
      <c r="M419" s="179"/>
      <c r="N419" s="179"/>
      <c r="O419" s="179"/>
      <c r="P419" s="223"/>
      <c r="Q419" s="981"/>
      <c r="R419" s="982"/>
      <c r="S419" s="982"/>
      <c r="T419" s="982"/>
      <c r="U419" s="982"/>
      <c r="V419" s="982"/>
      <c r="W419" s="982"/>
      <c r="X419" s="982"/>
      <c r="Y419" s="982"/>
      <c r="Z419" s="982"/>
      <c r="AA419" s="98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8"/>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8"/>
      <c r="B422" s="238"/>
      <c r="C422" s="237"/>
      <c r="D422" s="238"/>
      <c r="E422" s="237"/>
      <c r="F422" s="299"/>
      <c r="G422" s="217"/>
      <c r="H422" s="176"/>
      <c r="I422" s="176"/>
      <c r="J422" s="176"/>
      <c r="K422" s="176"/>
      <c r="L422" s="176"/>
      <c r="M422" s="176"/>
      <c r="N422" s="176"/>
      <c r="O422" s="176"/>
      <c r="P422" s="218"/>
      <c r="Q422" s="975"/>
      <c r="R422" s="976"/>
      <c r="S422" s="976"/>
      <c r="T422" s="976"/>
      <c r="U422" s="976"/>
      <c r="V422" s="976"/>
      <c r="W422" s="976"/>
      <c r="X422" s="976"/>
      <c r="Y422" s="976"/>
      <c r="Z422" s="976"/>
      <c r="AA422" s="97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8"/>
      <c r="B423" s="238"/>
      <c r="C423" s="237"/>
      <c r="D423" s="238"/>
      <c r="E423" s="237"/>
      <c r="F423" s="299"/>
      <c r="G423" s="219"/>
      <c r="H423" s="220"/>
      <c r="I423" s="220"/>
      <c r="J423" s="220"/>
      <c r="K423" s="220"/>
      <c r="L423" s="220"/>
      <c r="M423" s="220"/>
      <c r="N423" s="220"/>
      <c r="O423" s="220"/>
      <c r="P423" s="221"/>
      <c r="Q423" s="978"/>
      <c r="R423" s="979"/>
      <c r="S423" s="979"/>
      <c r="T423" s="979"/>
      <c r="U423" s="979"/>
      <c r="V423" s="979"/>
      <c r="W423" s="979"/>
      <c r="X423" s="979"/>
      <c r="Y423" s="979"/>
      <c r="Z423" s="979"/>
      <c r="AA423" s="98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8"/>
      <c r="B424" s="238"/>
      <c r="C424" s="237"/>
      <c r="D424" s="238"/>
      <c r="E424" s="237"/>
      <c r="F424" s="299"/>
      <c r="G424" s="219"/>
      <c r="H424" s="220"/>
      <c r="I424" s="220"/>
      <c r="J424" s="220"/>
      <c r="K424" s="220"/>
      <c r="L424" s="220"/>
      <c r="M424" s="220"/>
      <c r="N424" s="220"/>
      <c r="O424" s="220"/>
      <c r="P424" s="221"/>
      <c r="Q424" s="978"/>
      <c r="R424" s="979"/>
      <c r="S424" s="979"/>
      <c r="T424" s="979"/>
      <c r="U424" s="979"/>
      <c r="V424" s="979"/>
      <c r="W424" s="979"/>
      <c r="X424" s="979"/>
      <c r="Y424" s="979"/>
      <c r="Z424" s="979"/>
      <c r="AA424" s="980"/>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8"/>
      <c r="B425" s="238"/>
      <c r="C425" s="237"/>
      <c r="D425" s="238"/>
      <c r="E425" s="237"/>
      <c r="F425" s="299"/>
      <c r="G425" s="219"/>
      <c r="H425" s="220"/>
      <c r="I425" s="220"/>
      <c r="J425" s="220"/>
      <c r="K425" s="220"/>
      <c r="L425" s="220"/>
      <c r="M425" s="220"/>
      <c r="N425" s="220"/>
      <c r="O425" s="220"/>
      <c r="P425" s="221"/>
      <c r="Q425" s="978"/>
      <c r="R425" s="979"/>
      <c r="S425" s="979"/>
      <c r="T425" s="979"/>
      <c r="U425" s="979"/>
      <c r="V425" s="979"/>
      <c r="W425" s="979"/>
      <c r="X425" s="979"/>
      <c r="Y425" s="979"/>
      <c r="Z425" s="979"/>
      <c r="AA425" s="98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8"/>
      <c r="B426" s="238"/>
      <c r="C426" s="237"/>
      <c r="D426" s="238"/>
      <c r="E426" s="300"/>
      <c r="F426" s="301"/>
      <c r="G426" s="222"/>
      <c r="H426" s="179"/>
      <c r="I426" s="179"/>
      <c r="J426" s="179"/>
      <c r="K426" s="179"/>
      <c r="L426" s="179"/>
      <c r="M426" s="179"/>
      <c r="N426" s="179"/>
      <c r="O426" s="179"/>
      <c r="P426" s="223"/>
      <c r="Q426" s="981"/>
      <c r="R426" s="982"/>
      <c r="S426" s="982"/>
      <c r="T426" s="982"/>
      <c r="U426" s="982"/>
      <c r="V426" s="982"/>
      <c r="W426" s="982"/>
      <c r="X426" s="982"/>
      <c r="Y426" s="982"/>
      <c r="Z426" s="982"/>
      <c r="AA426" s="98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8"/>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8"/>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8"/>
      <c r="B429" s="238"/>
      <c r="C429" s="300"/>
      <c r="D429" s="98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8"/>
      <c r="B430" s="238"/>
      <c r="C430" s="235" t="s">
        <v>587</v>
      </c>
      <c r="D430" s="236"/>
      <c r="E430" s="224" t="s">
        <v>315</v>
      </c>
      <c r="F430" s="444"/>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459</v>
      </c>
      <c r="AJ431" s="199"/>
      <c r="AK431" s="199"/>
      <c r="AL431" s="200"/>
      <c r="AM431" s="199" t="s">
        <v>460</v>
      </c>
      <c r="AN431" s="199"/>
      <c r="AO431" s="199"/>
      <c r="AP431" s="200"/>
      <c r="AQ431" s="200" t="s">
        <v>184</v>
      </c>
      <c r="AR431" s="184"/>
      <c r="AS431" s="184"/>
      <c r="AT431" s="185"/>
      <c r="AU431" s="161" t="s">
        <v>133</v>
      </c>
      <c r="AV431" s="161"/>
      <c r="AW431" s="161"/>
      <c r="AX431" s="162"/>
      <c r="AY431">
        <f>COUNTA($G$433)</f>
        <v>0</v>
      </c>
    </row>
    <row r="432" spans="1:51" ht="18.75" customHeight="1" x14ac:dyDescent="0.15">
      <c r="A432" s="98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customHeight="1" x14ac:dyDescent="0.15">
      <c r="A433" s="988"/>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customHeight="1" x14ac:dyDescent="0.15">
      <c r="A434" s="98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customHeight="1" x14ac:dyDescent="0.15">
      <c r="A435" s="98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customHeight="1" x14ac:dyDescent="0.15">
      <c r="A436" s="98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459</v>
      </c>
      <c r="AJ436" s="199"/>
      <c r="AK436" s="199"/>
      <c r="AL436" s="200"/>
      <c r="AM436" s="199" t="s">
        <v>460</v>
      </c>
      <c r="AN436" s="199"/>
      <c r="AO436" s="199"/>
      <c r="AP436" s="200"/>
      <c r="AQ436" s="200" t="s">
        <v>184</v>
      </c>
      <c r="AR436" s="184"/>
      <c r="AS436" s="184"/>
      <c r="AT436" s="185"/>
      <c r="AU436" s="161" t="s">
        <v>133</v>
      </c>
      <c r="AV436" s="161"/>
      <c r="AW436" s="161"/>
      <c r="AX436" s="162"/>
      <c r="AY436">
        <f>COUNTA($G$438)</f>
        <v>0</v>
      </c>
    </row>
    <row r="437" spans="1:51" ht="18.75" customHeight="1" x14ac:dyDescent="0.15">
      <c r="A437" s="98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customHeight="1" x14ac:dyDescent="0.15">
      <c r="A438" s="988"/>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customHeight="1" x14ac:dyDescent="0.15">
      <c r="A439" s="98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customHeight="1" x14ac:dyDescent="0.15">
      <c r="A440" s="98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459</v>
      </c>
      <c r="AJ441" s="199"/>
      <c r="AK441" s="199"/>
      <c r="AL441" s="200"/>
      <c r="AM441" s="199" t="s">
        <v>460</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459</v>
      </c>
      <c r="AJ446" s="199"/>
      <c r="AK446" s="199"/>
      <c r="AL446" s="200"/>
      <c r="AM446" s="199" t="s">
        <v>460</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459</v>
      </c>
      <c r="AJ451" s="199"/>
      <c r="AK451" s="199"/>
      <c r="AL451" s="200"/>
      <c r="AM451" s="199" t="s">
        <v>460</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8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459</v>
      </c>
      <c r="AJ456" s="199"/>
      <c r="AK456" s="199"/>
      <c r="AL456" s="200"/>
      <c r="AM456" s="199" t="s">
        <v>460</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8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88"/>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8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8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8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459</v>
      </c>
      <c r="AJ461" s="199"/>
      <c r="AK461" s="199"/>
      <c r="AL461" s="200"/>
      <c r="AM461" s="199" t="s">
        <v>460</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459</v>
      </c>
      <c r="AJ466" s="199"/>
      <c r="AK466" s="199"/>
      <c r="AL466" s="200"/>
      <c r="AM466" s="199" t="s">
        <v>460</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459</v>
      </c>
      <c r="AJ471" s="199"/>
      <c r="AK471" s="199"/>
      <c r="AL471" s="200"/>
      <c r="AM471" s="199" t="s">
        <v>460</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459</v>
      </c>
      <c r="AJ476" s="199"/>
      <c r="AK476" s="199"/>
      <c r="AL476" s="200"/>
      <c r="AM476" s="199" t="s">
        <v>460</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8"/>
      <c r="B481" s="238"/>
      <c r="C481" s="237"/>
      <c r="D481" s="238"/>
      <c r="E481" s="172" t="s">
        <v>323</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88"/>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8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88"/>
      <c r="B484" s="238"/>
      <c r="C484" s="237"/>
      <c r="D484" s="238"/>
      <c r="E484" s="224" t="s">
        <v>318</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459</v>
      </c>
      <c r="AJ485" s="199"/>
      <c r="AK485" s="199"/>
      <c r="AL485" s="200"/>
      <c r="AM485" s="199" t="s">
        <v>460</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459</v>
      </c>
      <c r="AJ490" s="199"/>
      <c r="AK490" s="199"/>
      <c r="AL490" s="200"/>
      <c r="AM490" s="199" t="s">
        <v>460</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459</v>
      </c>
      <c r="AJ495" s="199"/>
      <c r="AK495" s="199"/>
      <c r="AL495" s="200"/>
      <c r="AM495" s="199" t="s">
        <v>460</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459</v>
      </c>
      <c r="AJ500" s="199"/>
      <c r="AK500" s="199"/>
      <c r="AL500" s="200"/>
      <c r="AM500" s="199" t="s">
        <v>460</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459</v>
      </c>
      <c r="AJ505" s="199"/>
      <c r="AK505" s="199"/>
      <c r="AL505" s="200"/>
      <c r="AM505" s="199" t="s">
        <v>460</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459</v>
      </c>
      <c r="AJ510" s="199"/>
      <c r="AK510" s="199"/>
      <c r="AL510" s="200"/>
      <c r="AM510" s="199" t="s">
        <v>460</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459</v>
      </c>
      <c r="AJ515" s="199"/>
      <c r="AK515" s="199"/>
      <c r="AL515" s="200"/>
      <c r="AM515" s="199" t="s">
        <v>460</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459</v>
      </c>
      <c r="AJ520" s="199"/>
      <c r="AK520" s="199"/>
      <c r="AL520" s="200"/>
      <c r="AM520" s="199" t="s">
        <v>460</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459</v>
      </c>
      <c r="AJ525" s="199"/>
      <c r="AK525" s="199"/>
      <c r="AL525" s="200"/>
      <c r="AM525" s="199" t="s">
        <v>460</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459</v>
      </c>
      <c r="AJ530" s="199"/>
      <c r="AK530" s="199"/>
      <c r="AL530" s="200"/>
      <c r="AM530" s="199" t="s">
        <v>460</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8"/>
      <c r="B535" s="238"/>
      <c r="C535" s="237"/>
      <c r="D535" s="238"/>
      <c r="E535" s="172" t="s">
        <v>324</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8"/>
      <c r="B538" s="238"/>
      <c r="C538" s="237"/>
      <c r="D538" s="238"/>
      <c r="E538" s="224" t="s">
        <v>319</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459</v>
      </c>
      <c r="AJ539" s="199"/>
      <c r="AK539" s="199"/>
      <c r="AL539" s="200"/>
      <c r="AM539" s="199" t="s">
        <v>460</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459</v>
      </c>
      <c r="AJ544" s="199"/>
      <c r="AK544" s="199"/>
      <c r="AL544" s="200"/>
      <c r="AM544" s="199" t="s">
        <v>460</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459</v>
      </c>
      <c r="AJ549" s="199"/>
      <c r="AK549" s="199"/>
      <c r="AL549" s="200"/>
      <c r="AM549" s="199" t="s">
        <v>460</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459</v>
      </c>
      <c r="AJ554" s="199"/>
      <c r="AK554" s="199"/>
      <c r="AL554" s="200"/>
      <c r="AM554" s="199" t="s">
        <v>460</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459</v>
      </c>
      <c r="AJ559" s="199"/>
      <c r="AK559" s="199"/>
      <c r="AL559" s="200"/>
      <c r="AM559" s="199" t="s">
        <v>460</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459</v>
      </c>
      <c r="AJ564" s="199"/>
      <c r="AK564" s="199"/>
      <c r="AL564" s="200"/>
      <c r="AM564" s="199" t="s">
        <v>460</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459</v>
      </c>
      <c r="AJ569" s="199"/>
      <c r="AK569" s="199"/>
      <c r="AL569" s="200"/>
      <c r="AM569" s="199" t="s">
        <v>460</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459</v>
      </c>
      <c r="AJ574" s="199"/>
      <c r="AK574" s="199"/>
      <c r="AL574" s="200"/>
      <c r="AM574" s="199" t="s">
        <v>460</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459</v>
      </c>
      <c r="AJ579" s="199"/>
      <c r="AK579" s="199"/>
      <c r="AL579" s="200"/>
      <c r="AM579" s="199" t="s">
        <v>460</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459</v>
      </c>
      <c r="AJ584" s="199"/>
      <c r="AK584" s="199"/>
      <c r="AL584" s="200"/>
      <c r="AM584" s="199" t="s">
        <v>460</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8"/>
      <c r="B589" s="238"/>
      <c r="C589" s="237"/>
      <c r="D589" s="238"/>
      <c r="E589" s="172" t="s">
        <v>324</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8"/>
      <c r="B592" s="238"/>
      <c r="C592" s="237"/>
      <c r="D592" s="238"/>
      <c r="E592" s="224" t="s">
        <v>318</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459</v>
      </c>
      <c r="AJ593" s="199"/>
      <c r="AK593" s="199"/>
      <c r="AL593" s="200"/>
      <c r="AM593" s="199" t="s">
        <v>460</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459</v>
      </c>
      <c r="AJ598" s="199"/>
      <c r="AK598" s="199"/>
      <c r="AL598" s="200"/>
      <c r="AM598" s="199" t="s">
        <v>460</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459</v>
      </c>
      <c r="AJ603" s="199"/>
      <c r="AK603" s="199"/>
      <c r="AL603" s="200"/>
      <c r="AM603" s="199" t="s">
        <v>460</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459</v>
      </c>
      <c r="AJ608" s="199"/>
      <c r="AK608" s="199"/>
      <c r="AL608" s="200"/>
      <c r="AM608" s="199" t="s">
        <v>460</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459</v>
      </c>
      <c r="AJ613" s="199"/>
      <c r="AK613" s="199"/>
      <c r="AL613" s="200"/>
      <c r="AM613" s="199" t="s">
        <v>460</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459</v>
      </c>
      <c r="AJ618" s="199"/>
      <c r="AK618" s="199"/>
      <c r="AL618" s="200"/>
      <c r="AM618" s="199" t="s">
        <v>460</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459</v>
      </c>
      <c r="AJ623" s="199"/>
      <c r="AK623" s="199"/>
      <c r="AL623" s="200"/>
      <c r="AM623" s="199" t="s">
        <v>460</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459</v>
      </c>
      <c r="AJ628" s="199"/>
      <c r="AK628" s="199"/>
      <c r="AL628" s="200"/>
      <c r="AM628" s="199" t="s">
        <v>460</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459</v>
      </c>
      <c r="AJ633" s="199"/>
      <c r="AK633" s="199"/>
      <c r="AL633" s="200"/>
      <c r="AM633" s="199" t="s">
        <v>460</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459</v>
      </c>
      <c r="AJ638" s="199"/>
      <c r="AK638" s="199"/>
      <c r="AL638" s="200"/>
      <c r="AM638" s="199" t="s">
        <v>460</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8"/>
      <c r="B643" s="238"/>
      <c r="C643" s="237"/>
      <c r="D643" s="238"/>
      <c r="E643" s="172" t="s">
        <v>324</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8"/>
      <c r="B646" s="238"/>
      <c r="C646" s="237"/>
      <c r="D646" s="238"/>
      <c r="E646" s="224" t="s">
        <v>319</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459</v>
      </c>
      <c r="AJ647" s="199"/>
      <c r="AK647" s="199"/>
      <c r="AL647" s="200"/>
      <c r="AM647" s="199" t="s">
        <v>460</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459</v>
      </c>
      <c r="AJ652" s="199"/>
      <c r="AK652" s="199"/>
      <c r="AL652" s="200"/>
      <c r="AM652" s="199" t="s">
        <v>460</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459</v>
      </c>
      <c r="AJ657" s="199"/>
      <c r="AK657" s="199"/>
      <c r="AL657" s="200"/>
      <c r="AM657" s="199" t="s">
        <v>460</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459</v>
      </c>
      <c r="AJ662" s="199"/>
      <c r="AK662" s="199"/>
      <c r="AL662" s="200"/>
      <c r="AM662" s="199" t="s">
        <v>460</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459</v>
      </c>
      <c r="AJ667" s="199"/>
      <c r="AK667" s="199"/>
      <c r="AL667" s="200"/>
      <c r="AM667" s="199" t="s">
        <v>460</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459</v>
      </c>
      <c r="AJ672" s="199"/>
      <c r="AK672" s="199"/>
      <c r="AL672" s="200"/>
      <c r="AM672" s="199" t="s">
        <v>460</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459</v>
      </c>
      <c r="AJ677" s="199"/>
      <c r="AK677" s="199"/>
      <c r="AL677" s="200"/>
      <c r="AM677" s="199" t="s">
        <v>460</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459</v>
      </c>
      <c r="AJ682" s="199"/>
      <c r="AK682" s="199"/>
      <c r="AL682" s="200"/>
      <c r="AM682" s="199" t="s">
        <v>460</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459</v>
      </c>
      <c r="AJ687" s="199"/>
      <c r="AK687" s="199"/>
      <c r="AL687" s="200"/>
      <c r="AM687" s="199" t="s">
        <v>460</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459</v>
      </c>
      <c r="AJ692" s="199"/>
      <c r="AK692" s="199"/>
      <c r="AL692" s="200"/>
      <c r="AM692" s="199" t="s">
        <v>460</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8"/>
      <c r="B697" s="238"/>
      <c r="C697" s="237"/>
      <c r="D697" s="238"/>
      <c r="E697" s="172" t="s">
        <v>324</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31</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35</v>
      </c>
      <c r="AE701" s="605"/>
      <c r="AF701" s="605"/>
      <c r="AG701" s="604" t="s">
        <v>30</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139</v>
      </c>
      <c r="B702" s="526"/>
      <c r="C702" s="725" t="s">
        <v>140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661</v>
      </c>
      <c r="AE702" s="890"/>
      <c r="AF702" s="890"/>
      <c r="AG702" s="879" t="s">
        <v>672</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36</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69" t="s">
        <v>661</v>
      </c>
      <c r="AE703" s="170"/>
      <c r="AF703" s="170"/>
      <c r="AG703" s="663" t="s">
        <v>673</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661</v>
      </c>
      <c r="AE704" s="582"/>
      <c r="AF704" s="582"/>
      <c r="AG704" s="424" t="s">
        <v>674</v>
      </c>
      <c r="AH704" s="220"/>
      <c r="AI704" s="220"/>
      <c r="AJ704" s="220"/>
      <c r="AK704" s="220"/>
      <c r="AL704" s="220"/>
      <c r="AM704" s="220"/>
      <c r="AN704" s="220"/>
      <c r="AO704" s="220"/>
      <c r="AP704" s="220"/>
      <c r="AQ704" s="220"/>
      <c r="AR704" s="220"/>
      <c r="AS704" s="220"/>
      <c r="AT704" s="220"/>
      <c r="AU704" s="220"/>
      <c r="AV704" s="220"/>
      <c r="AW704" s="220"/>
      <c r="AX704" s="425"/>
    </row>
    <row r="705" spans="1:50" ht="36.75" customHeight="1" x14ac:dyDescent="0.15">
      <c r="A705" s="617" t="s">
        <v>38</v>
      </c>
      <c r="B705" s="765"/>
      <c r="C705" s="600" t="s">
        <v>40</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661</v>
      </c>
      <c r="AE705" s="732"/>
      <c r="AF705" s="732"/>
      <c r="AG705" s="175" t="s">
        <v>736</v>
      </c>
      <c r="AH705" s="176"/>
      <c r="AI705" s="176"/>
      <c r="AJ705" s="176"/>
      <c r="AK705" s="176"/>
      <c r="AL705" s="176"/>
      <c r="AM705" s="176"/>
      <c r="AN705" s="176"/>
      <c r="AO705" s="176"/>
      <c r="AP705" s="176"/>
      <c r="AQ705" s="176"/>
      <c r="AR705" s="176"/>
      <c r="AS705" s="176"/>
      <c r="AT705" s="176"/>
      <c r="AU705" s="176"/>
      <c r="AV705" s="176"/>
      <c r="AW705" s="176"/>
      <c r="AX705" s="177"/>
    </row>
    <row r="706" spans="1:50" ht="36.75" customHeight="1" x14ac:dyDescent="0.15">
      <c r="A706" s="654"/>
      <c r="B706" s="766"/>
      <c r="C706" s="610"/>
      <c r="D706" s="611"/>
      <c r="E706" s="682" t="s">
        <v>297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69" t="s">
        <v>670</v>
      </c>
      <c r="AE706" s="170"/>
      <c r="AF706" s="171"/>
      <c r="AG706" s="424"/>
      <c r="AH706" s="220"/>
      <c r="AI706" s="220"/>
      <c r="AJ706" s="220"/>
      <c r="AK706" s="220"/>
      <c r="AL706" s="220"/>
      <c r="AM706" s="220"/>
      <c r="AN706" s="220"/>
      <c r="AO706" s="220"/>
      <c r="AP706" s="220"/>
      <c r="AQ706" s="220"/>
      <c r="AR706" s="220"/>
      <c r="AS706" s="220"/>
      <c r="AT706" s="220"/>
      <c r="AU706" s="220"/>
      <c r="AV706" s="220"/>
      <c r="AW706" s="220"/>
      <c r="AX706" s="425"/>
    </row>
    <row r="707" spans="1:50" ht="36.75" customHeight="1" x14ac:dyDescent="0.15">
      <c r="A707" s="654"/>
      <c r="B707" s="766"/>
      <c r="C707" s="612"/>
      <c r="D707" s="613"/>
      <c r="E707" s="685" t="s">
        <v>239</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735</v>
      </c>
      <c r="AE707" s="580"/>
      <c r="AF707" s="580"/>
      <c r="AG707" s="424"/>
      <c r="AH707" s="220"/>
      <c r="AI707" s="220"/>
      <c r="AJ707" s="220"/>
      <c r="AK707" s="220"/>
      <c r="AL707" s="220"/>
      <c r="AM707" s="220"/>
      <c r="AN707" s="220"/>
      <c r="AO707" s="220"/>
      <c r="AP707" s="220"/>
      <c r="AQ707" s="220"/>
      <c r="AR707" s="220"/>
      <c r="AS707" s="220"/>
      <c r="AT707" s="220"/>
      <c r="AU707" s="220"/>
      <c r="AV707" s="220"/>
      <c r="AW707" s="220"/>
      <c r="AX707" s="425"/>
    </row>
    <row r="708" spans="1:50" ht="26.25" customHeight="1" x14ac:dyDescent="0.15">
      <c r="A708" s="654"/>
      <c r="B708" s="655"/>
      <c r="C708" s="593" t="s">
        <v>41</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661</v>
      </c>
      <c r="AE708" s="667"/>
      <c r="AF708" s="667"/>
      <c r="AG708" s="522" t="s">
        <v>675</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69" t="s">
        <v>661</v>
      </c>
      <c r="AE709" s="170"/>
      <c r="AF709" s="170"/>
      <c r="AG709" s="663" t="s">
        <v>675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37</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69" t="s">
        <v>671</v>
      </c>
      <c r="AE710" s="170"/>
      <c r="AF710" s="170"/>
      <c r="AG710" s="663" t="s">
        <v>676</v>
      </c>
      <c r="AH710" s="664"/>
      <c r="AI710" s="664"/>
      <c r="AJ710" s="664"/>
      <c r="AK710" s="664"/>
      <c r="AL710" s="664"/>
      <c r="AM710" s="664"/>
      <c r="AN710" s="664"/>
      <c r="AO710" s="664"/>
      <c r="AP710" s="664"/>
      <c r="AQ710" s="664"/>
      <c r="AR710" s="664"/>
      <c r="AS710" s="664"/>
      <c r="AT710" s="664"/>
      <c r="AU710" s="664"/>
      <c r="AV710" s="664"/>
      <c r="AW710" s="664"/>
      <c r="AX710" s="665"/>
    </row>
    <row r="711" spans="1:50" ht="42" customHeight="1" x14ac:dyDescent="0.15">
      <c r="A711" s="654"/>
      <c r="B711" s="655"/>
      <c r="C711" s="584" t="s">
        <v>42</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69" t="s">
        <v>661</v>
      </c>
      <c r="AE711" s="170"/>
      <c r="AF711" s="170"/>
      <c r="AG711" s="663" t="s">
        <v>677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265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661</v>
      </c>
      <c r="AE712" s="582"/>
      <c r="AF712" s="582"/>
      <c r="AG712" s="590" t="s">
        <v>678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671</v>
      </c>
      <c r="AE713" s="170"/>
      <c r="AF713" s="171"/>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244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661</v>
      </c>
      <c r="AE714" s="588"/>
      <c r="AF714" s="589"/>
      <c r="AG714" s="688" t="s">
        <v>679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39</v>
      </c>
      <c r="B715" s="653"/>
      <c r="C715" s="658" t="s">
        <v>245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661</v>
      </c>
      <c r="AE715" s="667"/>
      <c r="AF715" s="773"/>
      <c r="AG715" s="522" t="s">
        <v>680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671</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195</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69" t="s">
        <v>661</v>
      </c>
      <c r="AE717" s="170"/>
      <c r="AF717" s="170"/>
      <c r="AG717" s="663" t="s">
        <v>681</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43</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69" t="s">
        <v>661</v>
      </c>
      <c r="AE718" s="170"/>
      <c r="AF718" s="170"/>
      <c r="AG718" s="178" t="s">
        <v>682</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7" t="s">
        <v>57</v>
      </c>
      <c r="B719" s="648"/>
      <c r="C719" s="786" t="s">
        <v>143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671</v>
      </c>
      <c r="AE719" s="667"/>
      <c r="AF719" s="667"/>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9"/>
      <c r="B720" s="650"/>
      <c r="C720" s="928" t="s">
        <v>258</v>
      </c>
      <c r="D720" s="926"/>
      <c r="E720" s="926"/>
      <c r="F720" s="929"/>
      <c r="G720" s="925" t="s">
        <v>259</v>
      </c>
      <c r="H720" s="926"/>
      <c r="I720" s="926"/>
      <c r="J720" s="926"/>
      <c r="K720" s="926"/>
      <c r="L720" s="926"/>
      <c r="M720" s="926"/>
      <c r="N720" s="925" t="s">
        <v>262</v>
      </c>
      <c r="O720" s="926"/>
      <c r="P720" s="926"/>
      <c r="Q720" s="926"/>
      <c r="R720" s="926"/>
      <c r="S720" s="926"/>
      <c r="T720" s="926"/>
      <c r="U720" s="926"/>
      <c r="V720" s="926"/>
      <c r="W720" s="926"/>
      <c r="X720" s="926"/>
      <c r="Y720" s="926"/>
      <c r="Z720" s="926"/>
      <c r="AA720" s="926"/>
      <c r="AB720" s="926"/>
      <c r="AC720" s="926"/>
      <c r="AD720" s="926"/>
      <c r="AE720" s="926"/>
      <c r="AF720" s="927"/>
      <c r="AG720" s="424"/>
      <c r="AH720" s="220"/>
      <c r="AI720" s="220"/>
      <c r="AJ720" s="220"/>
      <c r="AK720" s="220"/>
      <c r="AL720" s="220"/>
      <c r="AM720" s="220"/>
      <c r="AN720" s="220"/>
      <c r="AO720" s="220"/>
      <c r="AP720" s="220"/>
      <c r="AQ720" s="220"/>
      <c r="AR720" s="220"/>
      <c r="AS720" s="220"/>
      <c r="AT720" s="220"/>
      <c r="AU720" s="220"/>
      <c r="AV720" s="220"/>
      <c r="AW720" s="220"/>
      <c r="AX720" s="425"/>
    </row>
    <row r="721" spans="1:52" ht="24.75" customHeight="1" x14ac:dyDescent="0.15">
      <c r="A721" s="649"/>
      <c r="B721" s="650"/>
      <c r="C721" s="912"/>
      <c r="D721" s="913"/>
      <c r="E721" s="913"/>
      <c r="F721" s="914"/>
      <c r="G721" s="930"/>
      <c r="H721" s="931"/>
      <c r="I721" s="63" t="str">
        <f>IF(OR(G721="　", G721=""), "", "-")</f>
        <v/>
      </c>
      <c r="J721" s="911"/>
      <c r="K721" s="911"/>
      <c r="L721" s="63" t="str">
        <f>IF(M721="","","-")</f>
        <v/>
      </c>
      <c r="M721" s="64"/>
      <c r="N721" s="908"/>
      <c r="O721" s="909"/>
      <c r="P721" s="909"/>
      <c r="Q721" s="909"/>
      <c r="R721" s="909"/>
      <c r="S721" s="909"/>
      <c r="T721" s="909"/>
      <c r="U721" s="909"/>
      <c r="V721" s="909"/>
      <c r="W721" s="909"/>
      <c r="X721" s="909"/>
      <c r="Y721" s="909"/>
      <c r="Z721" s="909"/>
      <c r="AA721" s="909"/>
      <c r="AB721" s="909"/>
      <c r="AC721" s="909"/>
      <c r="AD721" s="909"/>
      <c r="AE721" s="909"/>
      <c r="AF721" s="910"/>
      <c r="AG721" s="424"/>
      <c r="AH721" s="220"/>
      <c r="AI721" s="220"/>
      <c r="AJ721" s="220"/>
      <c r="AK721" s="220"/>
      <c r="AL721" s="220"/>
      <c r="AM721" s="220"/>
      <c r="AN721" s="220"/>
      <c r="AO721" s="220"/>
      <c r="AP721" s="220"/>
      <c r="AQ721" s="220"/>
      <c r="AR721" s="220"/>
      <c r="AS721" s="220"/>
      <c r="AT721" s="220"/>
      <c r="AU721" s="220"/>
      <c r="AV721" s="220"/>
      <c r="AW721" s="220"/>
      <c r="AX721" s="425"/>
    </row>
    <row r="722" spans="1:52" ht="24.75" hidden="1" customHeight="1" x14ac:dyDescent="0.15">
      <c r="A722" s="649"/>
      <c r="B722" s="650"/>
      <c r="C722" s="912"/>
      <c r="D722" s="913"/>
      <c r="E722" s="913"/>
      <c r="F722" s="914"/>
      <c r="G722" s="930"/>
      <c r="H722" s="931"/>
      <c r="I722" s="63" t="str">
        <f t="shared" ref="I722:I725" si="113">IF(OR(G722="　", G722=""), "", "-")</f>
        <v/>
      </c>
      <c r="J722" s="911"/>
      <c r="K722" s="911"/>
      <c r="L722" s="63" t="str">
        <f t="shared" ref="L722:L725" si="114">IF(M722="","","-")</f>
        <v/>
      </c>
      <c r="M722" s="64"/>
      <c r="N722" s="908"/>
      <c r="O722" s="909"/>
      <c r="P722" s="909"/>
      <c r="Q722" s="909"/>
      <c r="R722" s="909"/>
      <c r="S722" s="909"/>
      <c r="T722" s="909"/>
      <c r="U722" s="909"/>
      <c r="V722" s="909"/>
      <c r="W722" s="909"/>
      <c r="X722" s="909"/>
      <c r="Y722" s="909"/>
      <c r="Z722" s="909"/>
      <c r="AA722" s="909"/>
      <c r="AB722" s="909"/>
      <c r="AC722" s="909"/>
      <c r="AD722" s="909"/>
      <c r="AE722" s="909"/>
      <c r="AF722" s="910"/>
      <c r="AG722" s="424"/>
      <c r="AH722" s="220"/>
      <c r="AI722" s="220"/>
      <c r="AJ722" s="220"/>
      <c r="AK722" s="220"/>
      <c r="AL722" s="220"/>
      <c r="AM722" s="220"/>
      <c r="AN722" s="220"/>
      <c r="AO722" s="220"/>
      <c r="AP722" s="220"/>
      <c r="AQ722" s="220"/>
      <c r="AR722" s="220"/>
      <c r="AS722" s="220"/>
      <c r="AT722" s="220"/>
      <c r="AU722" s="220"/>
      <c r="AV722" s="220"/>
      <c r="AW722" s="220"/>
      <c r="AX722" s="425"/>
    </row>
    <row r="723" spans="1:52" ht="24.75" hidden="1" customHeight="1" x14ac:dyDescent="0.15">
      <c r="A723" s="649"/>
      <c r="B723" s="650"/>
      <c r="C723" s="912"/>
      <c r="D723" s="913"/>
      <c r="E723" s="913"/>
      <c r="F723" s="914"/>
      <c r="G723" s="930"/>
      <c r="H723" s="931"/>
      <c r="I723" s="63" t="str">
        <f t="shared" si="113"/>
        <v/>
      </c>
      <c r="J723" s="911"/>
      <c r="K723" s="911"/>
      <c r="L723" s="63" t="str">
        <f t="shared" si="114"/>
        <v/>
      </c>
      <c r="M723" s="64"/>
      <c r="N723" s="908"/>
      <c r="O723" s="909"/>
      <c r="P723" s="909"/>
      <c r="Q723" s="909"/>
      <c r="R723" s="909"/>
      <c r="S723" s="909"/>
      <c r="T723" s="909"/>
      <c r="U723" s="909"/>
      <c r="V723" s="909"/>
      <c r="W723" s="909"/>
      <c r="X723" s="909"/>
      <c r="Y723" s="909"/>
      <c r="Z723" s="909"/>
      <c r="AA723" s="909"/>
      <c r="AB723" s="909"/>
      <c r="AC723" s="909"/>
      <c r="AD723" s="909"/>
      <c r="AE723" s="909"/>
      <c r="AF723" s="910"/>
      <c r="AG723" s="424"/>
      <c r="AH723" s="220"/>
      <c r="AI723" s="220"/>
      <c r="AJ723" s="220"/>
      <c r="AK723" s="220"/>
      <c r="AL723" s="220"/>
      <c r="AM723" s="220"/>
      <c r="AN723" s="220"/>
      <c r="AO723" s="220"/>
      <c r="AP723" s="220"/>
      <c r="AQ723" s="220"/>
      <c r="AR723" s="220"/>
      <c r="AS723" s="220"/>
      <c r="AT723" s="220"/>
      <c r="AU723" s="220"/>
      <c r="AV723" s="220"/>
      <c r="AW723" s="220"/>
      <c r="AX723" s="425"/>
    </row>
    <row r="724" spans="1:52" ht="24.75" hidden="1" customHeight="1" x14ac:dyDescent="0.15">
      <c r="A724" s="649"/>
      <c r="B724" s="650"/>
      <c r="C724" s="912"/>
      <c r="D724" s="913"/>
      <c r="E724" s="913"/>
      <c r="F724" s="914"/>
      <c r="G724" s="930"/>
      <c r="H724" s="931"/>
      <c r="I724" s="63" t="str">
        <f t="shared" si="113"/>
        <v/>
      </c>
      <c r="J724" s="911"/>
      <c r="K724" s="911"/>
      <c r="L724" s="63" t="str">
        <f t="shared" si="114"/>
        <v/>
      </c>
      <c r="M724" s="64"/>
      <c r="N724" s="908"/>
      <c r="O724" s="909"/>
      <c r="P724" s="909"/>
      <c r="Q724" s="909"/>
      <c r="R724" s="909"/>
      <c r="S724" s="909"/>
      <c r="T724" s="909"/>
      <c r="U724" s="909"/>
      <c r="V724" s="909"/>
      <c r="W724" s="909"/>
      <c r="X724" s="909"/>
      <c r="Y724" s="909"/>
      <c r="Z724" s="909"/>
      <c r="AA724" s="909"/>
      <c r="AB724" s="909"/>
      <c r="AC724" s="909"/>
      <c r="AD724" s="909"/>
      <c r="AE724" s="909"/>
      <c r="AF724" s="910"/>
      <c r="AG724" s="424"/>
      <c r="AH724" s="220"/>
      <c r="AI724" s="220"/>
      <c r="AJ724" s="220"/>
      <c r="AK724" s="220"/>
      <c r="AL724" s="220"/>
      <c r="AM724" s="220"/>
      <c r="AN724" s="220"/>
      <c r="AO724" s="220"/>
      <c r="AP724" s="220"/>
      <c r="AQ724" s="220"/>
      <c r="AR724" s="220"/>
      <c r="AS724" s="220"/>
      <c r="AT724" s="220"/>
      <c r="AU724" s="220"/>
      <c r="AV724" s="220"/>
      <c r="AW724" s="220"/>
      <c r="AX724" s="425"/>
    </row>
    <row r="725" spans="1:52" ht="24.75" hidden="1" customHeight="1" x14ac:dyDescent="0.15">
      <c r="A725" s="651"/>
      <c r="B725" s="652"/>
      <c r="C725" s="912"/>
      <c r="D725" s="913"/>
      <c r="E725" s="913"/>
      <c r="F725" s="914"/>
      <c r="G725" s="953"/>
      <c r="H725" s="954"/>
      <c r="I725" s="65" t="str">
        <f t="shared" si="113"/>
        <v/>
      </c>
      <c r="J725" s="955"/>
      <c r="K725" s="955"/>
      <c r="L725" s="65" t="str">
        <f t="shared" si="114"/>
        <v/>
      </c>
      <c r="M725" s="66"/>
      <c r="N725" s="946"/>
      <c r="O725" s="947"/>
      <c r="P725" s="947"/>
      <c r="Q725" s="947"/>
      <c r="R725" s="947"/>
      <c r="S725" s="947"/>
      <c r="T725" s="947"/>
      <c r="U725" s="947"/>
      <c r="V725" s="947"/>
      <c r="W725" s="947"/>
      <c r="X725" s="947"/>
      <c r="Y725" s="947"/>
      <c r="Z725" s="947"/>
      <c r="AA725" s="947"/>
      <c r="AB725" s="947"/>
      <c r="AC725" s="947"/>
      <c r="AD725" s="947"/>
      <c r="AE725" s="947"/>
      <c r="AF725" s="94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7" t="s">
        <v>47</v>
      </c>
      <c r="B726" s="618"/>
      <c r="C726" s="439" t="s">
        <v>52</v>
      </c>
      <c r="D726" s="577"/>
      <c r="E726" s="577"/>
      <c r="F726" s="578"/>
      <c r="G726" s="793" t="s">
        <v>668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56</v>
      </c>
      <c r="D727" s="695"/>
      <c r="E727" s="695"/>
      <c r="F727" s="696"/>
      <c r="G727" s="791" t="s">
        <v>669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32</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739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33</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136</v>
      </c>
      <c r="B731" s="615"/>
      <c r="C731" s="615"/>
      <c r="D731" s="615"/>
      <c r="E731" s="616"/>
      <c r="F731" s="679" t="s">
        <v>740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45</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741</v>
      </c>
      <c r="B733" s="615"/>
      <c r="C733" s="615"/>
      <c r="D733" s="615"/>
      <c r="E733" s="616"/>
      <c r="F733" s="762" t="s">
        <v>742</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34</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271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42" t="s">
        <v>588</v>
      </c>
      <c r="B737" s="143"/>
      <c r="C737" s="143"/>
      <c r="D737" s="144"/>
      <c r="E737" s="90" t="s">
        <v>652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313</v>
      </c>
      <c r="B738" s="94"/>
      <c r="C738" s="94"/>
      <c r="D738" s="94"/>
      <c r="E738" s="90" t="s">
        <v>653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312</v>
      </c>
      <c r="B739" s="94"/>
      <c r="C739" s="94"/>
      <c r="D739" s="94"/>
      <c r="E739" s="90" t="s">
        <v>654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311</v>
      </c>
      <c r="B740" s="94"/>
      <c r="C740" s="94"/>
      <c r="D740" s="94"/>
      <c r="E740" s="90" t="s">
        <v>655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310</v>
      </c>
      <c r="B741" s="94"/>
      <c r="C741" s="94"/>
      <c r="D741" s="94"/>
      <c r="E741" s="90" t="s">
        <v>656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309</v>
      </c>
      <c r="B742" s="94"/>
      <c r="C742" s="94"/>
      <c r="D742" s="94"/>
      <c r="E742" s="90" t="s">
        <v>657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308</v>
      </c>
      <c r="B743" s="94"/>
      <c r="C743" s="94"/>
      <c r="D743" s="94"/>
      <c r="E743" s="90" t="s">
        <v>658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307</v>
      </c>
      <c r="B744" s="94"/>
      <c r="C744" s="94"/>
      <c r="D744" s="94"/>
      <c r="E744" s="90" t="s">
        <v>659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306</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461</v>
      </c>
      <c r="B746" s="94"/>
      <c r="C746" s="94"/>
      <c r="D746" s="94"/>
      <c r="E746" s="97" t="s">
        <v>626</v>
      </c>
      <c r="F746" s="98"/>
      <c r="G746" s="98"/>
      <c r="H746" s="85" t="str">
        <f>IF(E746="","","-")</f>
        <v>-</v>
      </c>
      <c r="I746" s="98"/>
      <c r="J746" s="98"/>
      <c r="K746" s="85" t="str">
        <f>IF(I746="","","-")</f>
        <v/>
      </c>
      <c r="L746" s="89">
        <v>191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425</v>
      </c>
      <c r="B747" s="94"/>
      <c r="C747" s="94"/>
      <c r="D747" s="94"/>
      <c r="E747" s="97" t="s">
        <v>626</v>
      </c>
      <c r="F747" s="98"/>
      <c r="G747" s="98"/>
      <c r="H747" s="85" t="str">
        <f>IF(E747="","","-")</f>
        <v>-</v>
      </c>
      <c r="I747" s="98"/>
      <c r="J747" s="98"/>
      <c r="K747" s="85" t="str">
        <f>IF(I747="","","-")</f>
        <v/>
      </c>
      <c r="L747" s="89">
        <v>196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300</v>
      </c>
      <c r="B748" s="106"/>
      <c r="C748" s="106"/>
      <c r="D748" s="106"/>
      <c r="E748" s="106"/>
      <c r="F748" s="107"/>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80"/>
      <c r="B786" s="781"/>
      <c r="C786" s="781"/>
      <c r="D786" s="781"/>
      <c r="E786" s="781"/>
      <c r="F786" s="78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6" t="s">
        <v>302</v>
      </c>
      <c r="B787" s="757"/>
      <c r="C787" s="757"/>
      <c r="D787" s="757"/>
      <c r="E787" s="757"/>
      <c r="F787" s="758"/>
      <c r="G787" s="435" t="s">
        <v>683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737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684</v>
      </c>
      <c r="H789" s="446"/>
      <c r="I789" s="446"/>
      <c r="J789" s="446"/>
      <c r="K789" s="447"/>
      <c r="L789" s="448" t="s">
        <v>686</v>
      </c>
      <c r="M789" s="449"/>
      <c r="N789" s="449"/>
      <c r="O789" s="449"/>
      <c r="P789" s="449"/>
      <c r="Q789" s="449"/>
      <c r="R789" s="449"/>
      <c r="S789" s="449"/>
      <c r="T789" s="449"/>
      <c r="U789" s="449"/>
      <c r="V789" s="449"/>
      <c r="W789" s="449"/>
      <c r="X789" s="450"/>
      <c r="Y789" s="451">
        <v>187</v>
      </c>
      <c r="Z789" s="452"/>
      <c r="AA789" s="452"/>
      <c r="AB789" s="553"/>
      <c r="AC789" s="445" t="s">
        <v>684</v>
      </c>
      <c r="AD789" s="446"/>
      <c r="AE789" s="446"/>
      <c r="AF789" s="446"/>
      <c r="AG789" s="447"/>
      <c r="AH789" s="448" t="s">
        <v>687</v>
      </c>
      <c r="AI789" s="449"/>
      <c r="AJ789" s="449"/>
      <c r="AK789" s="449"/>
      <c r="AL789" s="449"/>
      <c r="AM789" s="449"/>
      <c r="AN789" s="449"/>
      <c r="AO789" s="449"/>
      <c r="AP789" s="449"/>
      <c r="AQ789" s="449"/>
      <c r="AR789" s="449"/>
      <c r="AS789" s="449"/>
      <c r="AT789" s="450"/>
      <c r="AU789" s="451">
        <v>94.5</v>
      </c>
      <c r="AV789" s="452"/>
      <c r="AW789" s="452"/>
      <c r="AX789" s="453"/>
    </row>
    <row r="790" spans="1:51" ht="24.75" hidden="1" customHeight="1" x14ac:dyDescent="0.15">
      <c r="A790" s="552"/>
      <c r="B790" s="759"/>
      <c r="C790" s="759"/>
      <c r="D790" s="759"/>
      <c r="E790" s="759"/>
      <c r="F790" s="760"/>
      <c r="G790" s="337"/>
      <c r="H790" s="338"/>
      <c r="I790" s="338"/>
      <c r="J790" s="338"/>
      <c r="K790" s="339"/>
      <c r="L790" s="387"/>
      <c r="M790" s="388"/>
      <c r="N790" s="388"/>
      <c r="O790" s="388"/>
      <c r="P790" s="388"/>
      <c r="Q790" s="388"/>
      <c r="R790" s="388"/>
      <c r="S790" s="388"/>
      <c r="T790" s="388"/>
      <c r="U790" s="388"/>
      <c r="V790" s="388"/>
      <c r="W790" s="388"/>
      <c r="X790" s="389"/>
      <c r="Y790" s="384"/>
      <c r="Z790" s="385"/>
      <c r="AA790" s="385"/>
      <c r="AB790" s="391"/>
      <c r="AC790" s="337"/>
      <c r="AD790" s="338"/>
      <c r="AE790" s="338"/>
      <c r="AF790" s="338"/>
      <c r="AG790" s="339"/>
      <c r="AH790" s="387"/>
      <c r="AI790" s="388"/>
      <c r="AJ790" s="388"/>
      <c r="AK790" s="388"/>
      <c r="AL790" s="388"/>
      <c r="AM790" s="388"/>
      <c r="AN790" s="388"/>
      <c r="AO790" s="388"/>
      <c r="AP790" s="388"/>
      <c r="AQ790" s="388"/>
      <c r="AR790" s="388"/>
      <c r="AS790" s="388"/>
      <c r="AT790" s="389"/>
      <c r="AU790" s="384"/>
      <c r="AV790" s="385"/>
      <c r="AW790" s="385"/>
      <c r="AX790" s="386"/>
    </row>
    <row r="791" spans="1:51" ht="24.75" hidden="1" customHeight="1" x14ac:dyDescent="0.15">
      <c r="A791" s="552"/>
      <c r="B791" s="759"/>
      <c r="C791" s="759"/>
      <c r="D791" s="759"/>
      <c r="E791" s="759"/>
      <c r="F791" s="760"/>
      <c r="G791" s="337"/>
      <c r="H791" s="338"/>
      <c r="I791" s="338"/>
      <c r="J791" s="338"/>
      <c r="K791" s="339"/>
      <c r="L791" s="387"/>
      <c r="M791" s="388"/>
      <c r="N791" s="388"/>
      <c r="O791" s="388"/>
      <c r="P791" s="388"/>
      <c r="Q791" s="388"/>
      <c r="R791" s="388"/>
      <c r="S791" s="388"/>
      <c r="T791" s="388"/>
      <c r="U791" s="388"/>
      <c r="V791" s="388"/>
      <c r="W791" s="388"/>
      <c r="X791" s="389"/>
      <c r="Y791" s="384"/>
      <c r="Z791" s="385"/>
      <c r="AA791" s="385"/>
      <c r="AB791" s="391"/>
      <c r="AC791" s="337"/>
      <c r="AD791" s="338"/>
      <c r="AE791" s="338"/>
      <c r="AF791" s="338"/>
      <c r="AG791" s="339"/>
      <c r="AH791" s="387"/>
      <c r="AI791" s="388"/>
      <c r="AJ791" s="388"/>
      <c r="AK791" s="388"/>
      <c r="AL791" s="388"/>
      <c r="AM791" s="388"/>
      <c r="AN791" s="388"/>
      <c r="AO791" s="388"/>
      <c r="AP791" s="388"/>
      <c r="AQ791" s="388"/>
      <c r="AR791" s="388"/>
      <c r="AS791" s="388"/>
      <c r="AT791" s="389"/>
      <c r="AU791" s="384"/>
      <c r="AV791" s="385"/>
      <c r="AW791" s="385"/>
      <c r="AX791" s="386"/>
    </row>
    <row r="792" spans="1:51" ht="24.75" hidden="1" customHeight="1" x14ac:dyDescent="0.15">
      <c r="A792" s="552"/>
      <c r="B792" s="759"/>
      <c r="C792" s="759"/>
      <c r="D792" s="759"/>
      <c r="E792" s="759"/>
      <c r="F792" s="760"/>
      <c r="G792" s="337"/>
      <c r="H792" s="338"/>
      <c r="I792" s="338"/>
      <c r="J792" s="338"/>
      <c r="K792" s="339"/>
      <c r="L792" s="387"/>
      <c r="M792" s="388"/>
      <c r="N792" s="388"/>
      <c r="O792" s="388"/>
      <c r="P792" s="388"/>
      <c r="Q792" s="388"/>
      <c r="R792" s="388"/>
      <c r="S792" s="388"/>
      <c r="T792" s="388"/>
      <c r="U792" s="388"/>
      <c r="V792" s="388"/>
      <c r="W792" s="388"/>
      <c r="X792" s="389"/>
      <c r="Y792" s="384"/>
      <c r="Z792" s="385"/>
      <c r="AA792" s="385"/>
      <c r="AB792" s="391"/>
      <c r="AC792" s="337"/>
      <c r="AD792" s="338"/>
      <c r="AE792" s="338"/>
      <c r="AF792" s="338"/>
      <c r="AG792" s="339"/>
      <c r="AH792" s="387"/>
      <c r="AI792" s="388"/>
      <c r="AJ792" s="388"/>
      <c r="AK792" s="388"/>
      <c r="AL792" s="388"/>
      <c r="AM792" s="388"/>
      <c r="AN792" s="388"/>
      <c r="AO792" s="388"/>
      <c r="AP792" s="388"/>
      <c r="AQ792" s="388"/>
      <c r="AR792" s="388"/>
      <c r="AS792" s="388"/>
      <c r="AT792" s="389"/>
      <c r="AU792" s="384"/>
      <c r="AV792" s="385"/>
      <c r="AW792" s="385"/>
      <c r="AX792" s="386"/>
    </row>
    <row r="793" spans="1:51" ht="24.75" hidden="1" customHeight="1" x14ac:dyDescent="0.15">
      <c r="A793" s="552"/>
      <c r="B793" s="759"/>
      <c r="C793" s="759"/>
      <c r="D793" s="759"/>
      <c r="E793" s="759"/>
      <c r="F793" s="760"/>
      <c r="G793" s="337"/>
      <c r="H793" s="338"/>
      <c r="I793" s="338"/>
      <c r="J793" s="338"/>
      <c r="K793" s="339"/>
      <c r="L793" s="387"/>
      <c r="M793" s="388"/>
      <c r="N793" s="388"/>
      <c r="O793" s="388"/>
      <c r="P793" s="388"/>
      <c r="Q793" s="388"/>
      <c r="R793" s="388"/>
      <c r="S793" s="388"/>
      <c r="T793" s="388"/>
      <c r="U793" s="388"/>
      <c r="V793" s="388"/>
      <c r="W793" s="388"/>
      <c r="X793" s="389"/>
      <c r="Y793" s="384"/>
      <c r="Z793" s="385"/>
      <c r="AA793" s="385"/>
      <c r="AB793" s="391"/>
      <c r="AC793" s="337"/>
      <c r="AD793" s="338"/>
      <c r="AE793" s="338"/>
      <c r="AF793" s="338"/>
      <c r="AG793" s="339"/>
      <c r="AH793" s="387"/>
      <c r="AI793" s="388"/>
      <c r="AJ793" s="388"/>
      <c r="AK793" s="388"/>
      <c r="AL793" s="388"/>
      <c r="AM793" s="388"/>
      <c r="AN793" s="388"/>
      <c r="AO793" s="388"/>
      <c r="AP793" s="388"/>
      <c r="AQ793" s="388"/>
      <c r="AR793" s="388"/>
      <c r="AS793" s="388"/>
      <c r="AT793" s="389"/>
      <c r="AU793" s="384"/>
      <c r="AV793" s="385"/>
      <c r="AW793" s="385"/>
      <c r="AX793" s="386"/>
    </row>
    <row r="794" spans="1:51" ht="24.75" hidden="1" customHeight="1" x14ac:dyDescent="0.15">
      <c r="A794" s="552"/>
      <c r="B794" s="759"/>
      <c r="C794" s="759"/>
      <c r="D794" s="759"/>
      <c r="E794" s="759"/>
      <c r="F794" s="760"/>
      <c r="G794" s="337"/>
      <c r="H794" s="338"/>
      <c r="I794" s="338"/>
      <c r="J794" s="338"/>
      <c r="K794" s="339"/>
      <c r="L794" s="387"/>
      <c r="M794" s="388"/>
      <c r="N794" s="388"/>
      <c r="O794" s="388"/>
      <c r="P794" s="388"/>
      <c r="Q794" s="388"/>
      <c r="R794" s="388"/>
      <c r="S794" s="388"/>
      <c r="T794" s="388"/>
      <c r="U794" s="388"/>
      <c r="V794" s="388"/>
      <c r="W794" s="388"/>
      <c r="X794" s="389"/>
      <c r="Y794" s="384"/>
      <c r="Z794" s="385"/>
      <c r="AA794" s="385"/>
      <c r="AB794" s="391"/>
      <c r="AC794" s="337"/>
      <c r="AD794" s="338"/>
      <c r="AE794" s="338"/>
      <c r="AF794" s="338"/>
      <c r="AG794" s="339"/>
      <c r="AH794" s="387"/>
      <c r="AI794" s="388"/>
      <c r="AJ794" s="388"/>
      <c r="AK794" s="388"/>
      <c r="AL794" s="388"/>
      <c r="AM794" s="388"/>
      <c r="AN794" s="388"/>
      <c r="AO794" s="388"/>
      <c r="AP794" s="388"/>
      <c r="AQ794" s="388"/>
      <c r="AR794" s="388"/>
      <c r="AS794" s="388"/>
      <c r="AT794" s="389"/>
      <c r="AU794" s="384"/>
      <c r="AV794" s="385"/>
      <c r="AW794" s="385"/>
      <c r="AX794" s="386"/>
    </row>
    <row r="795" spans="1:51" ht="24.75" hidden="1" customHeight="1" x14ac:dyDescent="0.15">
      <c r="A795" s="552"/>
      <c r="B795" s="759"/>
      <c r="C795" s="759"/>
      <c r="D795" s="759"/>
      <c r="E795" s="759"/>
      <c r="F795" s="760"/>
      <c r="G795" s="337"/>
      <c r="H795" s="338"/>
      <c r="I795" s="338"/>
      <c r="J795" s="338"/>
      <c r="K795" s="339"/>
      <c r="L795" s="387"/>
      <c r="M795" s="388"/>
      <c r="N795" s="388"/>
      <c r="O795" s="388"/>
      <c r="P795" s="388"/>
      <c r="Q795" s="388"/>
      <c r="R795" s="388"/>
      <c r="S795" s="388"/>
      <c r="T795" s="388"/>
      <c r="U795" s="388"/>
      <c r="V795" s="388"/>
      <c r="W795" s="388"/>
      <c r="X795" s="389"/>
      <c r="Y795" s="384"/>
      <c r="Z795" s="385"/>
      <c r="AA795" s="385"/>
      <c r="AB795" s="391"/>
      <c r="AC795" s="337"/>
      <c r="AD795" s="338"/>
      <c r="AE795" s="338"/>
      <c r="AF795" s="338"/>
      <c r="AG795" s="339"/>
      <c r="AH795" s="387"/>
      <c r="AI795" s="388"/>
      <c r="AJ795" s="388"/>
      <c r="AK795" s="388"/>
      <c r="AL795" s="388"/>
      <c r="AM795" s="388"/>
      <c r="AN795" s="388"/>
      <c r="AO795" s="388"/>
      <c r="AP795" s="388"/>
      <c r="AQ795" s="388"/>
      <c r="AR795" s="388"/>
      <c r="AS795" s="388"/>
      <c r="AT795" s="389"/>
      <c r="AU795" s="384"/>
      <c r="AV795" s="385"/>
      <c r="AW795" s="385"/>
      <c r="AX795" s="386"/>
    </row>
    <row r="796" spans="1:51" ht="24.75" hidden="1" customHeight="1" x14ac:dyDescent="0.15">
      <c r="A796" s="552"/>
      <c r="B796" s="759"/>
      <c r="C796" s="759"/>
      <c r="D796" s="759"/>
      <c r="E796" s="759"/>
      <c r="F796" s="760"/>
      <c r="G796" s="337"/>
      <c r="H796" s="338"/>
      <c r="I796" s="338"/>
      <c r="J796" s="338"/>
      <c r="K796" s="339"/>
      <c r="L796" s="387"/>
      <c r="M796" s="388"/>
      <c r="N796" s="388"/>
      <c r="O796" s="388"/>
      <c r="P796" s="388"/>
      <c r="Q796" s="388"/>
      <c r="R796" s="388"/>
      <c r="S796" s="388"/>
      <c r="T796" s="388"/>
      <c r="U796" s="388"/>
      <c r="V796" s="388"/>
      <c r="W796" s="388"/>
      <c r="X796" s="389"/>
      <c r="Y796" s="384"/>
      <c r="Z796" s="385"/>
      <c r="AA796" s="385"/>
      <c r="AB796" s="391"/>
      <c r="AC796" s="337"/>
      <c r="AD796" s="338"/>
      <c r="AE796" s="338"/>
      <c r="AF796" s="338"/>
      <c r="AG796" s="339"/>
      <c r="AH796" s="387"/>
      <c r="AI796" s="388"/>
      <c r="AJ796" s="388"/>
      <c r="AK796" s="388"/>
      <c r="AL796" s="388"/>
      <c r="AM796" s="388"/>
      <c r="AN796" s="388"/>
      <c r="AO796" s="388"/>
      <c r="AP796" s="388"/>
      <c r="AQ796" s="388"/>
      <c r="AR796" s="388"/>
      <c r="AS796" s="388"/>
      <c r="AT796" s="389"/>
      <c r="AU796" s="384"/>
      <c r="AV796" s="385"/>
      <c r="AW796" s="385"/>
      <c r="AX796" s="386"/>
    </row>
    <row r="797" spans="1:51" ht="24.75" hidden="1" customHeight="1" x14ac:dyDescent="0.15">
      <c r="A797" s="552"/>
      <c r="B797" s="759"/>
      <c r="C797" s="759"/>
      <c r="D797" s="759"/>
      <c r="E797" s="759"/>
      <c r="F797" s="760"/>
      <c r="G797" s="337"/>
      <c r="H797" s="338"/>
      <c r="I797" s="338"/>
      <c r="J797" s="338"/>
      <c r="K797" s="339"/>
      <c r="L797" s="387"/>
      <c r="M797" s="388"/>
      <c r="N797" s="388"/>
      <c r="O797" s="388"/>
      <c r="P797" s="388"/>
      <c r="Q797" s="388"/>
      <c r="R797" s="388"/>
      <c r="S797" s="388"/>
      <c r="T797" s="388"/>
      <c r="U797" s="388"/>
      <c r="V797" s="388"/>
      <c r="W797" s="388"/>
      <c r="X797" s="389"/>
      <c r="Y797" s="384"/>
      <c r="Z797" s="385"/>
      <c r="AA797" s="385"/>
      <c r="AB797" s="391"/>
      <c r="AC797" s="337"/>
      <c r="AD797" s="338"/>
      <c r="AE797" s="338"/>
      <c r="AF797" s="338"/>
      <c r="AG797" s="339"/>
      <c r="AH797" s="387"/>
      <c r="AI797" s="388"/>
      <c r="AJ797" s="388"/>
      <c r="AK797" s="388"/>
      <c r="AL797" s="388"/>
      <c r="AM797" s="388"/>
      <c r="AN797" s="388"/>
      <c r="AO797" s="388"/>
      <c r="AP797" s="388"/>
      <c r="AQ797" s="388"/>
      <c r="AR797" s="388"/>
      <c r="AS797" s="388"/>
      <c r="AT797" s="389"/>
      <c r="AU797" s="384"/>
      <c r="AV797" s="385"/>
      <c r="AW797" s="385"/>
      <c r="AX797" s="386"/>
    </row>
    <row r="798" spans="1:51" ht="24.75" hidden="1" customHeight="1" x14ac:dyDescent="0.15">
      <c r="A798" s="552"/>
      <c r="B798" s="759"/>
      <c r="C798" s="759"/>
      <c r="D798" s="759"/>
      <c r="E798" s="759"/>
      <c r="F798" s="760"/>
      <c r="G798" s="337"/>
      <c r="H798" s="338"/>
      <c r="I798" s="338"/>
      <c r="J798" s="338"/>
      <c r="K798" s="339"/>
      <c r="L798" s="387"/>
      <c r="M798" s="388"/>
      <c r="N798" s="388"/>
      <c r="O798" s="388"/>
      <c r="P798" s="388"/>
      <c r="Q798" s="388"/>
      <c r="R798" s="388"/>
      <c r="S798" s="388"/>
      <c r="T798" s="388"/>
      <c r="U798" s="388"/>
      <c r="V798" s="388"/>
      <c r="W798" s="388"/>
      <c r="X798" s="389"/>
      <c r="Y798" s="384"/>
      <c r="Z798" s="385"/>
      <c r="AA798" s="385"/>
      <c r="AB798" s="391"/>
      <c r="AC798" s="337"/>
      <c r="AD798" s="338"/>
      <c r="AE798" s="338"/>
      <c r="AF798" s="338"/>
      <c r="AG798" s="339"/>
      <c r="AH798" s="387"/>
      <c r="AI798" s="388"/>
      <c r="AJ798" s="388"/>
      <c r="AK798" s="388"/>
      <c r="AL798" s="388"/>
      <c r="AM798" s="388"/>
      <c r="AN798" s="388"/>
      <c r="AO798" s="388"/>
      <c r="AP798" s="388"/>
      <c r="AQ798" s="388"/>
      <c r="AR798" s="388"/>
      <c r="AS798" s="388"/>
      <c r="AT798" s="389"/>
      <c r="AU798" s="384"/>
      <c r="AV798" s="385"/>
      <c r="AW798" s="385"/>
      <c r="AX798" s="386"/>
    </row>
    <row r="799" spans="1:51" ht="24.75" customHeight="1" thickBot="1" x14ac:dyDescent="0.2">
      <c r="A799" s="552"/>
      <c r="B799" s="759"/>
      <c r="C799" s="759"/>
      <c r="D799" s="759"/>
      <c r="E799" s="759"/>
      <c r="F799" s="760"/>
      <c r="G799" s="395" t="s">
        <v>20</v>
      </c>
      <c r="H799" s="396"/>
      <c r="I799" s="396"/>
      <c r="J799" s="396"/>
      <c r="K799" s="396"/>
      <c r="L799" s="397"/>
      <c r="M799" s="398"/>
      <c r="N799" s="398"/>
      <c r="O799" s="398"/>
      <c r="P799" s="398"/>
      <c r="Q799" s="398"/>
      <c r="R799" s="398"/>
      <c r="S799" s="398"/>
      <c r="T799" s="398"/>
      <c r="U799" s="398"/>
      <c r="V799" s="398"/>
      <c r="W799" s="398"/>
      <c r="X799" s="399"/>
      <c r="Y799" s="400">
        <f>SUM(Y789:AB798)</f>
        <v>187</v>
      </c>
      <c r="Z799" s="401"/>
      <c r="AA799" s="401"/>
      <c r="AB799" s="402"/>
      <c r="AC799" s="395" t="s">
        <v>20</v>
      </c>
      <c r="AD799" s="396"/>
      <c r="AE799" s="396"/>
      <c r="AF799" s="396"/>
      <c r="AG799" s="396"/>
      <c r="AH799" s="397"/>
      <c r="AI799" s="398"/>
      <c r="AJ799" s="398"/>
      <c r="AK799" s="398"/>
      <c r="AL799" s="398"/>
      <c r="AM799" s="398"/>
      <c r="AN799" s="398"/>
      <c r="AO799" s="398"/>
      <c r="AP799" s="398"/>
      <c r="AQ799" s="398"/>
      <c r="AR799" s="398"/>
      <c r="AS799" s="398"/>
      <c r="AT799" s="399"/>
      <c r="AU799" s="400">
        <f>SUM(AU789:AX798)</f>
        <v>94.5</v>
      </c>
      <c r="AV799" s="401"/>
      <c r="AW799" s="401"/>
      <c r="AX799" s="403"/>
    </row>
    <row r="800" spans="1:51" ht="24.75" customHeight="1" x14ac:dyDescent="0.15">
      <c r="A800" s="552"/>
      <c r="B800" s="759"/>
      <c r="C800" s="759"/>
      <c r="D800" s="759"/>
      <c r="E800" s="759"/>
      <c r="F800" s="760"/>
      <c r="G800" s="435" t="s">
        <v>703</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721</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684</v>
      </c>
      <c r="H802" s="446"/>
      <c r="I802" s="446"/>
      <c r="J802" s="446"/>
      <c r="K802" s="447"/>
      <c r="L802" s="448" t="s">
        <v>685</v>
      </c>
      <c r="M802" s="449"/>
      <c r="N802" s="449"/>
      <c r="O802" s="449"/>
      <c r="P802" s="449"/>
      <c r="Q802" s="449"/>
      <c r="R802" s="449"/>
      <c r="S802" s="449"/>
      <c r="T802" s="449"/>
      <c r="U802" s="449"/>
      <c r="V802" s="449"/>
      <c r="W802" s="449"/>
      <c r="X802" s="450"/>
      <c r="Y802" s="451">
        <v>121.3</v>
      </c>
      <c r="Z802" s="452"/>
      <c r="AA802" s="452"/>
      <c r="AB802" s="553"/>
      <c r="AC802" s="445" t="s">
        <v>722</v>
      </c>
      <c r="AD802" s="446"/>
      <c r="AE802" s="446"/>
      <c r="AF802" s="446"/>
      <c r="AG802" s="447"/>
      <c r="AH802" s="448" t="s">
        <v>723</v>
      </c>
      <c r="AI802" s="449"/>
      <c r="AJ802" s="449"/>
      <c r="AK802" s="449"/>
      <c r="AL802" s="449"/>
      <c r="AM802" s="449"/>
      <c r="AN802" s="449"/>
      <c r="AO802" s="449"/>
      <c r="AP802" s="449"/>
      <c r="AQ802" s="449"/>
      <c r="AR802" s="449"/>
      <c r="AS802" s="449"/>
      <c r="AT802" s="450"/>
      <c r="AU802" s="451">
        <v>9.4</v>
      </c>
      <c r="AV802" s="452"/>
      <c r="AW802" s="452"/>
      <c r="AX802" s="453"/>
      <c r="AY802">
        <f t="shared" ref="AY802:AY812" si="115">$AY$800</f>
        <v>2</v>
      </c>
    </row>
    <row r="803" spans="1:51" ht="24.75" hidden="1" customHeight="1" x14ac:dyDescent="0.15">
      <c r="A803" s="552"/>
      <c r="B803" s="759"/>
      <c r="C803" s="759"/>
      <c r="D803" s="759"/>
      <c r="E803" s="759"/>
      <c r="F803" s="760"/>
      <c r="G803" s="337"/>
      <c r="H803" s="338"/>
      <c r="I803" s="338"/>
      <c r="J803" s="338"/>
      <c r="K803" s="339"/>
      <c r="L803" s="387"/>
      <c r="M803" s="388"/>
      <c r="N803" s="388"/>
      <c r="O803" s="388"/>
      <c r="P803" s="388"/>
      <c r="Q803" s="388"/>
      <c r="R803" s="388"/>
      <c r="S803" s="388"/>
      <c r="T803" s="388"/>
      <c r="U803" s="388"/>
      <c r="V803" s="388"/>
      <c r="W803" s="388"/>
      <c r="X803" s="389"/>
      <c r="Y803" s="384"/>
      <c r="Z803" s="385"/>
      <c r="AA803" s="385"/>
      <c r="AB803" s="391"/>
      <c r="AC803" s="337"/>
      <c r="AD803" s="338"/>
      <c r="AE803" s="338"/>
      <c r="AF803" s="338"/>
      <c r="AG803" s="339"/>
      <c r="AH803" s="387"/>
      <c r="AI803" s="388"/>
      <c r="AJ803" s="388"/>
      <c r="AK803" s="388"/>
      <c r="AL803" s="388"/>
      <c r="AM803" s="388"/>
      <c r="AN803" s="388"/>
      <c r="AO803" s="388"/>
      <c r="AP803" s="388"/>
      <c r="AQ803" s="388"/>
      <c r="AR803" s="388"/>
      <c r="AS803" s="388"/>
      <c r="AT803" s="389"/>
      <c r="AU803" s="384"/>
      <c r="AV803" s="385"/>
      <c r="AW803" s="385"/>
      <c r="AX803" s="386"/>
      <c r="AY803">
        <f t="shared" si="115"/>
        <v>2</v>
      </c>
    </row>
    <row r="804" spans="1:51" ht="24.75" hidden="1" customHeight="1" x14ac:dyDescent="0.15">
      <c r="A804" s="552"/>
      <c r="B804" s="759"/>
      <c r="C804" s="759"/>
      <c r="D804" s="759"/>
      <c r="E804" s="759"/>
      <c r="F804" s="760"/>
      <c r="G804" s="337"/>
      <c r="H804" s="338"/>
      <c r="I804" s="338"/>
      <c r="J804" s="338"/>
      <c r="K804" s="339"/>
      <c r="L804" s="387"/>
      <c r="M804" s="388"/>
      <c r="N804" s="388"/>
      <c r="O804" s="388"/>
      <c r="P804" s="388"/>
      <c r="Q804" s="388"/>
      <c r="R804" s="388"/>
      <c r="S804" s="388"/>
      <c r="T804" s="388"/>
      <c r="U804" s="388"/>
      <c r="V804" s="388"/>
      <c r="W804" s="388"/>
      <c r="X804" s="389"/>
      <c r="Y804" s="384"/>
      <c r="Z804" s="385"/>
      <c r="AA804" s="385"/>
      <c r="AB804" s="391"/>
      <c r="AC804" s="337"/>
      <c r="AD804" s="338"/>
      <c r="AE804" s="338"/>
      <c r="AF804" s="338"/>
      <c r="AG804" s="339"/>
      <c r="AH804" s="387"/>
      <c r="AI804" s="388"/>
      <c r="AJ804" s="388"/>
      <c r="AK804" s="388"/>
      <c r="AL804" s="388"/>
      <c r="AM804" s="388"/>
      <c r="AN804" s="388"/>
      <c r="AO804" s="388"/>
      <c r="AP804" s="388"/>
      <c r="AQ804" s="388"/>
      <c r="AR804" s="388"/>
      <c r="AS804" s="388"/>
      <c r="AT804" s="389"/>
      <c r="AU804" s="384"/>
      <c r="AV804" s="385"/>
      <c r="AW804" s="385"/>
      <c r="AX804" s="386"/>
      <c r="AY804">
        <f t="shared" si="115"/>
        <v>2</v>
      </c>
    </row>
    <row r="805" spans="1:51" ht="24.75" hidden="1" customHeight="1" x14ac:dyDescent="0.15">
      <c r="A805" s="552"/>
      <c r="B805" s="759"/>
      <c r="C805" s="759"/>
      <c r="D805" s="759"/>
      <c r="E805" s="759"/>
      <c r="F805" s="760"/>
      <c r="G805" s="337"/>
      <c r="H805" s="338"/>
      <c r="I805" s="338"/>
      <c r="J805" s="338"/>
      <c r="K805" s="339"/>
      <c r="L805" s="387"/>
      <c r="M805" s="388"/>
      <c r="N805" s="388"/>
      <c r="O805" s="388"/>
      <c r="P805" s="388"/>
      <c r="Q805" s="388"/>
      <c r="R805" s="388"/>
      <c r="S805" s="388"/>
      <c r="T805" s="388"/>
      <c r="U805" s="388"/>
      <c r="V805" s="388"/>
      <c r="W805" s="388"/>
      <c r="X805" s="389"/>
      <c r="Y805" s="384"/>
      <c r="Z805" s="385"/>
      <c r="AA805" s="385"/>
      <c r="AB805" s="391"/>
      <c r="AC805" s="337"/>
      <c r="AD805" s="338"/>
      <c r="AE805" s="338"/>
      <c r="AF805" s="338"/>
      <c r="AG805" s="339"/>
      <c r="AH805" s="387"/>
      <c r="AI805" s="388"/>
      <c r="AJ805" s="388"/>
      <c r="AK805" s="388"/>
      <c r="AL805" s="388"/>
      <c r="AM805" s="388"/>
      <c r="AN805" s="388"/>
      <c r="AO805" s="388"/>
      <c r="AP805" s="388"/>
      <c r="AQ805" s="388"/>
      <c r="AR805" s="388"/>
      <c r="AS805" s="388"/>
      <c r="AT805" s="389"/>
      <c r="AU805" s="384"/>
      <c r="AV805" s="385"/>
      <c r="AW805" s="385"/>
      <c r="AX805" s="386"/>
      <c r="AY805">
        <f t="shared" si="115"/>
        <v>2</v>
      </c>
    </row>
    <row r="806" spans="1:51" ht="24.75" hidden="1" customHeight="1" x14ac:dyDescent="0.15">
      <c r="A806" s="552"/>
      <c r="B806" s="759"/>
      <c r="C806" s="759"/>
      <c r="D806" s="759"/>
      <c r="E806" s="759"/>
      <c r="F806" s="760"/>
      <c r="G806" s="337"/>
      <c r="H806" s="338"/>
      <c r="I806" s="338"/>
      <c r="J806" s="338"/>
      <c r="K806" s="339"/>
      <c r="L806" s="387"/>
      <c r="M806" s="388"/>
      <c r="N806" s="388"/>
      <c r="O806" s="388"/>
      <c r="P806" s="388"/>
      <c r="Q806" s="388"/>
      <c r="R806" s="388"/>
      <c r="S806" s="388"/>
      <c r="T806" s="388"/>
      <c r="U806" s="388"/>
      <c r="V806" s="388"/>
      <c r="W806" s="388"/>
      <c r="X806" s="389"/>
      <c r="Y806" s="384"/>
      <c r="Z806" s="385"/>
      <c r="AA806" s="385"/>
      <c r="AB806" s="391"/>
      <c r="AC806" s="337"/>
      <c r="AD806" s="338"/>
      <c r="AE806" s="338"/>
      <c r="AF806" s="338"/>
      <c r="AG806" s="339"/>
      <c r="AH806" s="387"/>
      <c r="AI806" s="388"/>
      <c r="AJ806" s="388"/>
      <c r="AK806" s="388"/>
      <c r="AL806" s="388"/>
      <c r="AM806" s="388"/>
      <c r="AN806" s="388"/>
      <c r="AO806" s="388"/>
      <c r="AP806" s="388"/>
      <c r="AQ806" s="388"/>
      <c r="AR806" s="388"/>
      <c r="AS806" s="388"/>
      <c r="AT806" s="389"/>
      <c r="AU806" s="384"/>
      <c r="AV806" s="385"/>
      <c r="AW806" s="385"/>
      <c r="AX806" s="386"/>
      <c r="AY806">
        <f t="shared" si="115"/>
        <v>2</v>
      </c>
    </row>
    <row r="807" spans="1:51" ht="24.75" hidden="1" customHeight="1" x14ac:dyDescent="0.15">
      <c r="A807" s="552"/>
      <c r="B807" s="759"/>
      <c r="C807" s="759"/>
      <c r="D807" s="759"/>
      <c r="E807" s="759"/>
      <c r="F807" s="760"/>
      <c r="G807" s="337"/>
      <c r="H807" s="338"/>
      <c r="I807" s="338"/>
      <c r="J807" s="338"/>
      <c r="K807" s="339"/>
      <c r="L807" s="387"/>
      <c r="M807" s="388"/>
      <c r="N807" s="388"/>
      <c r="O807" s="388"/>
      <c r="P807" s="388"/>
      <c r="Q807" s="388"/>
      <c r="R807" s="388"/>
      <c r="S807" s="388"/>
      <c r="T807" s="388"/>
      <c r="U807" s="388"/>
      <c r="V807" s="388"/>
      <c r="W807" s="388"/>
      <c r="X807" s="389"/>
      <c r="Y807" s="384"/>
      <c r="Z807" s="385"/>
      <c r="AA807" s="385"/>
      <c r="AB807" s="391"/>
      <c r="AC807" s="337"/>
      <c r="AD807" s="338"/>
      <c r="AE807" s="338"/>
      <c r="AF807" s="338"/>
      <c r="AG807" s="339"/>
      <c r="AH807" s="387"/>
      <c r="AI807" s="388"/>
      <c r="AJ807" s="388"/>
      <c r="AK807" s="388"/>
      <c r="AL807" s="388"/>
      <c r="AM807" s="388"/>
      <c r="AN807" s="388"/>
      <c r="AO807" s="388"/>
      <c r="AP807" s="388"/>
      <c r="AQ807" s="388"/>
      <c r="AR807" s="388"/>
      <c r="AS807" s="388"/>
      <c r="AT807" s="389"/>
      <c r="AU807" s="384"/>
      <c r="AV807" s="385"/>
      <c r="AW807" s="385"/>
      <c r="AX807" s="386"/>
      <c r="AY807">
        <f t="shared" si="115"/>
        <v>2</v>
      </c>
    </row>
    <row r="808" spans="1:51" ht="24.75" hidden="1" customHeight="1" x14ac:dyDescent="0.15">
      <c r="A808" s="552"/>
      <c r="B808" s="759"/>
      <c r="C808" s="759"/>
      <c r="D808" s="759"/>
      <c r="E808" s="759"/>
      <c r="F808" s="760"/>
      <c r="G808" s="337"/>
      <c r="H808" s="338"/>
      <c r="I808" s="338"/>
      <c r="J808" s="338"/>
      <c r="K808" s="339"/>
      <c r="L808" s="387"/>
      <c r="M808" s="388"/>
      <c r="N808" s="388"/>
      <c r="O808" s="388"/>
      <c r="P808" s="388"/>
      <c r="Q808" s="388"/>
      <c r="R808" s="388"/>
      <c r="S808" s="388"/>
      <c r="T808" s="388"/>
      <c r="U808" s="388"/>
      <c r="V808" s="388"/>
      <c r="W808" s="388"/>
      <c r="X808" s="389"/>
      <c r="Y808" s="384"/>
      <c r="Z808" s="385"/>
      <c r="AA808" s="385"/>
      <c r="AB808" s="391"/>
      <c r="AC808" s="337"/>
      <c r="AD808" s="338"/>
      <c r="AE808" s="338"/>
      <c r="AF808" s="338"/>
      <c r="AG808" s="339"/>
      <c r="AH808" s="387"/>
      <c r="AI808" s="388"/>
      <c r="AJ808" s="388"/>
      <c r="AK808" s="388"/>
      <c r="AL808" s="388"/>
      <c r="AM808" s="388"/>
      <c r="AN808" s="388"/>
      <c r="AO808" s="388"/>
      <c r="AP808" s="388"/>
      <c r="AQ808" s="388"/>
      <c r="AR808" s="388"/>
      <c r="AS808" s="388"/>
      <c r="AT808" s="389"/>
      <c r="AU808" s="384"/>
      <c r="AV808" s="385"/>
      <c r="AW808" s="385"/>
      <c r="AX808" s="386"/>
      <c r="AY808">
        <f t="shared" si="115"/>
        <v>2</v>
      </c>
    </row>
    <row r="809" spans="1:51" ht="24.75" hidden="1" customHeight="1" x14ac:dyDescent="0.15">
      <c r="A809" s="552"/>
      <c r="B809" s="759"/>
      <c r="C809" s="759"/>
      <c r="D809" s="759"/>
      <c r="E809" s="759"/>
      <c r="F809" s="760"/>
      <c r="G809" s="337"/>
      <c r="H809" s="338"/>
      <c r="I809" s="338"/>
      <c r="J809" s="338"/>
      <c r="K809" s="339"/>
      <c r="L809" s="387"/>
      <c r="M809" s="388"/>
      <c r="N809" s="388"/>
      <c r="O809" s="388"/>
      <c r="P809" s="388"/>
      <c r="Q809" s="388"/>
      <c r="R809" s="388"/>
      <c r="S809" s="388"/>
      <c r="T809" s="388"/>
      <c r="U809" s="388"/>
      <c r="V809" s="388"/>
      <c r="W809" s="388"/>
      <c r="X809" s="389"/>
      <c r="Y809" s="384"/>
      <c r="Z809" s="385"/>
      <c r="AA809" s="385"/>
      <c r="AB809" s="391"/>
      <c r="AC809" s="337"/>
      <c r="AD809" s="338"/>
      <c r="AE809" s="338"/>
      <c r="AF809" s="338"/>
      <c r="AG809" s="339"/>
      <c r="AH809" s="387"/>
      <c r="AI809" s="388"/>
      <c r="AJ809" s="388"/>
      <c r="AK809" s="388"/>
      <c r="AL809" s="388"/>
      <c r="AM809" s="388"/>
      <c r="AN809" s="388"/>
      <c r="AO809" s="388"/>
      <c r="AP809" s="388"/>
      <c r="AQ809" s="388"/>
      <c r="AR809" s="388"/>
      <c r="AS809" s="388"/>
      <c r="AT809" s="389"/>
      <c r="AU809" s="384"/>
      <c r="AV809" s="385"/>
      <c r="AW809" s="385"/>
      <c r="AX809" s="386"/>
      <c r="AY809">
        <f t="shared" si="115"/>
        <v>2</v>
      </c>
    </row>
    <row r="810" spans="1:51" ht="24.75" hidden="1" customHeight="1" x14ac:dyDescent="0.15">
      <c r="A810" s="552"/>
      <c r="B810" s="759"/>
      <c r="C810" s="759"/>
      <c r="D810" s="759"/>
      <c r="E810" s="759"/>
      <c r="F810" s="760"/>
      <c r="G810" s="337"/>
      <c r="H810" s="338"/>
      <c r="I810" s="338"/>
      <c r="J810" s="338"/>
      <c r="K810" s="339"/>
      <c r="L810" s="387"/>
      <c r="M810" s="388"/>
      <c r="N810" s="388"/>
      <c r="O810" s="388"/>
      <c r="P810" s="388"/>
      <c r="Q810" s="388"/>
      <c r="R810" s="388"/>
      <c r="S810" s="388"/>
      <c r="T810" s="388"/>
      <c r="U810" s="388"/>
      <c r="V810" s="388"/>
      <c r="W810" s="388"/>
      <c r="X810" s="389"/>
      <c r="Y810" s="384"/>
      <c r="Z810" s="385"/>
      <c r="AA810" s="385"/>
      <c r="AB810" s="391"/>
      <c r="AC810" s="337"/>
      <c r="AD810" s="338"/>
      <c r="AE810" s="338"/>
      <c r="AF810" s="338"/>
      <c r="AG810" s="339"/>
      <c r="AH810" s="387"/>
      <c r="AI810" s="388"/>
      <c r="AJ810" s="388"/>
      <c r="AK810" s="388"/>
      <c r="AL810" s="388"/>
      <c r="AM810" s="388"/>
      <c r="AN810" s="388"/>
      <c r="AO810" s="388"/>
      <c r="AP810" s="388"/>
      <c r="AQ810" s="388"/>
      <c r="AR810" s="388"/>
      <c r="AS810" s="388"/>
      <c r="AT810" s="389"/>
      <c r="AU810" s="384"/>
      <c r="AV810" s="385"/>
      <c r="AW810" s="385"/>
      <c r="AX810" s="386"/>
      <c r="AY810">
        <f t="shared" si="115"/>
        <v>2</v>
      </c>
    </row>
    <row r="811" spans="1:51" ht="24.75" hidden="1" customHeight="1" x14ac:dyDescent="0.15">
      <c r="A811" s="552"/>
      <c r="B811" s="759"/>
      <c r="C811" s="759"/>
      <c r="D811" s="759"/>
      <c r="E811" s="759"/>
      <c r="F811" s="760"/>
      <c r="G811" s="337"/>
      <c r="H811" s="338"/>
      <c r="I811" s="338"/>
      <c r="J811" s="338"/>
      <c r="K811" s="339"/>
      <c r="L811" s="387"/>
      <c r="M811" s="388"/>
      <c r="N811" s="388"/>
      <c r="O811" s="388"/>
      <c r="P811" s="388"/>
      <c r="Q811" s="388"/>
      <c r="R811" s="388"/>
      <c r="S811" s="388"/>
      <c r="T811" s="388"/>
      <c r="U811" s="388"/>
      <c r="V811" s="388"/>
      <c r="W811" s="388"/>
      <c r="X811" s="389"/>
      <c r="Y811" s="384"/>
      <c r="Z811" s="385"/>
      <c r="AA811" s="385"/>
      <c r="AB811" s="391"/>
      <c r="AC811" s="337"/>
      <c r="AD811" s="338"/>
      <c r="AE811" s="338"/>
      <c r="AF811" s="338"/>
      <c r="AG811" s="339"/>
      <c r="AH811" s="387"/>
      <c r="AI811" s="388"/>
      <c r="AJ811" s="388"/>
      <c r="AK811" s="388"/>
      <c r="AL811" s="388"/>
      <c r="AM811" s="388"/>
      <c r="AN811" s="388"/>
      <c r="AO811" s="388"/>
      <c r="AP811" s="388"/>
      <c r="AQ811" s="388"/>
      <c r="AR811" s="388"/>
      <c r="AS811" s="388"/>
      <c r="AT811" s="389"/>
      <c r="AU811" s="384"/>
      <c r="AV811" s="385"/>
      <c r="AW811" s="385"/>
      <c r="AX811" s="386"/>
      <c r="AY811">
        <f t="shared" si="115"/>
        <v>2</v>
      </c>
    </row>
    <row r="812" spans="1:51" ht="24.75" customHeight="1" x14ac:dyDescent="0.15">
      <c r="A812" s="552"/>
      <c r="B812" s="759"/>
      <c r="C812" s="759"/>
      <c r="D812" s="759"/>
      <c r="E812" s="759"/>
      <c r="F812" s="760"/>
      <c r="G812" s="395" t="s">
        <v>20</v>
      </c>
      <c r="H812" s="396"/>
      <c r="I812" s="396"/>
      <c r="J812" s="396"/>
      <c r="K812" s="396"/>
      <c r="L812" s="397"/>
      <c r="M812" s="398"/>
      <c r="N812" s="398"/>
      <c r="O812" s="398"/>
      <c r="P812" s="398"/>
      <c r="Q812" s="398"/>
      <c r="R812" s="398"/>
      <c r="S812" s="398"/>
      <c r="T812" s="398"/>
      <c r="U812" s="398"/>
      <c r="V812" s="398"/>
      <c r="W812" s="398"/>
      <c r="X812" s="399"/>
      <c r="Y812" s="400">
        <f>SUM(Y802:AB811)</f>
        <v>121.3</v>
      </c>
      <c r="Z812" s="401"/>
      <c r="AA812" s="401"/>
      <c r="AB812" s="402"/>
      <c r="AC812" s="395" t="s">
        <v>20</v>
      </c>
      <c r="AD812" s="396"/>
      <c r="AE812" s="396"/>
      <c r="AF812" s="396"/>
      <c r="AG812" s="396"/>
      <c r="AH812" s="397"/>
      <c r="AI812" s="398"/>
      <c r="AJ812" s="398"/>
      <c r="AK812" s="398"/>
      <c r="AL812" s="398"/>
      <c r="AM812" s="398"/>
      <c r="AN812" s="398"/>
      <c r="AO812" s="398"/>
      <c r="AP812" s="398"/>
      <c r="AQ812" s="398"/>
      <c r="AR812" s="398"/>
      <c r="AS812" s="398"/>
      <c r="AT812" s="399"/>
      <c r="AU812" s="400">
        <f>SUM(AU802:AX811)</f>
        <v>9.4</v>
      </c>
      <c r="AV812" s="401"/>
      <c r="AW812" s="401"/>
      <c r="AX812" s="403"/>
      <c r="AY812">
        <f t="shared" si="115"/>
        <v>2</v>
      </c>
    </row>
    <row r="813" spans="1:51" ht="24.75" hidden="1" customHeight="1" x14ac:dyDescent="0.15">
      <c r="A813" s="552"/>
      <c r="B813" s="759"/>
      <c r="C813" s="759"/>
      <c r="D813" s="759"/>
      <c r="E813" s="759"/>
      <c r="F813" s="760"/>
      <c r="G813" s="435" t="s">
        <v>241</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242</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37"/>
      <c r="H816" s="338"/>
      <c r="I816" s="338"/>
      <c r="J816" s="338"/>
      <c r="K816" s="339"/>
      <c r="L816" s="387"/>
      <c r="M816" s="388"/>
      <c r="N816" s="388"/>
      <c r="O816" s="388"/>
      <c r="P816" s="388"/>
      <c r="Q816" s="388"/>
      <c r="R816" s="388"/>
      <c r="S816" s="388"/>
      <c r="T816" s="388"/>
      <c r="U816" s="388"/>
      <c r="V816" s="388"/>
      <c r="W816" s="388"/>
      <c r="X816" s="389"/>
      <c r="Y816" s="384"/>
      <c r="Z816" s="385"/>
      <c r="AA816" s="385"/>
      <c r="AB816" s="391"/>
      <c r="AC816" s="337"/>
      <c r="AD816" s="338"/>
      <c r="AE816" s="338"/>
      <c r="AF816" s="338"/>
      <c r="AG816" s="339"/>
      <c r="AH816" s="387"/>
      <c r="AI816" s="388"/>
      <c r="AJ816" s="388"/>
      <c r="AK816" s="388"/>
      <c r="AL816" s="388"/>
      <c r="AM816" s="388"/>
      <c r="AN816" s="388"/>
      <c r="AO816" s="388"/>
      <c r="AP816" s="388"/>
      <c r="AQ816" s="388"/>
      <c r="AR816" s="388"/>
      <c r="AS816" s="388"/>
      <c r="AT816" s="389"/>
      <c r="AU816" s="384"/>
      <c r="AV816" s="385"/>
      <c r="AW816" s="385"/>
      <c r="AX816" s="386"/>
      <c r="AY816">
        <f t="shared" si="116"/>
        <v>0</v>
      </c>
    </row>
    <row r="817" spans="1:51" ht="24.75" hidden="1" customHeight="1" x14ac:dyDescent="0.15">
      <c r="A817" s="552"/>
      <c r="B817" s="759"/>
      <c r="C817" s="759"/>
      <c r="D817" s="759"/>
      <c r="E817" s="759"/>
      <c r="F817" s="760"/>
      <c r="G817" s="337"/>
      <c r="H817" s="338"/>
      <c r="I817" s="338"/>
      <c r="J817" s="338"/>
      <c r="K817" s="339"/>
      <c r="L817" s="387"/>
      <c r="M817" s="388"/>
      <c r="N817" s="388"/>
      <c r="O817" s="388"/>
      <c r="P817" s="388"/>
      <c r="Q817" s="388"/>
      <c r="R817" s="388"/>
      <c r="S817" s="388"/>
      <c r="T817" s="388"/>
      <c r="U817" s="388"/>
      <c r="V817" s="388"/>
      <c r="W817" s="388"/>
      <c r="X817" s="389"/>
      <c r="Y817" s="384"/>
      <c r="Z817" s="385"/>
      <c r="AA817" s="385"/>
      <c r="AB817" s="391"/>
      <c r="AC817" s="337"/>
      <c r="AD817" s="338"/>
      <c r="AE817" s="338"/>
      <c r="AF817" s="338"/>
      <c r="AG817" s="339"/>
      <c r="AH817" s="387"/>
      <c r="AI817" s="388"/>
      <c r="AJ817" s="388"/>
      <c r="AK817" s="388"/>
      <c r="AL817" s="388"/>
      <c r="AM817" s="388"/>
      <c r="AN817" s="388"/>
      <c r="AO817" s="388"/>
      <c r="AP817" s="388"/>
      <c r="AQ817" s="388"/>
      <c r="AR817" s="388"/>
      <c r="AS817" s="388"/>
      <c r="AT817" s="389"/>
      <c r="AU817" s="384"/>
      <c r="AV817" s="385"/>
      <c r="AW817" s="385"/>
      <c r="AX817" s="386"/>
      <c r="AY817">
        <f t="shared" si="116"/>
        <v>0</v>
      </c>
    </row>
    <row r="818" spans="1:51" ht="24.75" hidden="1" customHeight="1" x14ac:dyDescent="0.15">
      <c r="A818" s="552"/>
      <c r="B818" s="759"/>
      <c r="C818" s="759"/>
      <c r="D818" s="759"/>
      <c r="E818" s="759"/>
      <c r="F818" s="760"/>
      <c r="G818" s="337"/>
      <c r="H818" s="338"/>
      <c r="I818" s="338"/>
      <c r="J818" s="338"/>
      <c r="K818" s="339"/>
      <c r="L818" s="387"/>
      <c r="M818" s="388"/>
      <c r="N818" s="388"/>
      <c r="O818" s="388"/>
      <c r="P818" s="388"/>
      <c r="Q818" s="388"/>
      <c r="R818" s="388"/>
      <c r="S818" s="388"/>
      <c r="T818" s="388"/>
      <c r="U818" s="388"/>
      <c r="V818" s="388"/>
      <c r="W818" s="388"/>
      <c r="X818" s="389"/>
      <c r="Y818" s="384"/>
      <c r="Z818" s="385"/>
      <c r="AA818" s="385"/>
      <c r="AB818" s="391"/>
      <c r="AC818" s="337"/>
      <c r="AD818" s="338"/>
      <c r="AE818" s="338"/>
      <c r="AF818" s="338"/>
      <c r="AG818" s="339"/>
      <c r="AH818" s="387"/>
      <c r="AI818" s="388"/>
      <c r="AJ818" s="388"/>
      <c r="AK818" s="388"/>
      <c r="AL818" s="388"/>
      <c r="AM818" s="388"/>
      <c r="AN818" s="388"/>
      <c r="AO818" s="388"/>
      <c r="AP818" s="388"/>
      <c r="AQ818" s="388"/>
      <c r="AR818" s="388"/>
      <c r="AS818" s="388"/>
      <c r="AT818" s="389"/>
      <c r="AU818" s="384"/>
      <c r="AV818" s="385"/>
      <c r="AW818" s="385"/>
      <c r="AX818" s="386"/>
      <c r="AY818">
        <f t="shared" si="116"/>
        <v>0</v>
      </c>
    </row>
    <row r="819" spans="1:51" ht="24.75" hidden="1" customHeight="1" x14ac:dyDescent="0.15">
      <c r="A819" s="552"/>
      <c r="B819" s="759"/>
      <c r="C819" s="759"/>
      <c r="D819" s="759"/>
      <c r="E819" s="759"/>
      <c r="F819" s="760"/>
      <c r="G819" s="337"/>
      <c r="H819" s="338"/>
      <c r="I819" s="338"/>
      <c r="J819" s="338"/>
      <c r="K819" s="339"/>
      <c r="L819" s="387"/>
      <c r="M819" s="388"/>
      <c r="N819" s="388"/>
      <c r="O819" s="388"/>
      <c r="P819" s="388"/>
      <c r="Q819" s="388"/>
      <c r="R819" s="388"/>
      <c r="S819" s="388"/>
      <c r="T819" s="388"/>
      <c r="U819" s="388"/>
      <c r="V819" s="388"/>
      <c r="W819" s="388"/>
      <c r="X819" s="389"/>
      <c r="Y819" s="384"/>
      <c r="Z819" s="385"/>
      <c r="AA819" s="385"/>
      <c r="AB819" s="391"/>
      <c r="AC819" s="337"/>
      <c r="AD819" s="338"/>
      <c r="AE819" s="338"/>
      <c r="AF819" s="338"/>
      <c r="AG819" s="339"/>
      <c r="AH819" s="387"/>
      <c r="AI819" s="388"/>
      <c r="AJ819" s="388"/>
      <c r="AK819" s="388"/>
      <c r="AL819" s="388"/>
      <c r="AM819" s="388"/>
      <c r="AN819" s="388"/>
      <c r="AO819" s="388"/>
      <c r="AP819" s="388"/>
      <c r="AQ819" s="388"/>
      <c r="AR819" s="388"/>
      <c r="AS819" s="388"/>
      <c r="AT819" s="389"/>
      <c r="AU819" s="384"/>
      <c r="AV819" s="385"/>
      <c r="AW819" s="385"/>
      <c r="AX819" s="386"/>
      <c r="AY819">
        <f t="shared" si="116"/>
        <v>0</v>
      </c>
    </row>
    <row r="820" spans="1:51" ht="24.75" hidden="1" customHeight="1" x14ac:dyDescent="0.15">
      <c r="A820" s="552"/>
      <c r="B820" s="759"/>
      <c r="C820" s="759"/>
      <c r="D820" s="759"/>
      <c r="E820" s="759"/>
      <c r="F820" s="760"/>
      <c r="G820" s="337"/>
      <c r="H820" s="338"/>
      <c r="I820" s="338"/>
      <c r="J820" s="338"/>
      <c r="K820" s="339"/>
      <c r="L820" s="387"/>
      <c r="M820" s="388"/>
      <c r="N820" s="388"/>
      <c r="O820" s="388"/>
      <c r="P820" s="388"/>
      <c r="Q820" s="388"/>
      <c r="R820" s="388"/>
      <c r="S820" s="388"/>
      <c r="T820" s="388"/>
      <c r="U820" s="388"/>
      <c r="V820" s="388"/>
      <c r="W820" s="388"/>
      <c r="X820" s="389"/>
      <c r="Y820" s="384"/>
      <c r="Z820" s="385"/>
      <c r="AA820" s="385"/>
      <c r="AB820" s="391"/>
      <c r="AC820" s="337"/>
      <c r="AD820" s="338"/>
      <c r="AE820" s="338"/>
      <c r="AF820" s="338"/>
      <c r="AG820" s="339"/>
      <c r="AH820" s="387"/>
      <c r="AI820" s="388"/>
      <c r="AJ820" s="388"/>
      <c r="AK820" s="388"/>
      <c r="AL820" s="388"/>
      <c r="AM820" s="388"/>
      <c r="AN820" s="388"/>
      <c r="AO820" s="388"/>
      <c r="AP820" s="388"/>
      <c r="AQ820" s="388"/>
      <c r="AR820" s="388"/>
      <c r="AS820" s="388"/>
      <c r="AT820" s="389"/>
      <c r="AU820" s="384"/>
      <c r="AV820" s="385"/>
      <c r="AW820" s="385"/>
      <c r="AX820" s="386"/>
      <c r="AY820">
        <f t="shared" si="116"/>
        <v>0</v>
      </c>
    </row>
    <row r="821" spans="1:51" ht="24.75" hidden="1" customHeight="1" x14ac:dyDescent="0.15">
      <c r="A821" s="552"/>
      <c r="B821" s="759"/>
      <c r="C821" s="759"/>
      <c r="D821" s="759"/>
      <c r="E821" s="759"/>
      <c r="F821" s="760"/>
      <c r="G821" s="337"/>
      <c r="H821" s="338"/>
      <c r="I821" s="338"/>
      <c r="J821" s="338"/>
      <c r="K821" s="339"/>
      <c r="L821" s="387"/>
      <c r="M821" s="388"/>
      <c r="N821" s="388"/>
      <c r="O821" s="388"/>
      <c r="P821" s="388"/>
      <c r="Q821" s="388"/>
      <c r="R821" s="388"/>
      <c r="S821" s="388"/>
      <c r="T821" s="388"/>
      <c r="U821" s="388"/>
      <c r="V821" s="388"/>
      <c r="W821" s="388"/>
      <c r="X821" s="389"/>
      <c r="Y821" s="384"/>
      <c r="Z821" s="385"/>
      <c r="AA821" s="385"/>
      <c r="AB821" s="391"/>
      <c r="AC821" s="337"/>
      <c r="AD821" s="338"/>
      <c r="AE821" s="338"/>
      <c r="AF821" s="338"/>
      <c r="AG821" s="339"/>
      <c r="AH821" s="387"/>
      <c r="AI821" s="388"/>
      <c r="AJ821" s="388"/>
      <c r="AK821" s="388"/>
      <c r="AL821" s="388"/>
      <c r="AM821" s="388"/>
      <c r="AN821" s="388"/>
      <c r="AO821" s="388"/>
      <c r="AP821" s="388"/>
      <c r="AQ821" s="388"/>
      <c r="AR821" s="388"/>
      <c r="AS821" s="388"/>
      <c r="AT821" s="389"/>
      <c r="AU821" s="384"/>
      <c r="AV821" s="385"/>
      <c r="AW821" s="385"/>
      <c r="AX821" s="386"/>
      <c r="AY821">
        <f t="shared" si="116"/>
        <v>0</v>
      </c>
    </row>
    <row r="822" spans="1:51" ht="24.75" hidden="1" customHeight="1" x14ac:dyDescent="0.15">
      <c r="A822" s="552"/>
      <c r="B822" s="759"/>
      <c r="C822" s="759"/>
      <c r="D822" s="759"/>
      <c r="E822" s="759"/>
      <c r="F822" s="760"/>
      <c r="G822" s="337"/>
      <c r="H822" s="338"/>
      <c r="I822" s="338"/>
      <c r="J822" s="338"/>
      <c r="K822" s="339"/>
      <c r="L822" s="387"/>
      <c r="M822" s="388"/>
      <c r="N822" s="388"/>
      <c r="O822" s="388"/>
      <c r="P822" s="388"/>
      <c r="Q822" s="388"/>
      <c r="R822" s="388"/>
      <c r="S822" s="388"/>
      <c r="T822" s="388"/>
      <c r="U822" s="388"/>
      <c r="V822" s="388"/>
      <c r="W822" s="388"/>
      <c r="X822" s="389"/>
      <c r="Y822" s="384"/>
      <c r="Z822" s="385"/>
      <c r="AA822" s="385"/>
      <c r="AB822" s="391"/>
      <c r="AC822" s="337"/>
      <c r="AD822" s="338"/>
      <c r="AE822" s="338"/>
      <c r="AF822" s="338"/>
      <c r="AG822" s="339"/>
      <c r="AH822" s="387"/>
      <c r="AI822" s="388"/>
      <c r="AJ822" s="388"/>
      <c r="AK822" s="388"/>
      <c r="AL822" s="388"/>
      <c r="AM822" s="388"/>
      <c r="AN822" s="388"/>
      <c r="AO822" s="388"/>
      <c r="AP822" s="388"/>
      <c r="AQ822" s="388"/>
      <c r="AR822" s="388"/>
      <c r="AS822" s="388"/>
      <c r="AT822" s="389"/>
      <c r="AU822" s="384"/>
      <c r="AV822" s="385"/>
      <c r="AW822" s="385"/>
      <c r="AX822" s="386"/>
      <c r="AY822">
        <f t="shared" si="116"/>
        <v>0</v>
      </c>
    </row>
    <row r="823" spans="1:51" ht="24.75" hidden="1" customHeight="1" x14ac:dyDescent="0.15">
      <c r="A823" s="552"/>
      <c r="B823" s="759"/>
      <c r="C823" s="759"/>
      <c r="D823" s="759"/>
      <c r="E823" s="759"/>
      <c r="F823" s="760"/>
      <c r="G823" s="337"/>
      <c r="H823" s="338"/>
      <c r="I823" s="338"/>
      <c r="J823" s="338"/>
      <c r="K823" s="339"/>
      <c r="L823" s="387"/>
      <c r="M823" s="388"/>
      <c r="N823" s="388"/>
      <c r="O823" s="388"/>
      <c r="P823" s="388"/>
      <c r="Q823" s="388"/>
      <c r="R823" s="388"/>
      <c r="S823" s="388"/>
      <c r="T823" s="388"/>
      <c r="U823" s="388"/>
      <c r="V823" s="388"/>
      <c r="W823" s="388"/>
      <c r="X823" s="389"/>
      <c r="Y823" s="384"/>
      <c r="Z823" s="385"/>
      <c r="AA823" s="385"/>
      <c r="AB823" s="391"/>
      <c r="AC823" s="337"/>
      <c r="AD823" s="338"/>
      <c r="AE823" s="338"/>
      <c r="AF823" s="338"/>
      <c r="AG823" s="339"/>
      <c r="AH823" s="387"/>
      <c r="AI823" s="388"/>
      <c r="AJ823" s="388"/>
      <c r="AK823" s="388"/>
      <c r="AL823" s="388"/>
      <c r="AM823" s="388"/>
      <c r="AN823" s="388"/>
      <c r="AO823" s="388"/>
      <c r="AP823" s="388"/>
      <c r="AQ823" s="388"/>
      <c r="AR823" s="388"/>
      <c r="AS823" s="388"/>
      <c r="AT823" s="389"/>
      <c r="AU823" s="384"/>
      <c r="AV823" s="385"/>
      <c r="AW823" s="385"/>
      <c r="AX823" s="386"/>
      <c r="AY823">
        <f t="shared" si="116"/>
        <v>0</v>
      </c>
    </row>
    <row r="824" spans="1:51" ht="24.75" hidden="1" customHeight="1" x14ac:dyDescent="0.15">
      <c r="A824" s="552"/>
      <c r="B824" s="759"/>
      <c r="C824" s="759"/>
      <c r="D824" s="759"/>
      <c r="E824" s="759"/>
      <c r="F824" s="760"/>
      <c r="G824" s="337"/>
      <c r="H824" s="338"/>
      <c r="I824" s="338"/>
      <c r="J824" s="338"/>
      <c r="K824" s="339"/>
      <c r="L824" s="387"/>
      <c r="M824" s="388"/>
      <c r="N824" s="388"/>
      <c r="O824" s="388"/>
      <c r="P824" s="388"/>
      <c r="Q824" s="388"/>
      <c r="R824" s="388"/>
      <c r="S824" s="388"/>
      <c r="T824" s="388"/>
      <c r="U824" s="388"/>
      <c r="V824" s="388"/>
      <c r="W824" s="388"/>
      <c r="X824" s="389"/>
      <c r="Y824" s="384"/>
      <c r="Z824" s="385"/>
      <c r="AA824" s="385"/>
      <c r="AB824" s="391"/>
      <c r="AC824" s="337"/>
      <c r="AD824" s="338"/>
      <c r="AE824" s="338"/>
      <c r="AF824" s="338"/>
      <c r="AG824" s="339"/>
      <c r="AH824" s="387"/>
      <c r="AI824" s="388"/>
      <c r="AJ824" s="388"/>
      <c r="AK824" s="388"/>
      <c r="AL824" s="388"/>
      <c r="AM824" s="388"/>
      <c r="AN824" s="388"/>
      <c r="AO824" s="388"/>
      <c r="AP824" s="388"/>
      <c r="AQ824" s="388"/>
      <c r="AR824" s="388"/>
      <c r="AS824" s="388"/>
      <c r="AT824" s="389"/>
      <c r="AU824" s="384"/>
      <c r="AV824" s="385"/>
      <c r="AW824" s="385"/>
      <c r="AX824" s="386"/>
      <c r="AY824">
        <f t="shared" si="116"/>
        <v>0</v>
      </c>
    </row>
    <row r="825" spans="1:51" ht="24.75" hidden="1" customHeight="1" thickBot="1" x14ac:dyDescent="0.2">
      <c r="A825" s="552"/>
      <c r="B825" s="759"/>
      <c r="C825" s="759"/>
      <c r="D825" s="759"/>
      <c r="E825" s="759"/>
      <c r="F825" s="760"/>
      <c r="G825" s="395" t="s">
        <v>20</v>
      </c>
      <c r="H825" s="396"/>
      <c r="I825" s="396"/>
      <c r="J825" s="396"/>
      <c r="K825" s="396"/>
      <c r="L825" s="397"/>
      <c r="M825" s="398"/>
      <c r="N825" s="398"/>
      <c r="O825" s="398"/>
      <c r="P825" s="398"/>
      <c r="Q825" s="398"/>
      <c r="R825" s="398"/>
      <c r="S825" s="398"/>
      <c r="T825" s="398"/>
      <c r="U825" s="398"/>
      <c r="V825" s="398"/>
      <c r="W825" s="398"/>
      <c r="X825" s="399"/>
      <c r="Y825" s="400">
        <f>SUM(Y815:AB824)</f>
        <v>0</v>
      </c>
      <c r="Z825" s="401"/>
      <c r="AA825" s="401"/>
      <c r="AB825" s="402"/>
      <c r="AC825" s="395" t="s">
        <v>20</v>
      </c>
      <c r="AD825" s="396"/>
      <c r="AE825" s="396"/>
      <c r="AF825" s="396"/>
      <c r="AG825" s="396"/>
      <c r="AH825" s="397"/>
      <c r="AI825" s="398"/>
      <c r="AJ825" s="398"/>
      <c r="AK825" s="398"/>
      <c r="AL825" s="398"/>
      <c r="AM825" s="398"/>
      <c r="AN825" s="398"/>
      <c r="AO825" s="398"/>
      <c r="AP825" s="398"/>
      <c r="AQ825" s="398"/>
      <c r="AR825" s="398"/>
      <c r="AS825" s="398"/>
      <c r="AT825" s="399"/>
      <c r="AU825" s="400">
        <f>SUM(AU815:AX824)</f>
        <v>0</v>
      </c>
      <c r="AV825" s="401"/>
      <c r="AW825" s="401"/>
      <c r="AX825" s="403"/>
      <c r="AY825">
        <f t="shared" si="116"/>
        <v>0</v>
      </c>
    </row>
    <row r="826" spans="1:51" ht="24.75" hidden="1" customHeight="1" x14ac:dyDescent="0.15">
      <c r="A826" s="552"/>
      <c r="B826" s="759"/>
      <c r="C826" s="759"/>
      <c r="D826" s="759"/>
      <c r="E826" s="759"/>
      <c r="F826" s="760"/>
      <c r="G826" s="435" t="s">
        <v>218</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177</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37"/>
      <c r="H829" s="338"/>
      <c r="I829" s="338"/>
      <c r="J829" s="338"/>
      <c r="K829" s="339"/>
      <c r="L829" s="387"/>
      <c r="M829" s="388"/>
      <c r="N829" s="388"/>
      <c r="O829" s="388"/>
      <c r="P829" s="388"/>
      <c r="Q829" s="388"/>
      <c r="R829" s="388"/>
      <c r="S829" s="388"/>
      <c r="T829" s="388"/>
      <c r="U829" s="388"/>
      <c r="V829" s="388"/>
      <c r="W829" s="388"/>
      <c r="X829" s="389"/>
      <c r="Y829" s="384"/>
      <c r="Z829" s="385"/>
      <c r="AA829" s="385"/>
      <c r="AB829" s="391"/>
      <c r="AC829" s="337"/>
      <c r="AD829" s="338"/>
      <c r="AE829" s="338"/>
      <c r="AF829" s="338"/>
      <c r="AG829" s="339"/>
      <c r="AH829" s="387"/>
      <c r="AI829" s="388"/>
      <c r="AJ829" s="388"/>
      <c r="AK829" s="388"/>
      <c r="AL829" s="388"/>
      <c r="AM829" s="388"/>
      <c r="AN829" s="388"/>
      <c r="AO829" s="388"/>
      <c r="AP829" s="388"/>
      <c r="AQ829" s="388"/>
      <c r="AR829" s="388"/>
      <c r="AS829" s="388"/>
      <c r="AT829" s="389"/>
      <c r="AU829" s="384"/>
      <c r="AV829" s="385"/>
      <c r="AW829" s="385"/>
      <c r="AX829" s="386"/>
      <c r="AY829">
        <f t="shared" si="117"/>
        <v>0</v>
      </c>
    </row>
    <row r="830" spans="1:51" ht="24.75" hidden="1" customHeight="1" x14ac:dyDescent="0.15">
      <c r="A830" s="552"/>
      <c r="B830" s="759"/>
      <c r="C830" s="759"/>
      <c r="D830" s="759"/>
      <c r="E830" s="759"/>
      <c r="F830" s="760"/>
      <c r="G830" s="337"/>
      <c r="H830" s="338"/>
      <c r="I830" s="338"/>
      <c r="J830" s="338"/>
      <c r="K830" s="339"/>
      <c r="L830" s="387"/>
      <c r="M830" s="388"/>
      <c r="N830" s="388"/>
      <c r="O830" s="388"/>
      <c r="P830" s="388"/>
      <c r="Q830" s="388"/>
      <c r="R830" s="388"/>
      <c r="S830" s="388"/>
      <c r="T830" s="388"/>
      <c r="U830" s="388"/>
      <c r="V830" s="388"/>
      <c r="W830" s="388"/>
      <c r="X830" s="389"/>
      <c r="Y830" s="384"/>
      <c r="Z830" s="385"/>
      <c r="AA830" s="385"/>
      <c r="AB830" s="391"/>
      <c r="AC830" s="337"/>
      <c r="AD830" s="338"/>
      <c r="AE830" s="338"/>
      <c r="AF830" s="338"/>
      <c r="AG830" s="339"/>
      <c r="AH830" s="387"/>
      <c r="AI830" s="388"/>
      <c r="AJ830" s="388"/>
      <c r="AK830" s="388"/>
      <c r="AL830" s="388"/>
      <c r="AM830" s="388"/>
      <c r="AN830" s="388"/>
      <c r="AO830" s="388"/>
      <c r="AP830" s="388"/>
      <c r="AQ830" s="388"/>
      <c r="AR830" s="388"/>
      <c r="AS830" s="388"/>
      <c r="AT830" s="389"/>
      <c r="AU830" s="384"/>
      <c r="AV830" s="385"/>
      <c r="AW830" s="385"/>
      <c r="AX830" s="386"/>
      <c r="AY830">
        <f t="shared" si="117"/>
        <v>0</v>
      </c>
    </row>
    <row r="831" spans="1:51" ht="24.75" hidden="1" customHeight="1" x14ac:dyDescent="0.15">
      <c r="A831" s="552"/>
      <c r="B831" s="759"/>
      <c r="C831" s="759"/>
      <c r="D831" s="759"/>
      <c r="E831" s="759"/>
      <c r="F831" s="760"/>
      <c r="G831" s="337"/>
      <c r="H831" s="338"/>
      <c r="I831" s="338"/>
      <c r="J831" s="338"/>
      <c r="K831" s="339"/>
      <c r="L831" s="387"/>
      <c r="M831" s="388"/>
      <c r="N831" s="388"/>
      <c r="O831" s="388"/>
      <c r="P831" s="388"/>
      <c r="Q831" s="388"/>
      <c r="R831" s="388"/>
      <c r="S831" s="388"/>
      <c r="T831" s="388"/>
      <c r="U831" s="388"/>
      <c r="V831" s="388"/>
      <c r="W831" s="388"/>
      <c r="X831" s="389"/>
      <c r="Y831" s="384"/>
      <c r="Z831" s="385"/>
      <c r="AA831" s="385"/>
      <c r="AB831" s="391"/>
      <c r="AC831" s="337"/>
      <c r="AD831" s="338"/>
      <c r="AE831" s="338"/>
      <c r="AF831" s="338"/>
      <c r="AG831" s="339"/>
      <c r="AH831" s="387"/>
      <c r="AI831" s="388"/>
      <c r="AJ831" s="388"/>
      <c r="AK831" s="388"/>
      <c r="AL831" s="388"/>
      <c r="AM831" s="388"/>
      <c r="AN831" s="388"/>
      <c r="AO831" s="388"/>
      <c r="AP831" s="388"/>
      <c r="AQ831" s="388"/>
      <c r="AR831" s="388"/>
      <c r="AS831" s="388"/>
      <c r="AT831" s="389"/>
      <c r="AU831" s="384"/>
      <c r="AV831" s="385"/>
      <c r="AW831" s="385"/>
      <c r="AX831" s="386"/>
      <c r="AY831">
        <f t="shared" si="117"/>
        <v>0</v>
      </c>
    </row>
    <row r="832" spans="1:51" ht="24.75" hidden="1" customHeight="1" x14ac:dyDescent="0.15">
      <c r="A832" s="552"/>
      <c r="B832" s="759"/>
      <c r="C832" s="759"/>
      <c r="D832" s="759"/>
      <c r="E832" s="759"/>
      <c r="F832" s="760"/>
      <c r="G832" s="337"/>
      <c r="H832" s="338"/>
      <c r="I832" s="338"/>
      <c r="J832" s="338"/>
      <c r="K832" s="339"/>
      <c r="L832" s="387"/>
      <c r="M832" s="388"/>
      <c r="N832" s="388"/>
      <c r="O832" s="388"/>
      <c r="P832" s="388"/>
      <c r="Q832" s="388"/>
      <c r="R832" s="388"/>
      <c r="S832" s="388"/>
      <c r="T832" s="388"/>
      <c r="U832" s="388"/>
      <c r="V832" s="388"/>
      <c r="W832" s="388"/>
      <c r="X832" s="389"/>
      <c r="Y832" s="384"/>
      <c r="Z832" s="385"/>
      <c r="AA832" s="385"/>
      <c r="AB832" s="391"/>
      <c r="AC832" s="337"/>
      <c r="AD832" s="338"/>
      <c r="AE832" s="338"/>
      <c r="AF832" s="338"/>
      <c r="AG832" s="339"/>
      <c r="AH832" s="387"/>
      <c r="AI832" s="388"/>
      <c r="AJ832" s="388"/>
      <c r="AK832" s="388"/>
      <c r="AL832" s="388"/>
      <c r="AM832" s="388"/>
      <c r="AN832" s="388"/>
      <c r="AO832" s="388"/>
      <c r="AP832" s="388"/>
      <c r="AQ832" s="388"/>
      <c r="AR832" s="388"/>
      <c r="AS832" s="388"/>
      <c r="AT832" s="389"/>
      <c r="AU832" s="384"/>
      <c r="AV832" s="385"/>
      <c r="AW832" s="385"/>
      <c r="AX832" s="386"/>
      <c r="AY832">
        <f t="shared" si="117"/>
        <v>0</v>
      </c>
    </row>
    <row r="833" spans="1:51" ht="24.75" hidden="1" customHeight="1" x14ac:dyDescent="0.15">
      <c r="A833" s="552"/>
      <c r="B833" s="759"/>
      <c r="C833" s="759"/>
      <c r="D833" s="759"/>
      <c r="E833" s="759"/>
      <c r="F833" s="760"/>
      <c r="G833" s="337"/>
      <c r="H833" s="338"/>
      <c r="I833" s="338"/>
      <c r="J833" s="338"/>
      <c r="K833" s="339"/>
      <c r="L833" s="387"/>
      <c r="M833" s="388"/>
      <c r="N833" s="388"/>
      <c r="O833" s="388"/>
      <c r="P833" s="388"/>
      <c r="Q833" s="388"/>
      <c r="R833" s="388"/>
      <c r="S833" s="388"/>
      <c r="T833" s="388"/>
      <c r="U833" s="388"/>
      <c r="V833" s="388"/>
      <c r="W833" s="388"/>
      <c r="X833" s="389"/>
      <c r="Y833" s="384"/>
      <c r="Z833" s="385"/>
      <c r="AA833" s="385"/>
      <c r="AB833" s="391"/>
      <c r="AC833" s="337"/>
      <c r="AD833" s="338"/>
      <c r="AE833" s="338"/>
      <c r="AF833" s="338"/>
      <c r="AG833" s="339"/>
      <c r="AH833" s="387"/>
      <c r="AI833" s="388"/>
      <c r="AJ833" s="388"/>
      <c r="AK833" s="388"/>
      <c r="AL833" s="388"/>
      <c r="AM833" s="388"/>
      <c r="AN833" s="388"/>
      <c r="AO833" s="388"/>
      <c r="AP833" s="388"/>
      <c r="AQ833" s="388"/>
      <c r="AR833" s="388"/>
      <c r="AS833" s="388"/>
      <c r="AT833" s="389"/>
      <c r="AU833" s="384"/>
      <c r="AV833" s="385"/>
      <c r="AW833" s="385"/>
      <c r="AX833" s="386"/>
      <c r="AY833">
        <f t="shared" si="117"/>
        <v>0</v>
      </c>
    </row>
    <row r="834" spans="1:51" ht="24.75" hidden="1" customHeight="1" x14ac:dyDescent="0.15">
      <c r="A834" s="552"/>
      <c r="B834" s="759"/>
      <c r="C834" s="759"/>
      <c r="D834" s="759"/>
      <c r="E834" s="759"/>
      <c r="F834" s="760"/>
      <c r="G834" s="337"/>
      <c r="H834" s="338"/>
      <c r="I834" s="338"/>
      <c r="J834" s="338"/>
      <c r="K834" s="339"/>
      <c r="L834" s="387"/>
      <c r="M834" s="388"/>
      <c r="N834" s="388"/>
      <c r="O834" s="388"/>
      <c r="P834" s="388"/>
      <c r="Q834" s="388"/>
      <c r="R834" s="388"/>
      <c r="S834" s="388"/>
      <c r="T834" s="388"/>
      <c r="U834" s="388"/>
      <c r="V834" s="388"/>
      <c r="W834" s="388"/>
      <c r="X834" s="389"/>
      <c r="Y834" s="384"/>
      <c r="Z834" s="385"/>
      <c r="AA834" s="385"/>
      <c r="AB834" s="391"/>
      <c r="AC834" s="337"/>
      <c r="AD834" s="338"/>
      <c r="AE834" s="338"/>
      <c r="AF834" s="338"/>
      <c r="AG834" s="339"/>
      <c r="AH834" s="387"/>
      <c r="AI834" s="388"/>
      <c r="AJ834" s="388"/>
      <c r="AK834" s="388"/>
      <c r="AL834" s="388"/>
      <c r="AM834" s="388"/>
      <c r="AN834" s="388"/>
      <c r="AO834" s="388"/>
      <c r="AP834" s="388"/>
      <c r="AQ834" s="388"/>
      <c r="AR834" s="388"/>
      <c r="AS834" s="388"/>
      <c r="AT834" s="389"/>
      <c r="AU834" s="384"/>
      <c r="AV834" s="385"/>
      <c r="AW834" s="385"/>
      <c r="AX834" s="386"/>
      <c r="AY834">
        <f t="shared" si="117"/>
        <v>0</v>
      </c>
    </row>
    <row r="835" spans="1:51" ht="24.75" hidden="1" customHeight="1" x14ac:dyDescent="0.15">
      <c r="A835" s="552"/>
      <c r="B835" s="759"/>
      <c r="C835" s="759"/>
      <c r="D835" s="759"/>
      <c r="E835" s="759"/>
      <c r="F835" s="760"/>
      <c r="G835" s="337"/>
      <c r="H835" s="338"/>
      <c r="I835" s="338"/>
      <c r="J835" s="338"/>
      <c r="K835" s="339"/>
      <c r="L835" s="387"/>
      <c r="M835" s="388"/>
      <c r="N835" s="388"/>
      <c r="O835" s="388"/>
      <c r="P835" s="388"/>
      <c r="Q835" s="388"/>
      <c r="R835" s="388"/>
      <c r="S835" s="388"/>
      <c r="T835" s="388"/>
      <c r="U835" s="388"/>
      <c r="V835" s="388"/>
      <c r="W835" s="388"/>
      <c r="X835" s="389"/>
      <c r="Y835" s="384"/>
      <c r="Z835" s="385"/>
      <c r="AA835" s="385"/>
      <c r="AB835" s="391"/>
      <c r="AC835" s="337"/>
      <c r="AD835" s="338"/>
      <c r="AE835" s="338"/>
      <c r="AF835" s="338"/>
      <c r="AG835" s="339"/>
      <c r="AH835" s="387"/>
      <c r="AI835" s="388"/>
      <c r="AJ835" s="388"/>
      <c r="AK835" s="388"/>
      <c r="AL835" s="388"/>
      <c r="AM835" s="388"/>
      <c r="AN835" s="388"/>
      <c r="AO835" s="388"/>
      <c r="AP835" s="388"/>
      <c r="AQ835" s="388"/>
      <c r="AR835" s="388"/>
      <c r="AS835" s="388"/>
      <c r="AT835" s="389"/>
      <c r="AU835" s="384"/>
      <c r="AV835" s="385"/>
      <c r="AW835" s="385"/>
      <c r="AX835" s="386"/>
      <c r="AY835">
        <f t="shared" si="117"/>
        <v>0</v>
      </c>
    </row>
    <row r="836" spans="1:51" ht="24.75" hidden="1" customHeight="1" x14ac:dyDescent="0.15">
      <c r="A836" s="552"/>
      <c r="B836" s="759"/>
      <c r="C836" s="759"/>
      <c r="D836" s="759"/>
      <c r="E836" s="759"/>
      <c r="F836" s="760"/>
      <c r="G836" s="337"/>
      <c r="H836" s="338"/>
      <c r="I836" s="338"/>
      <c r="J836" s="338"/>
      <c r="K836" s="339"/>
      <c r="L836" s="387"/>
      <c r="M836" s="388"/>
      <c r="N836" s="388"/>
      <c r="O836" s="388"/>
      <c r="P836" s="388"/>
      <c r="Q836" s="388"/>
      <c r="R836" s="388"/>
      <c r="S836" s="388"/>
      <c r="T836" s="388"/>
      <c r="U836" s="388"/>
      <c r="V836" s="388"/>
      <c r="W836" s="388"/>
      <c r="X836" s="389"/>
      <c r="Y836" s="384"/>
      <c r="Z836" s="385"/>
      <c r="AA836" s="385"/>
      <c r="AB836" s="391"/>
      <c r="AC836" s="337"/>
      <c r="AD836" s="338"/>
      <c r="AE836" s="338"/>
      <c r="AF836" s="338"/>
      <c r="AG836" s="339"/>
      <c r="AH836" s="387"/>
      <c r="AI836" s="388"/>
      <c r="AJ836" s="388"/>
      <c r="AK836" s="388"/>
      <c r="AL836" s="388"/>
      <c r="AM836" s="388"/>
      <c r="AN836" s="388"/>
      <c r="AO836" s="388"/>
      <c r="AP836" s="388"/>
      <c r="AQ836" s="388"/>
      <c r="AR836" s="388"/>
      <c r="AS836" s="388"/>
      <c r="AT836" s="389"/>
      <c r="AU836" s="384"/>
      <c r="AV836" s="385"/>
      <c r="AW836" s="385"/>
      <c r="AX836" s="386"/>
      <c r="AY836">
        <f t="shared" si="117"/>
        <v>0</v>
      </c>
    </row>
    <row r="837" spans="1:51" ht="24.75" hidden="1" customHeight="1" x14ac:dyDescent="0.15">
      <c r="A837" s="552"/>
      <c r="B837" s="759"/>
      <c r="C837" s="759"/>
      <c r="D837" s="759"/>
      <c r="E837" s="759"/>
      <c r="F837" s="760"/>
      <c r="G837" s="337"/>
      <c r="H837" s="338"/>
      <c r="I837" s="338"/>
      <c r="J837" s="338"/>
      <c r="K837" s="339"/>
      <c r="L837" s="387"/>
      <c r="M837" s="388"/>
      <c r="N837" s="388"/>
      <c r="O837" s="388"/>
      <c r="P837" s="388"/>
      <c r="Q837" s="388"/>
      <c r="R837" s="388"/>
      <c r="S837" s="388"/>
      <c r="T837" s="388"/>
      <c r="U837" s="388"/>
      <c r="V837" s="388"/>
      <c r="W837" s="388"/>
      <c r="X837" s="389"/>
      <c r="Y837" s="384"/>
      <c r="Z837" s="385"/>
      <c r="AA837" s="385"/>
      <c r="AB837" s="391"/>
      <c r="AC837" s="337"/>
      <c r="AD837" s="338"/>
      <c r="AE837" s="338"/>
      <c r="AF837" s="338"/>
      <c r="AG837" s="339"/>
      <c r="AH837" s="387"/>
      <c r="AI837" s="388"/>
      <c r="AJ837" s="388"/>
      <c r="AK837" s="388"/>
      <c r="AL837" s="388"/>
      <c r="AM837" s="388"/>
      <c r="AN837" s="388"/>
      <c r="AO837" s="388"/>
      <c r="AP837" s="388"/>
      <c r="AQ837" s="388"/>
      <c r="AR837" s="388"/>
      <c r="AS837" s="388"/>
      <c r="AT837" s="389"/>
      <c r="AU837" s="384"/>
      <c r="AV837" s="385"/>
      <c r="AW837" s="385"/>
      <c r="AX837" s="386"/>
      <c r="AY837">
        <f t="shared" si="117"/>
        <v>0</v>
      </c>
    </row>
    <row r="838" spans="1:51" ht="24.75" hidden="1" customHeight="1" x14ac:dyDescent="0.15">
      <c r="A838" s="552"/>
      <c r="B838" s="759"/>
      <c r="C838" s="759"/>
      <c r="D838" s="759"/>
      <c r="E838" s="759"/>
      <c r="F838" s="760"/>
      <c r="G838" s="395" t="s">
        <v>20</v>
      </c>
      <c r="H838" s="396"/>
      <c r="I838" s="396"/>
      <c r="J838" s="396"/>
      <c r="K838" s="396"/>
      <c r="L838" s="397"/>
      <c r="M838" s="398"/>
      <c r="N838" s="398"/>
      <c r="O838" s="398"/>
      <c r="P838" s="398"/>
      <c r="Q838" s="398"/>
      <c r="R838" s="398"/>
      <c r="S838" s="398"/>
      <c r="T838" s="398"/>
      <c r="U838" s="398"/>
      <c r="V838" s="398"/>
      <c r="W838" s="398"/>
      <c r="X838" s="399"/>
      <c r="Y838" s="400">
        <f>SUM(Y828:AB837)</f>
        <v>0</v>
      </c>
      <c r="Z838" s="401"/>
      <c r="AA838" s="401"/>
      <c r="AB838" s="402"/>
      <c r="AC838" s="395" t="s">
        <v>20</v>
      </c>
      <c r="AD838" s="396"/>
      <c r="AE838" s="396"/>
      <c r="AF838" s="396"/>
      <c r="AG838" s="396"/>
      <c r="AH838" s="397"/>
      <c r="AI838" s="398"/>
      <c r="AJ838" s="398"/>
      <c r="AK838" s="398"/>
      <c r="AL838" s="398"/>
      <c r="AM838" s="398"/>
      <c r="AN838" s="398"/>
      <c r="AO838" s="398"/>
      <c r="AP838" s="398"/>
      <c r="AQ838" s="398"/>
      <c r="AR838" s="398"/>
      <c r="AS838" s="398"/>
      <c r="AT838" s="399"/>
      <c r="AU838" s="400">
        <f>SUM(AU828:AX837)</f>
        <v>0</v>
      </c>
      <c r="AV838" s="401"/>
      <c r="AW838" s="401"/>
      <c r="AX838" s="403"/>
      <c r="AY838">
        <f t="shared" si="117"/>
        <v>0</v>
      </c>
    </row>
    <row r="839" spans="1:51" ht="24.75" customHeight="1" thickBot="1" x14ac:dyDescent="0.2">
      <c r="A839" s="429" t="s">
        <v>147</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263</v>
      </c>
      <c r="AM839" s="950"/>
      <c r="AN839" s="950"/>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6"/>
      <c r="B844" s="336"/>
      <c r="C844" s="336" t="s">
        <v>26</v>
      </c>
      <c r="D844" s="336"/>
      <c r="E844" s="336"/>
      <c r="F844" s="336"/>
      <c r="G844" s="336"/>
      <c r="H844" s="336"/>
      <c r="I844" s="336"/>
      <c r="J844" s="262" t="s">
        <v>221</v>
      </c>
      <c r="K844" s="94"/>
      <c r="L844" s="94"/>
      <c r="M844" s="94"/>
      <c r="N844" s="94"/>
      <c r="O844" s="94"/>
      <c r="P844" s="324" t="s">
        <v>196</v>
      </c>
      <c r="Q844" s="324"/>
      <c r="R844" s="324"/>
      <c r="S844" s="324"/>
      <c r="T844" s="324"/>
      <c r="U844" s="324"/>
      <c r="V844" s="324"/>
      <c r="W844" s="324"/>
      <c r="X844" s="324"/>
      <c r="Y844" s="334" t="s">
        <v>219</v>
      </c>
      <c r="Z844" s="335"/>
      <c r="AA844" s="335"/>
      <c r="AB844" s="335"/>
      <c r="AC844" s="262" t="s">
        <v>257</v>
      </c>
      <c r="AD844" s="262"/>
      <c r="AE844" s="262"/>
      <c r="AF844" s="262"/>
      <c r="AG844" s="262"/>
      <c r="AH844" s="334" t="s">
        <v>284</v>
      </c>
      <c r="AI844" s="336"/>
      <c r="AJ844" s="336"/>
      <c r="AK844" s="336"/>
      <c r="AL844" s="336" t="s">
        <v>21</v>
      </c>
      <c r="AM844" s="336"/>
      <c r="AN844" s="336"/>
      <c r="AO844" s="410"/>
      <c r="AP844" s="411" t="s">
        <v>222</v>
      </c>
      <c r="AQ844" s="411"/>
      <c r="AR844" s="411"/>
      <c r="AS844" s="411"/>
      <c r="AT844" s="411"/>
      <c r="AU844" s="411"/>
      <c r="AV844" s="411"/>
      <c r="AW844" s="411"/>
      <c r="AX844" s="411"/>
    </row>
    <row r="845" spans="1:51" ht="41.25" customHeight="1" x14ac:dyDescent="0.15">
      <c r="A845" s="390">
        <v>1</v>
      </c>
      <c r="B845" s="390">
        <v>1</v>
      </c>
      <c r="C845" s="409" t="s">
        <v>688</v>
      </c>
      <c r="D845" s="404"/>
      <c r="E845" s="404"/>
      <c r="F845" s="404"/>
      <c r="G845" s="404"/>
      <c r="H845" s="404"/>
      <c r="I845" s="404"/>
      <c r="J845" s="405">
        <v>1011105001930</v>
      </c>
      <c r="K845" s="406"/>
      <c r="L845" s="406"/>
      <c r="M845" s="406"/>
      <c r="N845" s="406"/>
      <c r="O845" s="406"/>
      <c r="P845" s="302" t="s">
        <v>689</v>
      </c>
      <c r="Q845" s="303"/>
      <c r="R845" s="303"/>
      <c r="S845" s="303"/>
      <c r="T845" s="303"/>
      <c r="U845" s="303"/>
      <c r="V845" s="303"/>
      <c r="W845" s="303"/>
      <c r="X845" s="303"/>
      <c r="Y845" s="304">
        <v>49</v>
      </c>
      <c r="Z845" s="305"/>
      <c r="AA845" s="305"/>
      <c r="AB845" s="306"/>
      <c r="AC845" s="308" t="s">
        <v>288</v>
      </c>
      <c r="AD845" s="309"/>
      <c r="AE845" s="309"/>
      <c r="AF845" s="309"/>
      <c r="AG845" s="309"/>
      <c r="AH845" s="407">
        <v>1</v>
      </c>
      <c r="AI845" s="408"/>
      <c r="AJ845" s="408"/>
      <c r="AK845" s="408"/>
      <c r="AL845" s="312">
        <v>96.4</v>
      </c>
      <c r="AM845" s="313"/>
      <c r="AN845" s="313"/>
      <c r="AO845" s="314"/>
      <c r="AP845" s="315" t="s">
        <v>738</v>
      </c>
      <c r="AQ845" s="316"/>
      <c r="AR845" s="316"/>
      <c r="AS845" s="316"/>
      <c r="AT845" s="316"/>
      <c r="AU845" s="316"/>
      <c r="AV845" s="316"/>
      <c r="AW845" s="316"/>
      <c r="AX845" s="317"/>
    </row>
    <row r="846" spans="1:51" ht="41.25" customHeight="1" x14ac:dyDescent="0.15">
      <c r="A846" s="390">
        <v>2</v>
      </c>
      <c r="B846" s="390">
        <v>1</v>
      </c>
      <c r="C846" s="409" t="s">
        <v>688</v>
      </c>
      <c r="D846" s="404"/>
      <c r="E846" s="404"/>
      <c r="F846" s="404"/>
      <c r="G846" s="404"/>
      <c r="H846" s="404"/>
      <c r="I846" s="404"/>
      <c r="J846" s="405">
        <v>1011105001930</v>
      </c>
      <c r="K846" s="406"/>
      <c r="L846" s="406"/>
      <c r="M846" s="406"/>
      <c r="N846" s="406"/>
      <c r="O846" s="406"/>
      <c r="P846" s="302" t="s">
        <v>690</v>
      </c>
      <c r="Q846" s="303"/>
      <c r="R846" s="303"/>
      <c r="S846" s="303"/>
      <c r="T846" s="303"/>
      <c r="U846" s="303"/>
      <c r="V846" s="303"/>
      <c r="W846" s="303"/>
      <c r="X846" s="303"/>
      <c r="Y846" s="304">
        <v>40.200000000000003</v>
      </c>
      <c r="Z846" s="305"/>
      <c r="AA846" s="305"/>
      <c r="AB846" s="306"/>
      <c r="AC846" s="308" t="s">
        <v>288</v>
      </c>
      <c r="AD846" s="309"/>
      <c r="AE846" s="309"/>
      <c r="AF846" s="309"/>
      <c r="AG846" s="309"/>
      <c r="AH846" s="407">
        <v>1</v>
      </c>
      <c r="AI846" s="408"/>
      <c r="AJ846" s="408"/>
      <c r="AK846" s="408"/>
      <c r="AL846" s="312">
        <v>70.900000000000006</v>
      </c>
      <c r="AM846" s="313"/>
      <c r="AN846" s="313"/>
      <c r="AO846" s="314"/>
      <c r="AP846" s="315" t="s">
        <v>738</v>
      </c>
      <c r="AQ846" s="316"/>
      <c r="AR846" s="316"/>
      <c r="AS846" s="316"/>
      <c r="AT846" s="316"/>
      <c r="AU846" s="316"/>
      <c r="AV846" s="316"/>
      <c r="AW846" s="316"/>
      <c r="AX846" s="317"/>
      <c r="AY846">
        <f>COUNTA($C$846)</f>
        <v>1</v>
      </c>
    </row>
    <row r="847" spans="1:51" ht="41.25" customHeight="1" x14ac:dyDescent="0.15">
      <c r="A847" s="390">
        <v>3</v>
      </c>
      <c r="B847" s="390">
        <v>1</v>
      </c>
      <c r="C847" s="409" t="s">
        <v>688</v>
      </c>
      <c r="D847" s="404"/>
      <c r="E847" s="404"/>
      <c r="F847" s="404"/>
      <c r="G847" s="404"/>
      <c r="H847" s="404"/>
      <c r="I847" s="404"/>
      <c r="J847" s="405">
        <v>1011105001930</v>
      </c>
      <c r="K847" s="406"/>
      <c r="L847" s="406"/>
      <c r="M847" s="406"/>
      <c r="N847" s="406"/>
      <c r="O847" s="406"/>
      <c r="P847" s="302" t="s">
        <v>691</v>
      </c>
      <c r="Q847" s="303"/>
      <c r="R847" s="303"/>
      <c r="S847" s="303"/>
      <c r="T847" s="303"/>
      <c r="U847" s="303"/>
      <c r="V847" s="303"/>
      <c r="W847" s="303"/>
      <c r="X847" s="303"/>
      <c r="Y847" s="304">
        <v>31.5</v>
      </c>
      <c r="Z847" s="305"/>
      <c r="AA847" s="305"/>
      <c r="AB847" s="306"/>
      <c r="AC847" s="308" t="s">
        <v>288</v>
      </c>
      <c r="AD847" s="309"/>
      <c r="AE847" s="309"/>
      <c r="AF847" s="309"/>
      <c r="AG847" s="309"/>
      <c r="AH847" s="310">
        <v>1</v>
      </c>
      <c r="AI847" s="311"/>
      <c r="AJ847" s="311"/>
      <c r="AK847" s="311"/>
      <c r="AL847" s="312">
        <v>77.2</v>
      </c>
      <c r="AM847" s="313"/>
      <c r="AN847" s="313"/>
      <c r="AO847" s="314"/>
      <c r="AP847" s="315" t="s">
        <v>738</v>
      </c>
      <c r="AQ847" s="316"/>
      <c r="AR847" s="316"/>
      <c r="AS847" s="316"/>
      <c r="AT847" s="316"/>
      <c r="AU847" s="316"/>
      <c r="AV847" s="316"/>
      <c r="AW847" s="316"/>
      <c r="AX847" s="317"/>
      <c r="AY847">
        <f>COUNTA($C$847)</f>
        <v>1</v>
      </c>
    </row>
    <row r="848" spans="1:51" ht="41.25" customHeight="1" x14ac:dyDescent="0.15">
      <c r="A848" s="390">
        <v>4</v>
      </c>
      <c r="B848" s="390">
        <v>1</v>
      </c>
      <c r="C848" s="409" t="s">
        <v>688</v>
      </c>
      <c r="D848" s="404"/>
      <c r="E848" s="404"/>
      <c r="F848" s="404"/>
      <c r="G848" s="404"/>
      <c r="H848" s="404"/>
      <c r="I848" s="404"/>
      <c r="J848" s="405">
        <v>1011105001930</v>
      </c>
      <c r="K848" s="406"/>
      <c r="L848" s="406"/>
      <c r="M848" s="406"/>
      <c r="N848" s="406"/>
      <c r="O848" s="406"/>
      <c r="P848" s="302" t="s">
        <v>692</v>
      </c>
      <c r="Q848" s="303"/>
      <c r="R848" s="303"/>
      <c r="S848" s="303"/>
      <c r="T848" s="303"/>
      <c r="U848" s="303"/>
      <c r="V848" s="303"/>
      <c r="W848" s="303"/>
      <c r="X848" s="303"/>
      <c r="Y848" s="304">
        <v>22.5</v>
      </c>
      <c r="Z848" s="305"/>
      <c r="AA848" s="305"/>
      <c r="AB848" s="306"/>
      <c r="AC848" s="308" t="s">
        <v>288</v>
      </c>
      <c r="AD848" s="309"/>
      <c r="AE848" s="309"/>
      <c r="AF848" s="309"/>
      <c r="AG848" s="309"/>
      <c r="AH848" s="310">
        <v>1</v>
      </c>
      <c r="AI848" s="311"/>
      <c r="AJ848" s="311"/>
      <c r="AK848" s="311"/>
      <c r="AL848" s="312">
        <v>66.599999999999994</v>
      </c>
      <c r="AM848" s="313"/>
      <c r="AN848" s="313"/>
      <c r="AO848" s="314"/>
      <c r="AP848" s="315" t="s">
        <v>738</v>
      </c>
      <c r="AQ848" s="316"/>
      <c r="AR848" s="316"/>
      <c r="AS848" s="316"/>
      <c r="AT848" s="316"/>
      <c r="AU848" s="316"/>
      <c r="AV848" s="316"/>
      <c r="AW848" s="316"/>
      <c r="AX848" s="317"/>
      <c r="AY848">
        <f>COUNTA($C$848)</f>
        <v>1</v>
      </c>
    </row>
    <row r="849" spans="1:51" ht="41.25" customHeight="1" x14ac:dyDescent="0.15">
      <c r="A849" s="390">
        <v>5</v>
      </c>
      <c r="B849" s="390">
        <v>1</v>
      </c>
      <c r="C849" s="409" t="s">
        <v>688</v>
      </c>
      <c r="D849" s="404"/>
      <c r="E849" s="404"/>
      <c r="F849" s="404"/>
      <c r="G849" s="404"/>
      <c r="H849" s="404"/>
      <c r="I849" s="404"/>
      <c r="J849" s="405">
        <v>1011105001930</v>
      </c>
      <c r="K849" s="406"/>
      <c r="L849" s="406"/>
      <c r="M849" s="406"/>
      <c r="N849" s="406"/>
      <c r="O849" s="406"/>
      <c r="P849" s="302" t="s">
        <v>693</v>
      </c>
      <c r="Q849" s="303"/>
      <c r="R849" s="303"/>
      <c r="S849" s="303"/>
      <c r="T849" s="303"/>
      <c r="U849" s="303"/>
      <c r="V849" s="303"/>
      <c r="W849" s="303"/>
      <c r="X849" s="303"/>
      <c r="Y849" s="304">
        <v>20.100000000000001</v>
      </c>
      <c r="Z849" s="305"/>
      <c r="AA849" s="305"/>
      <c r="AB849" s="306"/>
      <c r="AC849" s="308" t="s">
        <v>288</v>
      </c>
      <c r="AD849" s="309"/>
      <c r="AE849" s="309"/>
      <c r="AF849" s="309"/>
      <c r="AG849" s="309"/>
      <c r="AH849" s="310">
        <v>1</v>
      </c>
      <c r="AI849" s="311"/>
      <c r="AJ849" s="311"/>
      <c r="AK849" s="311"/>
      <c r="AL849" s="312">
        <v>74</v>
      </c>
      <c r="AM849" s="313"/>
      <c r="AN849" s="313"/>
      <c r="AO849" s="314"/>
      <c r="AP849" s="315" t="s">
        <v>738</v>
      </c>
      <c r="AQ849" s="316"/>
      <c r="AR849" s="316"/>
      <c r="AS849" s="316"/>
      <c r="AT849" s="316"/>
      <c r="AU849" s="316"/>
      <c r="AV849" s="316"/>
      <c r="AW849" s="316"/>
      <c r="AX849" s="317"/>
      <c r="AY849">
        <f>COUNTA($C$849)</f>
        <v>1</v>
      </c>
    </row>
    <row r="850" spans="1:51" ht="41.25" customHeight="1" x14ac:dyDescent="0.15">
      <c r="A850" s="390">
        <v>6</v>
      </c>
      <c r="B850" s="390">
        <v>1</v>
      </c>
      <c r="C850" s="409" t="s">
        <v>688</v>
      </c>
      <c r="D850" s="404"/>
      <c r="E850" s="404"/>
      <c r="F850" s="404"/>
      <c r="G850" s="404"/>
      <c r="H850" s="404"/>
      <c r="I850" s="404"/>
      <c r="J850" s="405">
        <v>1011105001930</v>
      </c>
      <c r="K850" s="406"/>
      <c r="L850" s="406"/>
      <c r="M850" s="406"/>
      <c r="N850" s="406"/>
      <c r="O850" s="406"/>
      <c r="P850" s="302" t="s">
        <v>694</v>
      </c>
      <c r="Q850" s="303"/>
      <c r="R850" s="303"/>
      <c r="S850" s="303"/>
      <c r="T850" s="303"/>
      <c r="U850" s="303"/>
      <c r="V850" s="303"/>
      <c r="W850" s="303"/>
      <c r="X850" s="303"/>
      <c r="Y850" s="304">
        <v>19.2</v>
      </c>
      <c r="Z850" s="305"/>
      <c r="AA850" s="305"/>
      <c r="AB850" s="306"/>
      <c r="AC850" s="308" t="s">
        <v>288</v>
      </c>
      <c r="AD850" s="309"/>
      <c r="AE850" s="309"/>
      <c r="AF850" s="309"/>
      <c r="AG850" s="309"/>
      <c r="AH850" s="310">
        <v>1</v>
      </c>
      <c r="AI850" s="311"/>
      <c r="AJ850" s="311"/>
      <c r="AK850" s="311"/>
      <c r="AL850" s="312">
        <v>87.7</v>
      </c>
      <c r="AM850" s="313"/>
      <c r="AN850" s="313"/>
      <c r="AO850" s="314"/>
      <c r="AP850" s="315" t="s">
        <v>738</v>
      </c>
      <c r="AQ850" s="316"/>
      <c r="AR850" s="316"/>
      <c r="AS850" s="316"/>
      <c r="AT850" s="316"/>
      <c r="AU850" s="316"/>
      <c r="AV850" s="316"/>
      <c r="AW850" s="316"/>
      <c r="AX850" s="317"/>
      <c r="AY850">
        <f>COUNTA($C$850)</f>
        <v>1</v>
      </c>
    </row>
    <row r="851" spans="1:51" ht="41.25" customHeight="1" x14ac:dyDescent="0.15">
      <c r="A851" s="390">
        <v>7</v>
      </c>
      <c r="B851" s="390">
        <v>1</v>
      </c>
      <c r="C851" s="409" t="s">
        <v>688</v>
      </c>
      <c r="D851" s="404"/>
      <c r="E851" s="404"/>
      <c r="F851" s="404"/>
      <c r="G851" s="404"/>
      <c r="H851" s="404"/>
      <c r="I851" s="404"/>
      <c r="J851" s="405">
        <v>1011105001930</v>
      </c>
      <c r="K851" s="406"/>
      <c r="L851" s="406"/>
      <c r="M851" s="406"/>
      <c r="N851" s="406"/>
      <c r="O851" s="406"/>
      <c r="P851" s="302" t="s">
        <v>695</v>
      </c>
      <c r="Q851" s="303"/>
      <c r="R851" s="303"/>
      <c r="S851" s="303"/>
      <c r="T851" s="303"/>
      <c r="U851" s="303"/>
      <c r="V851" s="303"/>
      <c r="W851" s="303"/>
      <c r="X851" s="303"/>
      <c r="Y851" s="304">
        <v>4.5</v>
      </c>
      <c r="Z851" s="305"/>
      <c r="AA851" s="305"/>
      <c r="AB851" s="306"/>
      <c r="AC851" s="308" t="s">
        <v>288</v>
      </c>
      <c r="AD851" s="309"/>
      <c r="AE851" s="309"/>
      <c r="AF851" s="309"/>
      <c r="AG851" s="309"/>
      <c r="AH851" s="310">
        <v>1</v>
      </c>
      <c r="AI851" s="311"/>
      <c r="AJ851" s="311"/>
      <c r="AK851" s="311"/>
      <c r="AL851" s="312">
        <v>74.099999999999994</v>
      </c>
      <c r="AM851" s="313"/>
      <c r="AN851" s="313"/>
      <c r="AO851" s="314"/>
      <c r="AP851" s="315" t="s">
        <v>738</v>
      </c>
      <c r="AQ851" s="316"/>
      <c r="AR851" s="316"/>
      <c r="AS851" s="316"/>
      <c r="AT851" s="316"/>
      <c r="AU851" s="316"/>
      <c r="AV851" s="316"/>
      <c r="AW851" s="316"/>
      <c r="AX851" s="317"/>
      <c r="AY851">
        <f>COUNTA($C$851)</f>
        <v>1</v>
      </c>
    </row>
    <row r="852" spans="1:51" ht="30" hidden="1" customHeight="1" x14ac:dyDescent="0.15">
      <c r="A852" s="390">
        <v>8</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0</v>
      </c>
    </row>
    <row r="853" spans="1:51" ht="30" hidden="1" customHeight="1" x14ac:dyDescent="0.15">
      <c r="A853" s="390">
        <v>9</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90">
        <v>10</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90">
        <v>11</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90">
        <v>12</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90">
        <v>13</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90">
        <v>14</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90">
        <v>15</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90">
        <v>16</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90">
        <v>17</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90">
        <v>18</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90">
        <v>19</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90">
        <v>20</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90">
        <v>21</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90">
        <v>22</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90">
        <v>23</v>
      </c>
      <c r="B867" s="390">
        <v>1</v>
      </c>
      <c r="C867" s="404"/>
      <c r="D867" s="404"/>
      <c r="E867" s="404"/>
      <c r="F867" s="404"/>
      <c r="G867" s="404"/>
      <c r="H867" s="404"/>
      <c r="I867" s="404"/>
      <c r="J867" s="405"/>
      <c r="K867" s="406"/>
      <c r="L867" s="406"/>
      <c r="M867" s="406"/>
      <c r="N867" s="406"/>
      <c r="O867" s="406"/>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90">
        <v>24</v>
      </c>
      <c r="B868" s="390">
        <v>1</v>
      </c>
      <c r="C868" s="404"/>
      <c r="D868" s="404"/>
      <c r="E868" s="404"/>
      <c r="F868" s="404"/>
      <c r="G868" s="404"/>
      <c r="H868" s="404"/>
      <c r="I868" s="404"/>
      <c r="J868" s="405"/>
      <c r="K868" s="406"/>
      <c r="L868" s="406"/>
      <c r="M868" s="406"/>
      <c r="N868" s="406"/>
      <c r="O868" s="406"/>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90">
        <v>25</v>
      </c>
      <c r="B869" s="390">
        <v>1</v>
      </c>
      <c r="C869" s="404"/>
      <c r="D869" s="404"/>
      <c r="E869" s="404"/>
      <c r="F869" s="404"/>
      <c r="G869" s="404"/>
      <c r="H869" s="404"/>
      <c r="I869" s="404"/>
      <c r="J869" s="405"/>
      <c r="K869" s="406"/>
      <c r="L869" s="406"/>
      <c r="M869" s="406"/>
      <c r="N869" s="406"/>
      <c r="O869" s="406"/>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90">
        <v>26</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90">
        <v>27</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90">
        <v>28</v>
      </c>
      <c r="B872" s="390">
        <v>1</v>
      </c>
      <c r="C872" s="404"/>
      <c r="D872" s="404"/>
      <c r="E872" s="404"/>
      <c r="F872" s="404"/>
      <c r="G872" s="404"/>
      <c r="H872" s="404"/>
      <c r="I872" s="404"/>
      <c r="J872" s="405"/>
      <c r="K872" s="406"/>
      <c r="L872" s="406"/>
      <c r="M872" s="406"/>
      <c r="N872" s="406"/>
      <c r="O872" s="406"/>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90">
        <v>29</v>
      </c>
      <c r="B873" s="390">
        <v>1</v>
      </c>
      <c r="C873" s="404"/>
      <c r="D873" s="404"/>
      <c r="E873" s="404"/>
      <c r="F873" s="404"/>
      <c r="G873" s="404"/>
      <c r="H873" s="404"/>
      <c r="I873" s="404"/>
      <c r="J873" s="405"/>
      <c r="K873" s="406"/>
      <c r="L873" s="406"/>
      <c r="M873" s="406"/>
      <c r="N873" s="406"/>
      <c r="O873" s="406"/>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90">
        <v>30</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6"/>
      <c r="B877" s="336"/>
      <c r="C877" s="336" t="s">
        <v>26</v>
      </c>
      <c r="D877" s="336"/>
      <c r="E877" s="336"/>
      <c r="F877" s="336"/>
      <c r="G877" s="336"/>
      <c r="H877" s="336"/>
      <c r="I877" s="336"/>
      <c r="J877" s="262" t="s">
        <v>221</v>
      </c>
      <c r="K877" s="94"/>
      <c r="L877" s="94"/>
      <c r="M877" s="94"/>
      <c r="N877" s="94"/>
      <c r="O877" s="94"/>
      <c r="P877" s="324" t="s">
        <v>196</v>
      </c>
      <c r="Q877" s="324"/>
      <c r="R877" s="324"/>
      <c r="S877" s="324"/>
      <c r="T877" s="324"/>
      <c r="U877" s="324"/>
      <c r="V877" s="324"/>
      <c r="W877" s="324"/>
      <c r="X877" s="324"/>
      <c r="Y877" s="334" t="s">
        <v>219</v>
      </c>
      <c r="Z877" s="335"/>
      <c r="AA877" s="335"/>
      <c r="AB877" s="335"/>
      <c r="AC877" s="262" t="s">
        <v>257</v>
      </c>
      <c r="AD877" s="262"/>
      <c r="AE877" s="262"/>
      <c r="AF877" s="262"/>
      <c r="AG877" s="262"/>
      <c r="AH877" s="334" t="s">
        <v>284</v>
      </c>
      <c r="AI877" s="336"/>
      <c r="AJ877" s="336"/>
      <c r="AK877" s="336"/>
      <c r="AL877" s="336" t="s">
        <v>21</v>
      </c>
      <c r="AM877" s="336"/>
      <c r="AN877" s="336"/>
      <c r="AO877" s="410"/>
      <c r="AP877" s="411" t="s">
        <v>222</v>
      </c>
      <c r="AQ877" s="411"/>
      <c r="AR877" s="411"/>
      <c r="AS877" s="411"/>
      <c r="AT877" s="411"/>
      <c r="AU877" s="411"/>
      <c r="AV877" s="411"/>
      <c r="AW877" s="411"/>
      <c r="AX877" s="411"/>
      <c r="AY877">
        <f t="shared" ref="AY877:AY878" si="118">$AY$875</f>
        <v>1</v>
      </c>
    </row>
    <row r="878" spans="1:51" ht="30" customHeight="1" x14ac:dyDescent="0.15">
      <c r="A878" s="390">
        <v>1</v>
      </c>
      <c r="B878" s="390">
        <v>1</v>
      </c>
      <c r="C878" s="409" t="s">
        <v>696</v>
      </c>
      <c r="D878" s="404"/>
      <c r="E878" s="404"/>
      <c r="F878" s="404"/>
      <c r="G878" s="404"/>
      <c r="H878" s="404"/>
      <c r="I878" s="404"/>
      <c r="J878" s="405">
        <v>1010405010435</v>
      </c>
      <c r="K878" s="406"/>
      <c r="L878" s="406"/>
      <c r="M878" s="406"/>
      <c r="N878" s="406"/>
      <c r="O878" s="406"/>
      <c r="P878" s="302" t="s">
        <v>697</v>
      </c>
      <c r="Q878" s="303"/>
      <c r="R878" s="303"/>
      <c r="S878" s="303"/>
      <c r="T878" s="303"/>
      <c r="U878" s="303"/>
      <c r="V878" s="303"/>
      <c r="W878" s="303"/>
      <c r="X878" s="303"/>
      <c r="Y878" s="304">
        <v>68.2</v>
      </c>
      <c r="Z878" s="305"/>
      <c r="AA878" s="305"/>
      <c r="AB878" s="306"/>
      <c r="AC878" s="308" t="s">
        <v>288</v>
      </c>
      <c r="AD878" s="309"/>
      <c r="AE878" s="309"/>
      <c r="AF878" s="309"/>
      <c r="AG878" s="309"/>
      <c r="AH878" s="407">
        <v>1</v>
      </c>
      <c r="AI878" s="408"/>
      <c r="AJ878" s="408"/>
      <c r="AK878" s="408"/>
      <c r="AL878" s="312">
        <v>92.9</v>
      </c>
      <c r="AM878" s="313"/>
      <c r="AN878" s="313"/>
      <c r="AO878" s="314"/>
      <c r="AP878" s="315" t="s">
        <v>738</v>
      </c>
      <c r="AQ878" s="316"/>
      <c r="AR878" s="316"/>
      <c r="AS878" s="316"/>
      <c r="AT878" s="316"/>
      <c r="AU878" s="316"/>
      <c r="AV878" s="316"/>
      <c r="AW878" s="316"/>
      <c r="AX878" s="317"/>
      <c r="AY878">
        <f t="shared" si="118"/>
        <v>1</v>
      </c>
    </row>
    <row r="879" spans="1:51" ht="45.75" customHeight="1" x14ac:dyDescent="0.15">
      <c r="A879" s="390">
        <v>2</v>
      </c>
      <c r="B879" s="390">
        <v>1</v>
      </c>
      <c r="C879" s="409" t="s">
        <v>698</v>
      </c>
      <c r="D879" s="404"/>
      <c r="E879" s="404"/>
      <c r="F879" s="404"/>
      <c r="G879" s="404"/>
      <c r="H879" s="404"/>
      <c r="I879" s="404"/>
      <c r="J879" s="405">
        <v>2010005018547</v>
      </c>
      <c r="K879" s="406"/>
      <c r="L879" s="406"/>
      <c r="M879" s="406"/>
      <c r="N879" s="406"/>
      <c r="O879" s="406"/>
      <c r="P879" s="302" t="s">
        <v>699</v>
      </c>
      <c r="Q879" s="303"/>
      <c r="R879" s="303"/>
      <c r="S879" s="303"/>
      <c r="T879" s="303"/>
      <c r="U879" s="303"/>
      <c r="V879" s="303"/>
      <c r="W879" s="303"/>
      <c r="X879" s="303"/>
      <c r="Y879" s="304">
        <v>39.9</v>
      </c>
      <c r="Z879" s="305"/>
      <c r="AA879" s="305"/>
      <c r="AB879" s="306"/>
      <c r="AC879" s="308" t="s">
        <v>293</v>
      </c>
      <c r="AD879" s="309"/>
      <c r="AE879" s="309"/>
      <c r="AF879" s="309"/>
      <c r="AG879" s="309"/>
      <c r="AH879" s="407">
        <v>1</v>
      </c>
      <c r="AI879" s="408"/>
      <c r="AJ879" s="408"/>
      <c r="AK879" s="408"/>
      <c r="AL879" s="312">
        <v>99.6</v>
      </c>
      <c r="AM879" s="313"/>
      <c r="AN879" s="313"/>
      <c r="AO879" s="314"/>
      <c r="AP879" s="315" t="s">
        <v>738</v>
      </c>
      <c r="AQ879" s="316"/>
      <c r="AR879" s="316"/>
      <c r="AS879" s="316"/>
      <c r="AT879" s="316"/>
      <c r="AU879" s="316"/>
      <c r="AV879" s="316"/>
      <c r="AW879" s="316"/>
      <c r="AX879" s="317"/>
      <c r="AY879">
        <f>COUNTA($C$879)</f>
        <v>1</v>
      </c>
    </row>
    <row r="880" spans="1:51" ht="30" customHeight="1" x14ac:dyDescent="0.15">
      <c r="A880" s="390">
        <v>3</v>
      </c>
      <c r="B880" s="390">
        <v>1</v>
      </c>
      <c r="C880" s="409" t="s">
        <v>696</v>
      </c>
      <c r="D880" s="404"/>
      <c r="E880" s="404"/>
      <c r="F880" s="404"/>
      <c r="G880" s="404"/>
      <c r="H880" s="404"/>
      <c r="I880" s="404"/>
      <c r="J880" s="405">
        <v>1010405010435</v>
      </c>
      <c r="K880" s="406"/>
      <c r="L880" s="406"/>
      <c r="M880" s="406"/>
      <c r="N880" s="406"/>
      <c r="O880" s="406"/>
      <c r="P880" s="302" t="s">
        <v>700</v>
      </c>
      <c r="Q880" s="303"/>
      <c r="R880" s="303"/>
      <c r="S880" s="303"/>
      <c r="T880" s="303"/>
      <c r="U880" s="303"/>
      <c r="V880" s="303"/>
      <c r="W880" s="303"/>
      <c r="X880" s="303"/>
      <c r="Y880" s="304">
        <v>20.6</v>
      </c>
      <c r="Z880" s="305"/>
      <c r="AA880" s="305"/>
      <c r="AB880" s="306"/>
      <c r="AC880" s="308" t="s">
        <v>288</v>
      </c>
      <c r="AD880" s="309"/>
      <c r="AE880" s="309"/>
      <c r="AF880" s="309"/>
      <c r="AG880" s="309"/>
      <c r="AH880" s="310">
        <v>1</v>
      </c>
      <c r="AI880" s="311"/>
      <c r="AJ880" s="311"/>
      <c r="AK880" s="311"/>
      <c r="AL880" s="312">
        <v>97.5</v>
      </c>
      <c r="AM880" s="313"/>
      <c r="AN880" s="313"/>
      <c r="AO880" s="314"/>
      <c r="AP880" s="315" t="s">
        <v>738</v>
      </c>
      <c r="AQ880" s="316"/>
      <c r="AR880" s="316"/>
      <c r="AS880" s="316"/>
      <c r="AT880" s="316"/>
      <c r="AU880" s="316"/>
      <c r="AV880" s="316"/>
      <c r="AW880" s="316"/>
      <c r="AX880" s="317"/>
      <c r="AY880">
        <f>COUNTA($C$880)</f>
        <v>1</v>
      </c>
    </row>
    <row r="881" spans="1:51" ht="41.25" customHeight="1" x14ac:dyDescent="0.15">
      <c r="A881" s="390">
        <v>4</v>
      </c>
      <c r="B881" s="390">
        <v>1</v>
      </c>
      <c r="C881" s="409" t="s">
        <v>701</v>
      </c>
      <c r="D881" s="404"/>
      <c r="E881" s="404"/>
      <c r="F881" s="404"/>
      <c r="G881" s="404"/>
      <c r="H881" s="404"/>
      <c r="I881" s="404"/>
      <c r="J881" s="405">
        <v>4010005004660</v>
      </c>
      <c r="K881" s="406"/>
      <c r="L881" s="406"/>
      <c r="M881" s="406"/>
      <c r="N881" s="406"/>
      <c r="O881" s="406"/>
      <c r="P881" s="302" t="s">
        <v>702</v>
      </c>
      <c r="Q881" s="303"/>
      <c r="R881" s="303"/>
      <c r="S881" s="303"/>
      <c r="T881" s="303"/>
      <c r="U881" s="303"/>
      <c r="V881" s="303"/>
      <c r="W881" s="303"/>
      <c r="X881" s="303"/>
      <c r="Y881" s="304">
        <v>13</v>
      </c>
      <c r="Z881" s="305"/>
      <c r="AA881" s="305"/>
      <c r="AB881" s="306"/>
      <c r="AC881" s="308" t="s">
        <v>288</v>
      </c>
      <c r="AD881" s="309"/>
      <c r="AE881" s="309"/>
      <c r="AF881" s="309"/>
      <c r="AG881" s="309"/>
      <c r="AH881" s="310">
        <v>1</v>
      </c>
      <c r="AI881" s="311"/>
      <c r="AJ881" s="311"/>
      <c r="AK881" s="311"/>
      <c r="AL881" s="312">
        <v>100</v>
      </c>
      <c r="AM881" s="313"/>
      <c r="AN881" s="313"/>
      <c r="AO881" s="314"/>
      <c r="AP881" s="315" t="s">
        <v>738</v>
      </c>
      <c r="AQ881" s="316"/>
      <c r="AR881" s="316"/>
      <c r="AS881" s="316"/>
      <c r="AT881" s="316"/>
      <c r="AU881" s="316"/>
      <c r="AV881" s="316"/>
      <c r="AW881" s="316"/>
      <c r="AX881" s="317"/>
      <c r="AY881">
        <f>COUNTA($C$881)</f>
        <v>1</v>
      </c>
    </row>
    <row r="882" spans="1:51" ht="30" customHeight="1" x14ac:dyDescent="0.15">
      <c r="A882" s="390">
        <v>5</v>
      </c>
      <c r="B882" s="390">
        <v>1</v>
      </c>
      <c r="C882" s="409" t="s">
        <v>696</v>
      </c>
      <c r="D882" s="404"/>
      <c r="E882" s="404"/>
      <c r="F882" s="404"/>
      <c r="G882" s="404"/>
      <c r="H882" s="404"/>
      <c r="I882" s="404"/>
      <c r="J882" s="405">
        <v>1010405010435</v>
      </c>
      <c r="K882" s="406"/>
      <c r="L882" s="406"/>
      <c r="M882" s="406"/>
      <c r="N882" s="406"/>
      <c r="O882" s="406"/>
      <c r="P882" s="302" t="s">
        <v>717</v>
      </c>
      <c r="Q882" s="303"/>
      <c r="R882" s="303"/>
      <c r="S882" s="303"/>
      <c r="T882" s="303"/>
      <c r="U882" s="303"/>
      <c r="V882" s="303"/>
      <c r="W882" s="303"/>
      <c r="X882" s="303"/>
      <c r="Y882" s="304">
        <v>5.7</v>
      </c>
      <c r="Z882" s="305"/>
      <c r="AA882" s="305"/>
      <c r="AB882" s="306"/>
      <c r="AC882" s="308" t="s">
        <v>288</v>
      </c>
      <c r="AD882" s="309"/>
      <c r="AE882" s="309"/>
      <c r="AF882" s="309"/>
      <c r="AG882" s="309"/>
      <c r="AH882" s="310">
        <v>1</v>
      </c>
      <c r="AI882" s="311"/>
      <c r="AJ882" s="311"/>
      <c r="AK882" s="311"/>
      <c r="AL882" s="312">
        <v>99.8</v>
      </c>
      <c r="AM882" s="313"/>
      <c r="AN882" s="313"/>
      <c r="AO882" s="314"/>
      <c r="AP882" s="315" t="s">
        <v>738</v>
      </c>
      <c r="AQ882" s="316"/>
      <c r="AR882" s="316"/>
      <c r="AS882" s="316"/>
      <c r="AT882" s="316"/>
      <c r="AU882" s="316"/>
      <c r="AV882" s="316"/>
      <c r="AW882" s="316"/>
      <c r="AX882" s="317"/>
      <c r="AY882">
        <f>COUNTA($C$882)</f>
        <v>1</v>
      </c>
    </row>
    <row r="883" spans="1:51" ht="30" hidden="1" customHeight="1" x14ac:dyDescent="0.15">
      <c r="A883" s="390">
        <v>6</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90">
        <v>7</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90">
        <v>8</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90">
        <v>9</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90">
        <v>10</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90">
        <v>11</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90">
        <v>12</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90">
        <v>13</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90">
        <v>14</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90">
        <v>15</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90">
        <v>16</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90">
        <v>17</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90">
        <v>18</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90">
        <v>19</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90">
        <v>20</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90">
        <v>21</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90">
        <v>22</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90">
        <v>23</v>
      </c>
      <c r="B900" s="390">
        <v>1</v>
      </c>
      <c r="C900" s="404"/>
      <c r="D900" s="404"/>
      <c r="E900" s="404"/>
      <c r="F900" s="404"/>
      <c r="G900" s="404"/>
      <c r="H900" s="404"/>
      <c r="I900" s="404"/>
      <c r="J900" s="405"/>
      <c r="K900" s="406"/>
      <c r="L900" s="406"/>
      <c r="M900" s="406"/>
      <c r="N900" s="406"/>
      <c r="O900" s="406"/>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90">
        <v>24</v>
      </c>
      <c r="B901" s="390">
        <v>1</v>
      </c>
      <c r="C901" s="404"/>
      <c r="D901" s="404"/>
      <c r="E901" s="404"/>
      <c r="F901" s="404"/>
      <c r="G901" s="404"/>
      <c r="H901" s="404"/>
      <c r="I901" s="404"/>
      <c r="J901" s="405"/>
      <c r="K901" s="406"/>
      <c r="L901" s="406"/>
      <c r="M901" s="406"/>
      <c r="N901" s="406"/>
      <c r="O901" s="406"/>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90">
        <v>25</v>
      </c>
      <c r="B902" s="390">
        <v>1</v>
      </c>
      <c r="C902" s="404"/>
      <c r="D902" s="404"/>
      <c r="E902" s="404"/>
      <c r="F902" s="404"/>
      <c r="G902" s="404"/>
      <c r="H902" s="404"/>
      <c r="I902" s="404"/>
      <c r="J902" s="405"/>
      <c r="K902" s="406"/>
      <c r="L902" s="406"/>
      <c r="M902" s="406"/>
      <c r="N902" s="406"/>
      <c r="O902" s="406"/>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90">
        <v>26</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90">
        <v>27</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90">
        <v>28</v>
      </c>
      <c r="B905" s="390">
        <v>1</v>
      </c>
      <c r="C905" s="404"/>
      <c r="D905" s="404"/>
      <c r="E905" s="404"/>
      <c r="F905" s="404"/>
      <c r="G905" s="404"/>
      <c r="H905" s="404"/>
      <c r="I905" s="404"/>
      <c r="J905" s="405"/>
      <c r="K905" s="406"/>
      <c r="L905" s="406"/>
      <c r="M905" s="406"/>
      <c r="N905" s="406"/>
      <c r="O905" s="406"/>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90">
        <v>29</v>
      </c>
      <c r="B906" s="390">
        <v>1</v>
      </c>
      <c r="C906" s="404"/>
      <c r="D906" s="404"/>
      <c r="E906" s="404"/>
      <c r="F906" s="404"/>
      <c r="G906" s="404"/>
      <c r="H906" s="404"/>
      <c r="I906" s="404"/>
      <c r="J906" s="405"/>
      <c r="K906" s="406"/>
      <c r="L906" s="406"/>
      <c r="M906" s="406"/>
      <c r="N906" s="406"/>
      <c r="O906" s="406"/>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90">
        <v>30</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6"/>
      <c r="B910" s="336"/>
      <c r="C910" s="336" t="s">
        <v>26</v>
      </c>
      <c r="D910" s="336"/>
      <c r="E910" s="336"/>
      <c r="F910" s="336"/>
      <c r="G910" s="336"/>
      <c r="H910" s="336"/>
      <c r="I910" s="336"/>
      <c r="J910" s="262" t="s">
        <v>221</v>
      </c>
      <c r="K910" s="94"/>
      <c r="L910" s="94"/>
      <c r="M910" s="94"/>
      <c r="N910" s="94"/>
      <c r="O910" s="94"/>
      <c r="P910" s="324" t="s">
        <v>196</v>
      </c>
      <c r="Q910" s="324"/>
      <c r="R910" s="324"/>
      <c r="S910" s="324"/>
      <c r="T910" s="324"/>
      <c r="U910" s="324"/>
      <c r="V910" s="324"/>
      <c r="W910" s="324"/>
      <c r="X910" s="324"/>
      <c r="Y910" s="334" t="s">
        <v>219</v>
      </c>
      <c r="Z910" s="335"/>
      <c r="AA910" s="335"/>
      <c r="AB910" s="335"/>
      <c r="AC910" s="262" t="s">
        <v>257</v>
      </c>
      <c r="AD910" s="262"/>
      <c r="AE910" s="262"/>
      <c r="AF910" s="262"/>
      <c r="AG910" s="262"/>
      <c r="AH910" s="334" t="s">
        <v>284</v>
      </c>
      <c r="AI910" s="336"/>
      <c r="AJ910" s="336"/>
      <c r="AK910" s="336"/>
      <c r="AL910" s="336" t="s">
        <v>21</v>
      </c>
      <c r="AM910" s="336"/>
      <c r="AN910" s="336"/>
      <c r="AO910" s="410"/>
      <c r="AP910" s="411" t="s">
        <v>222</v>
      </c>
      <c r="AQ910" s="411"/>
      <c r="AR910" s="411"/>
      <c r="AS910" s="411"/>
      <c r="AT910" s="411"/>
      <c r="AU910" s="411"/>
      <c r="AV910" s="411"/>
      <c r="AW910" s="411"/>
      <c r="AX910" s="411"/>
      <c r="AY910">
        <f t="shared" ref="AY910:AY911" si="119">$AY$908</f>
        <v>1</v>
      </c>
    </row>
    <row r="911" spans="1:51" ht="45.75" customHeight="1" x14ac:dyDescent="0.15">
      <c r="A911" s="390">
        <v>1</v>
      </c>
      <c r="B911" s="390">
        <v>1</v>
      </c>
      <c r="C911" s="409" t="s">
        <v>704</v>
      </c>
      <c r="D911" s="404"/>
      <c r="E911" s="404"/>
      <c r="F911" s="404"/>
      <c r="G911" s="404"/>
      <c r="H911" s="404"/>
      <c r="I911" s="404"/>
      <c r="J911" s="405">
        <v>9010001027685</v>
      </c>
      <c r="K911" s="406"/>
      <c r="L911" s="406"/>
      <c r="M911" s="406"/>
      <c r="N911" s="406"/>
      <c r="O911" s="406"/>
      <c r="P911" s="302" t="s">
        <v>705</v>
      </c>
      <c r="Q911" s="303"/>
      <c r="R911" s="303"/>
      <c r="S911" s="303"/>
      <c r="T911" s="303"/>
      <c r="U911" s="303"/>
      <c r="V911" s="303"/>
      <c r="W911" s="303"/>
      <c r="X911" s="303"/>
      <c r="Y911" s="304">
        <v>121.4</v>
      </c>
      <c r="Z911" s="305"/>
      <c r="AA911" s="305"/>
      <c r="AB911" s="306"/>
      <c r="AC911" s="308" t="s">
        <v>288</v>
      </c>
      <c r="AD911" s="309"/>
      <c r="AE911" s="309"/>
      <c r="AF911" s="309"/>
      <c r="AG911" s="309"/>
      <c r="AH911" s="407">
        <v>1</v>
      </c>
      <c r="AI911" s="408"/>
      <c r="AJ911" s="408"/>
      <c r="AK911" s="408"/>
      <c r="AL911" s="312">
        <v>97.1</v>
      </c>
      <c r="AM911" s="313"/>
      <c r="AN911" s="313"/>
      <c r="AO911" s="314"/>
      <c r="AP911" s="315" t="s">
        <v>738</v>
      </c>
      <c r="AQ911" s="316"/>
      <c r="AR911" s="316"/>
      <c r="AS911" s="316"/>
      <c r="AT911" s="316"/>
      <c r="AU911" s="316"/>
      <c r="AV911" s="316"/>
      <c r="AW911" s="316"/>
      <c r="AX911" s="317"/>
      <c r="AY911">
        <f t="shared" si="119"/>
        <v>1</v>
      </c>
    </row>
    <row r="912" spans="1:51" ht="45.75" customHeight="1" x14ac:dyDescent="0.15">
      <c r="A912" s="390">
        <v>2</v>
      </c>
      <c r="B912" s="390">
        <v>1</v>
      </c>
      <c r="C912" s="409" t="s">
        <v>706</v>
      </c>
      <c r="D912" s="404"/>
      <c r="E912" s="404"/>
      <c r="F912" s="404"/>
      <c r="G912" s="404"/>
      <c r="H912" s="404"/>
      <c r="I912" s="404"/>
      <c r="J912" s="405">
        <v>7010001088960</v>
      </c>
      <c r="K912" s="406"/>
      <c r="L912" s="406"/>
      <c r="M912" s="406"/>
      <c r="N912" s="406"/>
      <c r="O912" s="406"/>
      <c r="P912" s="302" t="s">
        <v>707</v>
      </c>
      <c r="Q912" s="303"/>
      <c r="R912" s="303"/>
      <c r="S912" s="303"/>
      <c r="T912" s="303"/>
      <c r="U912" s="303"/>
      <c r="V912" s="303"/>
      <c r="W912" s="303"/>
      <c r="X912" s="303"/>
      <c r="Y912" s="304">
        <v>47.1</v>
      </c>
      <c r="Z912" s="305"/>
      <c r="AA912" s="305"/>
      <c r="AB912" s="306"/>
      <c r="AC912" s="308" t="s">
        <v>288</v>
      </c>
      <c r="AD912" s="309"/>
      <c r="AE912" s="309"/>
      <c r="AF912" s="309"/>
      <c r="AG912" s="309"/>
      <c r="AH912" s="407">
        <v>1</v>
      </c>
      <c r="AI912" s="408"/>
      <c r="AJ912" s="408"/>
      <c r="AK912" s="408"/>
      <c r="AL912" s="312">
        <v>96.6</v>
      </c>
      <c r="AM912" s="313"/>
      <c r="AN912" s="313"/>
      <c r="AO912" s="314"/>
      <c r="AP912" s="315" t="s">
        <v>738</v>
      </c>
      <c r="AQ912" s="316"/>
      <c r="AR912" s="316"/>
      <c r="AS912" s="316"/>
      <c r="AT912" s="316"/>
      <c r="AU912" s="316"/>
      <c r="AV912" s="316"/>
      <c r="AW912" s="316"/>
      <c r="AX912" s="317"/>
      <c r="AY912">
        <f>COUNTA($C$912)</f>
        <v>1</v>
      </c>
    </row>
    <row r="913" spans="1:51" ht="56.25" customHeight="1" x14ac:dyDescent="0.15">
      <c r="A913" s="390">
        <v>3</v>
      </c>
      <c r="B913" s="390">
        <v>1</v>
      </c>
      <c r="C913" s="409" t="s">
        <v>706</v>
      </c>
      <c r="D913" s="404"/>
      <c r="E913" s="404"/>
      <c r="F913" s="404"/>
      <c r="G913" s="404"/>
      <c r="H913" s="404"/>
      <c r="I913" s="404"/>
      <c r="J913" s="405">
        <v>7010001088960</v>
      </c>
      <c r="K913" s="406"/>
      <c r="L913" s="406"/>
      <c r="M913" s="406"/>
      <c r="N913" s="406"/>
      <c r="O913" s="406"/>
      <c r="P913" s="302" t="s">
        <v>708</v>
      </c>
      <c r="Q913" s="303"/>
      <c r="R913" s="303"/>
      <c r="S913" s="303"/>
      <c r="T913" s="303"/>
      <c r="U913" s="303"/>
      <c r="V913" s="303"/>
      <c r="W913" s="303"/>
      <c r="X913" s="303"/>
      <c r="Y913" s="304">
        <v>29.9</v>
      </c>
      <c r="Z913" s="305"/>
      <c r="AA913" s="305"/>
      <c r="AB913" s="306"/>
      <c r="AC913" s="308" t="s">
        <v>288</v>
      </c>
      <c r="AD913" s="309"/>
      <c r="AE913" s="309"/>
      <c r="AF913" s="309"/>
      <c r="AG913" s="309"/>
      <c r="AH913" s="310">
        <v>1</v>
      </c>
      <c r="AI913" s="311"/>
      <c r="AJ913" s="311"/>
      <c r="AK913" s="311"/>
      <c r="AL913" s="312">
        <v>100</v>
      </c>
      <c r="AM913" s="313"/>
      <c r="AN913" s="313"/>
      <c r="AO913" s="314"/>
      <c r="AP913" s="315" t="s">
        <v>738</v>
      </c>
      <c r="AQ913" s="316"/>
      <c r="AR913" s="316"/>
      <c r="AS913" s="316"/>
      <c r="AT913" s="316"/>
      <c r="AU913" s="316"/>
      <c r="AV913" s="316"/>
      <c r="AW913" s="316"/>
      <c r="AX913" s="317"/>
      <c r="AY913">
        <f>COUNTA($C$913)</f>
        <v>1</v>
      </c>
    </row>
    <row r="914" spans="1:51" ht="56.25" customHeight="1" x14ac:dyDescent="0.15">
      <c r="A914" s="390">
        <v>4</v>
      </c>
      <c r="B914" s="390">
        <v>1</v>
      </c>
      <c r="C914" s="409" t="s">
        <v>726</v>
      </c>
      <c r="D914" s="404"/>
      <c r="E914" s="404"/>
      <c r="F914" s="404"/>
      <c r="G914" s="404"/>
      <c r="H914" s="404"/>
      <c r="I914" s="404"/>
      <c r="J914" s="405">
        <v>9010001027685</v>
      </c>
      <c r="K914" s="406"/>
      <c r="L914" s="406"/>
      <c r="M914" s="406"/>
      <c r="N914" s="406"/>
      <c r="O914" s="406"/>
      <c r="P914" s="302" t="s">
        <v>709</v>
      </c>
      <c r="Q914" s="303"/>
      <c r="R914" s="303"/>
      <c r="S914" s="303"/>
      <c r="T914" s="303"/>
      <c r="U914" s="303"/>
      <c r="V914" s="303"/>
      <c r="W914" s="303"/>
      <c r="X914" s="303"/>
      <c r="Y914" s="304">
        <v>21.3</v>
      </c>
      <c r="Z914" s="305"/>
      <c r="AA914" s="305"/>
      <c r="AB914" s="306"/>
      <c r="AC914" s="308" t="s">
        <v>288</v>
      </c>
      <c r="AD914" s="309"/>
      <c r="AE914" s="309"/>
      <c r="AF914" s="309"/>
      <c r="AG914" s="309"/>
      <c r="AH914" s="310">
        <v>1</v>
      </c>
      <c r="AI914" s="311"/>
      <c r="AJ914" s="311"/>
      <c r="AK914" s="311"/>
      <c r="AL914" s="312">
        <v>99.6</v>
      </c>
      <c r="AM914" s="313"/>
      <c r="AN914" s="313"/>
      <c r="AO914" s="314"/>
      <c r="AP914" s="315" t="s">
        <v>738</v>
      </c>
      <c r="AQ914" s="316"/>
      <c r="AR914" s="316"/>
      <c r="AS914" s="316"/>
      <c r="AT914" s="316"/>
      <c r="AU914" s="316"/>
      <c r="AV914" s="316"/>
      <c r="AW914" s="316"/>
      <c r="AX914" s="317"/>
      <c r="AY914">
        <f>COUNTA($C$914)</f>
        <v>1</v>
      </c>
    </row>
    <row r="915" spans="1:51" ht="41.25" customHeight="1" x14ac:dyDescent="0.15">
      <c r="A915" s="390">
        <v>5</v>
      </c>
      <c r="B915" s="390">
        <v>1</v>
      </c>
      <c r="C915" s="409" t="s">
        <v>718</v>
      </c>
      <c r="D915" s="404"/>
      <c r="E915" s="404"/>
      <c r="F915" s="404"/>
      <c r="G915" s="404"/>
      <c r="H915" s="404"/>
      <c r="I915" s="404"/>
      <c r="J915" s="405">
        <v>1010901035043</v>
      </c>
      <c r="K915" s="406"/>
      <c r="L915" s="406"/>
      <c r="M915" s="406"/>
      <c r="N915" s="406"/>
      <c r="O915" s="406"/>
      <c r="P915" s="302" t="s">
        <v>719</v>
      </c>
      <c r="Q915" s="303"/>
      <c r="R915" s="303"/>
      <c r="S915" s="303"/>
      <c r="T915" s="303"/>
      <c r="U915" s="303"/>
      <c r="V915" s="303"/>
      <c r="W915" s="303"/>
      <c r="X915" s="303"/>
      <c r="Y915" s="304">
        <v>8.9</v>
      </c>
      <c r="Z915" s="305"/>
      <c r="AA915" s="305"/>
      <c r="AB915" s="306"/>
      <c r="AC915" s="308" t="s">
        <v>288</v>
      </c>
      <c r="AD915" s="309"/>
      <c r="AE915" s="309"/>
      <c r="AF915" s="309"/>
      <c r="AG915" s="309"/>
      <c r="AH915" s="310">
        <v>1</v>
      </c>
      <c r="AI915" s="311"/>
      <c r="AJ915" s="311"/>
      <c r="AK915" s="311"/>
      <c r="AL915" s="312">
        <v>71.900000000000006</v>
      </c>
      <c r="AM915" s="313"/>
      <c r="AN915" s="313"/>
      <c r="AO915" s="314"/>
      <c r="AP915" s="315" t="s">
        <v>738</v>
      </c>
      <c r="AQ915" s="316"/>
      <c r="AR915" s="316"/>
      <c r="AS915" s="316"/>
      <c r="AT915" s="316"/>
      <c r="AU915" s="316"/>
      <c r="AV915" s="316"/>
      <c r="AW915" s="316"/>
      <c r="AX915" s="317"/>
      <c r="AY915">
        <f>COUNTA($C$915)</f>
        <v>1</v>
      </c>
    </row>
    <row r="916" spans="1:51" ht="52.5" customHeight="1" x14ac:dyDescent="0.15">
      <c r="A916" s="390">
        <v>6</v>
      </c>
      <c r="B916" s="390">
        <v>1</v>
      </c>
      <c r="C916" s="412" t="s">
        <v>710</v>
      </c>
      <c r="D916" s="413"/>
      <c r="E916" s="413"/>
      <c r="F916" s="413"/>
      <c r="G916" s="413"/>
      <c r="H916" s="413"/>
      <c r="I916" s="414"/>
      <c r="J916" s="415">
        <v>5010401043352</v>
      </c>
      <c r="K916" s="416"/>
      <c r="L916" s="416"/>
      <c r="M916" s="416"/>
      <c r="N916" s="416"/>
      <c r="O916" s="417"/>
      <c r="P916" s="302" t="s">
        <v>711</v>
      </c>
      <c r="Q916" s="303"/>
      <c r="R916" s="303"/>
      <c r="S916" s="303"/>
      <c r="T916" s="303"/>
      <c r="U916" s="303"/>
      <c r="V916" s="303"/>
      <c r="W916" s="303"/>
      <c r="X916" s="303"/>
      <c r="Y916" s="304">
        <v>7.4</v>
      </c>
      <c r="Z916" s="305"/>
      <c r="AA916" s="305"/>
      <c r="AB916" s="306"/>
      <c r="AC916" s="308" t="s">
        <v>288</v>
      </c>
      <c r="AD916" s="309"/>
      <c r="AE916" s="309"/>
      <c r="AF916" s="309"/>
      <c r="AG916" s="309"/>
      <c r="AH916" s="310">
        <v>1</v>
      </c>
      <c r="AI916" s="311"/>
      <c r="AJ916" s="311"/>
      <c r="AK916" s="311"/>
      <c r="AL916" s="312">
        <v>95</v>
      </c>
      <c r="AM916" s="313"/>
      <c r="AN916" s="313"/>
      <c r="AO916" s="314"/>
      <c r="AP916" s="315" t="s">
        <v>738</v>
      </c>
      <c r="AQ916" s="316"/>
      <c r="AR916" s="316"/>
      <c r="AS916" s="316"/>
      <c r="AT916" s="316"/>
      <c r="AU916" s="316"/>
      <c r="AV916" s="316"/>
      <c r="AW916" s="316"/>
      <c r="AX916" s="317"/>
      <c r="AY916">
        <f>COUNTA($C$916)</f>
        <v>1</v>
      </c>
    </row>
    <row r="917" spans="1:51" ht="56.25" customHeight="1" x14ac:dyDescent="0.15">
      <c r="A917" s="390">
        <v>7</v>
      </c>
      <c r="B917" s="390">
        <v>1</v>
      </c>
      <c r="C917" s="412" t="s">
        <v>710</v>
      </c>
      <c r="D917" s="413"/>
      <c r="E917" s="413"/>
      <c r="F917" s="413"/>
      <c r="G917" s="413"/>
      <c r="H917" s="413"/>
      <c r="I917" s="414"/>
      <c r="J917" s="415">
        <v>5010401043352</v>
      </c>
      <c r="K917" s="416"/>
      <c r="L917" s="416"/>
      <c r="M917" s="416"/>
      <c r="N917" s="416"/>
      <c r="O917" s="417"/>
      <c r="P917" s="418" t="s">
        <v>712</v>
      </c>
      <c r="Q917" s="419"/>
      <c r="R917" s="419"/>
      <c r="S917" s="419"/>
      <c r="T917" s="419"/>
      <c r="U917" s="419"/>
      <c r="V917" s="419"/>
      <c r="W917" s="419"/>
      <c r="X917" s="420"/>
      <c r="Y917" s="304">
        <v>5.7</v>
      </c>
      <c r="Z917" s="305"/>
      <c r="AA917" s="305"/>
      <c r="AB917" s="306"/>
      <c r="AC917" s="421" t="s">
        <v>288</v>
      </c>
      <c r="AD917" s="422"/>
      <c r="AE917" s="422"/>
      <c r="AF917" s="422"/>
      <c r="AG917" s="423"/>
      <c r="AH917" s="310">
        <v>1</v>
      </c>
      <c r="AI917" s="311"/>
      <c r="AJ917" s="311"/>
      <c r="AK917" s="311"/>
      <c r="AL917" s="312">
        <v>95.9</v>
      </c>
      <c r="AM917" s="313"/>
      <c r="AN917" s="313"/>
      <c r="AO917" s="314"/>
      <c r="AP917" s="315" t="s">
        <v>738</v>
      </c>
      <c r="AQ917" s="316"/>
      <c r="AR917" s="316"/>
      <c r="AS917" s="316"/>
      <c r="AT917" s="316"/>
      <c r="AU917" s="316"/>
      <c r="AV917" s="316"/>
      <c r="AW917" s="316"/>
      <c r="AX917" s="317"/>
      <c r="AY917">
        <f>COUNTA($C$917)</f>
        <v>1</v>
      </c>
    </row>
    <row r="918" spans="1:51" ht="52.5" customHeight="1" x14ac:dyDescent="0.15">
      <c r="A918" s="390">
        <v>8</v>
      </c>
      <c r="B918" s="390">
        <v>1</v>
      </c>
      <c r="C918" s="412" t="s">
        <v>713</v>
      </c>
      <c r="D918" s="413"/>
      <c r="E918" s="413"/>
      <c r="F918" s="413"/>
      <c r="G918" s="413"/>
      <c r="H918" s="413"/>
      <c r="I918" s="414"/>
      <c r="J918" s="415">
        <v>5013301013243</v>
      </c>
      <c r="K918" s="416"/>
      <c r="L918" s="416"/>
      <c r="M918" s="416"/>
      <c r="N918" s="416"/>
      <c r="O918" s="417"/>
      <c r="P918" s="418" t="s">
        <v>714</v>
      </c>
      <c r="Q918" s="419"/>
      <c r="R918" s="419"/>
      <c r="S918" s="419"/>
      <c r="T918" s="419"/>
      <c r="U918" s="419"/>
      <c r="V918" s="419"/>
      <c r="W918" s="419"/>
      <c r="X918" s="420"/>
      <c r="Y918" s="304">
        <v>1.3</v>
      </c>
      <c r="Z918" s="305"/>
      <c r="AA918" s="305"/>
      <c r="AB918" s="306"/>
      <c r="AC918" s="421" t="s">
        <v>288</v>
      </c>
      <c r="AD918" s="422"/>
      <c r="AE918" s="422"/>
      <c r="AF918" s="422"/>
      <c r="AG918" s="423"/>
      <c r="AH918" s="310">
        <v>3</v>
      </c>
      <c r="AI918" s="311"/>
      <c r="AJ918" s="311"/>
      <c r="AK918" s="311"/>
      <c r="AL918" s="312">
        <v>49.7</v>
      </c>
      <c r="AM918" s="313"/>
      <c r="AN918" s="313"/>
      <c r="AO918" s="314"/>
      <c r="AP918" s="315" t="s">
        <v>738</v>
      </c>
      <c r="AQ918" s="316"/>
      <c r="AR918" s="316"/>
      <c r="AS918" s="316"/>
      <c r="AT918" s="316"/>
      <c r="AU918" s="316"/>
      <c r="AV918" s="316"/>
      <c r="AW918" s="316"/>
      <c r="AX918" s="317"/>
      <c r="AY918">
        <f>COUNTA($C$918)</f>
        <v>1</v>
      </c>
    </row>
    <row r="919" spans="1:51" ht="41.25" customHeight="1" x14ac:dyDescent="0.15">
      <c r="A919" s="390">
        <v>9</v>
      </c>
      <c r="B919" s="390">
        <v>1</v>
      </c>
      <c r="C919" s="412" t="s">
        <v>727</v>
      </c>
      <c r="D919" s="413"/>
      <c r="E919" s="413"/>
      <c r="F919" s="413"/>
      <c r="G919" s="413"/>
      <c r="H919" s="413"/>
      <c r="I919" s="414"/>
      <c r="J919" s="415">
        <v>9010601021385</v>
      </c>
      <c r="K919" s="416"/>
      <c r="L919" s="416"/>
      <c r="M919" s="416"/>
      <c r="N919" s="416"/>
      <c r="O919" s="417"/>
      <c r="P919" s="418" t="s">
        <v>720</v>
      </c>
      <c r="Q919" s="419"/>
      <c r="R919" s="419"/>
      <c r="S919" s="419"/>
      <c r="T919" s="419"/>
      <c r="U919" s="419"/>
      <c r="V919" s="419"/>
      <c r="W919" s="419"/>
      <c r="X919" s="420"/>
      <c r="Y919" s="304">
        <v>0.3</v>
      </c>
      <c r="Z919" s="305"/>
      <c r="AA919" s="305"/>
      <c r="AB919" s="306"/>
      <c r="AC919" s="421" t="s">
        <v>294</v>
      </c>
      <c r="AD919" s="422"/>
      <c r="AE919" s="422"/>
      <c r="AF919" s="422"/>
      <c r="AG919" s="423"/>
      <c r="AH919" s="310" t="s">
        <v>728</v>
      </c>
      <c r="AI919" s="311"/>
      <c r="AJ919" s="311"/>
      <c r="AK919" s="311"/>
      <c r="AL919" s="312">
        <v>100</v>
      </c>
      <c r="AM919" s="313"/>
      <c r="AN919" s="313"/>
      <c r="AO919" s="314"/>
      <c r="AP919" s="315" t="s">
        <v>738</v>
      </c>
      <c r="AQ919" s="316"/>
      <c r="AR919" s="316"/>
      <c r="AS919" s="316"/>
      <c r="AT919" s="316"/>
      <c r="AU919" s="316"/>
      <c r="AV919" s="316"/>
      <c r="AW919" s="316"/>
      <c r="AX919" s="317"/>
      <c r="AY919">
        <f>COUNTA($C$919)</f>
        <v>1</v>
      </c>
    </row>
    <row r="920" spans="1:51" ht="56.25" customHeight="1" x14ac:dyDescent="0.15">
      <c r="A920" s="390">
        <v>10</v>
      </c>
      <c r="B920" s="390">
        <v>1</v>
      </c>
      <c r="C920" s="412" t="s">
        <v>716</v>
      </c>
      <c r="D920" s="413"/>
      <c r="E920" s="413"/>
      <c r="F920" s="413"/>
      <c r="G920" s="413"/>
      <c r="H920" s="413"/>
      <c r="I920" s="414"/>
      <c r="J920" s="415">
        <v>6010401026711</v>
      </c>
      <c r="K920" s="416"/>
      <c r="L920" s="416"/>
      <c r="M920" s="416"/>
      <c r="N920" s="416"/>
      <c r="O920" s="417"/>
      <c r="P920" s="418" t="s">
        <v>715</v>
      </c>
      <c r="Q920" s="419"/>
      <c r="R920" s="419"/>
      <c r="S920" s="419"/>
      <c r="T920" s="419"/>
      <c r="U920" s="419"/>
      <c r="V920" s="419"/>
      <c r="W920" s="419"/>
      <c r="X920" s="420"/>
      <c r="Y920" s="304">
        <v>0.1</v>
      </c>
      <c r="Z920" s="305"/>
      <c r="AA920" s="305"/>
      <c r="AB920" s="306"/>
      <c r="AC920" s="421" t="s">
        <v>294</v>
      </c>
      <c r="AD920" s="422"/>
      <c r="AE920" s="422"/>
      <c r="AF920" s="422"/>
      <c r="AG920" s="423"/>
      <c r="AH920" s="310" t="s">
        <v>728</v>
      </c>
      <c r="AI920" s="311"/>
      <c r="AJ920" s="311"/>
      <c r="AK920" s="311"/>
      <c r="AL920" s="312">
        <v>100</v>
      </c>
      <c r="AM920" s="313"/>
      <c r="AN920" s="313"/>
      <c r="AO920" s="314"/>
      <c r="AP920" s="315" t="s">
        <v>738</v>
      </c>
      <c r="AQ920" s="316"/>
      <c r="AR920" s="316"/>
      <c r="AS920" s="316"/>
      <c r="AT920" s="316"/>
      <c r="AU920" s="316"/>
      <c r="AV920" s="316"/>
      <c r="AW920" s="316"/>
      <c r="AX920" s="317"/>
      <c r="AY920">
        <f>COUNTA($C$920)</f>
        <v>1</v>
      </c>
    </row>
    <row r="921" spans="1:51" ht="30" hidden="1" customHeight="1" x14ac:dyDescent="0.15">
      <c r="A921" s="390">
        <v>11</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90">
        <v>12</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90">
        <v>13</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90">
        <v>14</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90">
        <v>15</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90">
        <v>16</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90">
        <v>17</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90">
        <v>18</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90">
        <v>19</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90">
        <v>20</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90">
        <v>21</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90">
        <v>22</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90">
        <v>23</v>
      </c>
      <c r="B933" s="390">
        <v>1</v>
      </c>
      <c r="C933" s="404"/>
      <c r="D933" s="404"/>
      <c r="E933" s="404"/>
      <c r="F933" s="404"/>
      <c r="G933" s="404"/>
      <c r="H933" s="404"/>
      <c r="I933" s="404"/>
      <c r="J933" s="405"/>
      <c r="K933" s="406"/>
      <c r="L933" s="406"/>
      <c r="M933" s="406"/>
      <c r="N933" s="406"/>
      <c r="O933" s="406"/>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90">
        <v>24</v>
      </c>
      <c r="B934" s="390">
        <v>1</v>
      </c>
      <c r="C934" s="404"/>
      <c r="D934" s="404"/>
      <c r="E934" s="404"/>
      <c r="F934" s="404"/>
      <c r="G934" s="404"/>
      <c r="H934" s="404"/>
      <c r="I934" s="404"/>
      <c r="J934" s="405"/>
      <c r="K934" s="406"/>
      <c r="L934" s="406"/>
      <c r="M934" s="406"/>
      <c r="N934" s="406"/>
      <c r="O934" s="406"/>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90">
        <v>25</v>
      </c>
      <c r="B935" s="390">
        <v>1</v>
      </c>
      <c r="C935" s="404"/>
      <c r="D935" s="404"/>
      <c r="E935" s="404"/>
      <c r="F935" s="404"/>
      <c r="G935" s="404"/>
      <c r="H935" s="404"/>
      <c r="I935" s="404"/>
      <c r="J935" s="405"/>
      <c r="K935" s="406"/>
      <c r="L935" s="406"/>
      <c r="M935" s="406"/>
      <c r="N935" s="406"/>
      <c r="O935" s="406"/>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90">
        <v>26</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90">
        <v>27</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90">
        <v>28</v>
      </c>
      <c r="B938" s="390">
        <v>1</v>
      </c>
      <c r="C938" s="404"/>
      <c r="D938" s="404"/>
      <c r="E938" s="404"/>
      <c r="F938" s="404"/>
      <c r="G938" s="404"/>
      <c r="H938" s="404"/>
      <c r="I938" s="404"/>
      <c r="J938" s="405"/>
      <c r="K938" s="406"/>
      <c r="L938" s="406"/>
      <c r="M938" s="406"/>
      <c r="N938" s="406"/>
      <c r="O938" s="406"/>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90">
        <v>29</v>
      </c>
      <c r="B939" s="390">
        <v>1</v>
      </c>
      <c r="C939" s="404"/>
      <c r="D939" s="404"/>
      <c r="E939" s="404"/>
      <c r="F939" s="404"/>
      <c r="G939" s="404"/>
      <c r="H939" s="404"/>
      <c r="I939" s="404"/>
      <c r="J939" s="405"/>
      <c r="K939" s="406"/>
      <c r="L939" s="406"/>
      <c r="M939" s="406"/>
      <c r="N939" s="406"/>
      <c r="O939" s="406"/>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90">
        <v>30</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30"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30"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6"/>
      <c r="B943" s="336"/>
      <c r="C943" s="336" t="s">
        <v>26</v>
      </c>
      <c r="D943" s="336"/>
      <c r="E943" s="336"/>
      <c r="F943" s="336"/>
      <c r="G943" s="336"/>
      <c r="H943" s="336"/>
      <c r="I943" s="336"/>
      <c r="J943" s="262" t="s">
        <v>221</v>
      </c>
      <c r="K943" s="94"/>
      <c r="L943" s="94"/>
      <c r="M943" s="94"/>
      <c r="N943" s="94"/>
      <c r="O943" s="94"/>
      <c r="P943" s="324" t="s">
        <v>196</v>
      </c>
      <c r="Q943" s="324"/>
      <c r="R943" s="324"/>
      <c r="S943" s="324"/>
      <c r="T943" s="324"/>
      <c r="U943" s="324"/>
      <c r="V943" s="324"/>
      <c r="W943" s="324"/>
      <c r="X943" s="324"/>
      <c r="Y943" s="334" t="s">
        <v>219</v>
      </c>
      <c r="Z943" s="335"/>
      <c r="AA943" s="335"/>
      <c r="AB943" s="335"/>
      <c r="AC943" s="262" t="s">
        <v>257</v>
      </c>
      <c r="AD943" s="262"/>
      <c r="AE943" s="262"/>
      <c r="AF943" s="262"/>
      <c r="AG943" s="262"/>
      <c r="AH943" s="334" t="s">
        <v>284</v>
      </c>
      <c r="AI943" s="336"/>
      <c r="AJ943" s="336"/>
      <c r="AK943" s="336"/>
      <c r="AL943" s="336" t="s">
        <v>21</v>
      </c>
      <c r="AM943" s="336"/>
      <c r="AN943" s="336"/>
      <c r="AO943" s="410"/>
      <c r="AP943" s="411" t="s">
        <v>222</v>
      </c>
      <c r="AQ943" s="411"/>
      <c r="AR943" s="411"/>
      <c r="AS943" s="411"/>
      <c r="AT943" s="411"/>
      <c r="AU943" s="411"/>
      <c r="AV943" s="411"/>
      <c r="AW943" s="411"/>
      <c r="AX943" s="411"/>
      <c r="AY943">
        <f t="shared" ref="AY943:AY944" si="120">$AY$941</f>
        <v>1</v>
      </c>
    </row>
    <row r="944" spans="1:51" ht="30" customHeight="1" x14ac:dyDescent="0.15">
      <c r="A944" s="390">
        <v>1</v>
      </c>
      <c r="B944" s="390">
        <v>1</v>
      </c>
      <c r="C944" s="409" t="s">
        <v>724</v>
      </c>
      <c r="D944" s="404"/>
      <c r="E944" s="404"/>
      <c r="F944" s="404"/>
      <c r="G944" s="404"/>
      <c r="H944" s="404"/>
      <c r="I944" s="404"/>
      <c r="J944" s="405">
        <v>5010605001676</v>
      </c>
      <c r="K944" s="406"/>
      <c r="L944" s="406"/>
      <c r="M944" s="406"/>
      <c r="N944" s="406"/>
      <c r="O944" s="406"/>
      <c r="P944" s="302" t="s">
        <v>723</v>
      </c>
      <c r="Q944" s="303"/>
      <c r="R944" s="303"/>
      <c r="S944" s="303"/>
      <c r="T944" s="303"/>
      <c r="U944" s="303"/>
      <c r="V944" s="303"/>
      <c r="W944" s="303"/>
      <c r="X944" s="303"/>
      <c r="Y944" s="304">
        <v>9.4</v>
      </c>
      <c r="Z944" s="305"/>
      <c r="AA944" s="305"/>
      <c r="AB944" s="306"/>
      <c r="AC944" s="308" t="s">
        <v>288</v>
      </c>
      <c r="AD944" s="309"/>
      <c r="AE944" s="309"/>
      <c r="AF944" s="309"/>
      <c r="AG944" s="309"/>
      <c r="AH944" s="407">
        <v>1</v>
      </c>
      <c r="AI944" s="408"/>
      <c r="AJ944" s="408"/>
      <c r="AK944" s="408"/>
      <c r="AL944" s="312">
        <v>94.5</v>
      </c>
      <c r="AM944" s="313"/>
      <c r="AN944" s="313"/>
      <c r="AO944" s="314"/>
      <c r="AP944" s="315" t="s">
        <v>738</v>
      </c>
      <c r="AQ944" s="316"/>
      <c r="AR944" s="316"/>
      <c r="AS944" s="316"/>
      <c r="AT944" s="316"/>
      <c r="AU944" s="316"/>
      <c r="AV944" s="316"/>
      <c r="AW944" s="316"/>
      <c r="AX944" s="317"/>
      <c r="AY944">
        <f t="shared" si="120"/>
        <v>1</v>
      </c>
    </row>
    <row r="945" spans="1:51" ht="30" hidden="1" customHeight="1" x14ac:dyDescent="0.15">
      <c r="A945" s="390">
        <v>2</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9"/>
      <c r="AE945" s="309"/>
      <c r="AF945" s="309"/>
      <c r="AG945" s="309"/>
      <c r="AH945" s="407"/>
      <c r="AI945" s="408"/>
      <c r="AJ945" s="408"/>
      <c r="AK945" s="408"/>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90">
        <v>3</v>
      </c>
      <c r="B946" s="390">
        <v>1</v>
      </c>
      <c r="C946" s="409"/>
      <c r="D946" s="404"/>
      <c r="E946" s="404"/>
      <c r="F946" s="404"/>
      <c r="G946" s="404"/>
      <c r="H946" s="404"/>
      <c r="I946" s="404"/>
      <c r="J946" s="405"/>
      <c r="K946" s="406"/>
      <c r="L946" s="406"/>
      <c r="M946" s="406"/>
      <c r="N946" s="406"/>
      <c r="O946" s="406"/>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90">
        <v>4</v>
      </c>
      <c r="B947" s="390">
        <v>1</v>
      </c>
      <c r="C947" s="409"/>
      <c r="D947" s="404"/>
      <c r="E947" s="404"/>
      <c r="F947" s="404"/>
      <c r="G947" s="404"/>
      <c r="H947" s="404"/>
      <c r="I947" s="404"/>
      <c r="J947" s="405"/>
      <c r="K947" s="406"/>
      <c r="L947" s="406"/>
      <c r="M947" s="406"/>
      <c r="N947" s="406"/>
      <c r="O947" s="406"/>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90">
        <v>5</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90">
        <v>6</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90">
        <v>7</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90">
        <v>8</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90">
        <v>9</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90">
        <v>10</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90">
        <v>11</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90">
        <v>12</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90">
        <v>13</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90">
        <v>14</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90">
        <v>15</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90">
        <v>16</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90">
        <v>17</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90">
        <v>18</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90">
        <v>19</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90">
        <v>20</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90">
        <v>21</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90">
        <v>22</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90">
        <v>23</v>
      </c>
      <c r="B966" s="390">
        <v>1</v>
      </c>
      <c r="C966" s="404"/>
      <c r="D966" s="404"/>
      <c r="E966" s="404"/>
      <c r="F966" s="404"/>
      <c r="G966" s="404"/>
      <c r="H966" s="404"/>
      <c r="I966" s="404"/>
      <c r="J966" s="405"/>
      <c r="K966" s="406"/>
      <c r="L966" s="406"/>
      <c r="M966" s="406"/>
      <c r="N966" s="406"/>
      <c r="O966" s="406"/>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90">
        <v>24</v>
      </c>
      <c r="B967" s="390">
        <v>1</v>
      </c>
      <c r="C967" s="404"/>
      <c r="D967" s="404"/>
      <c r="E967" s="404"/>
      <c r="F967" s="404"/>
      <c r="G967" s="404"/>
      <c r="H967" s="404"/>
      <c r="I967" s="404"/>
      <c r="J967" s="405"/>
      <c r="K967" s="406"/>
      <c r="L967" s="406"/>
      <c r="M967" s="406"/>
      <c r="N967" s="406"/>
      <c r="O967" s="406"/>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90">
        <v>25</v>
      </c>
      <c r="B968" s="390">
        <v>1</v>
      </c>
      <c r="C968" s="404"/>
      <c r="D968" s="404"/>
      <c r="E968" s="404"/>
      <c r="F968" s="404"/>
      <c r="G968" s="404"/>
      <c r="H968" s="404"/>
      <c r="I968" s="404"/>
      <c r="J968" s="405"/>
      <c r="K968" s="406"/>
      <c r="L968" s="406"/>
      <c r="M968" s="406"/>
      <c r="N968" s="406"/>
      <c r="O968" s="406"/>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90">
        <v>26</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90">
        <v>27</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90">
        <v>28</v>
      </c>
      <c r="B971" s="390">
        <v>1</v>
      </c>
      <c r="C971" s="404"/>
      <c r="D971" s="404"/>
      <c r="E971" s="404"/>
      <c r="F971" s="404"/>
      <c r="G971" s="404"/>
      <c r="H971" s="404"/>
      <c r="I971" s="404"/>
      <c r="J971" s="405"/>
      <c r="K971" s="406"/>
      <c r="L971" s="406"/>
      <c r="M971" s="406"/>
      <c r="N971" s="406"/>
      <c r="O971" s="406"/>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90">
        <v>29</v>
      </c>
      <c r="B972" s="390">
        <v>1</v>
      </c>
      <c r="C972" s="404"/>
      <c r="D972" s="404"/>
      <c r="E972" s="404"/>
      <c r="F972" s="404"/>
      <c r="G972" s="404"/>
      <c r="H972" s="404"/>
      <c r="I972" s="404"/>
      <c r="J972" s="405"/>
      <c r="K972" s="406"/>
      <c r="L972" s="406"/>
      <c r="M972" s="406"/>
      <c r="N972" s="406"/>
      <c r="O972" s="406"/>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90">
        <v>30</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30"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30"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30" hidden="1" customHeight="1" x14ac:dyDescent="0.15">
      <c r="A976" s="336"/>
      <c r="B976" s="336"/>
      <c r="C976" s="336" t="s">
        <v>26</v>
      </c>
      <c r="D976" s="336"/>
      <c r="E976" s="336"/>
      <c r="F976" s="336"/>
      <c r="G976" s="336"/>
      <c r="H976" s="336"/>
      <c r="I976" s="336"/>
      <c r="J976" s="262" t="s">
        <v>221</v>
      </c>
      <c r="K976" s="94"/>
      <c r="L976" s="94"/>
      <c r="M976" s="94"/>
      <c r="N976" s="94"/>
      <c r="O976" s="94"/>
      <c r="P976" s="324" t="s">
        <v>196</v>
      </c>
      <c r="Q976" s="324"/>
      <c r="R976" s="324"/>
      <c r="S976" s="324"/>
      <c r="T976" s="324"/>
      <c r="U976" s="324"/>
      <c r="V976" s="324"/>
      <c r="W976" s="324"/>
      <c r="X976" s="324"/>
      <c r="Y976" s="334" t="s">
        <v>219</v>
      </c>
      <c r="Z976" s="335"/>
      <c r="AA976" s="335"/>
      <c r="AB976" s="335"/>
      <c r="AC976" s="262" t="s">
        <v>257</v>
      </c>
      <c r="AD976" s="262"/>
      <c r="AE976" s="262"/>
      <c r="AF976" s="262"/>
      <c r="AG976" s="262"/>
      <c r="AH976" s="334" t="s">
        <v>284</v>
      </c>
      <c r="AI976" s="336"/>
      <c r="AJ976" s="336"/>
      <c r="AK976" s="336"/>
      <c r="AL976" s="336" t="s">
        <v>21</v>
      </c>
      <c r="AM976" s="336"/>
      <c r="AN976" s="336"/>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90">
        <v>1</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9"/>
      <c r="AE977" s="309"/>
      <c r="AF977" s="309"/>
      <c r="AG977" s="309"/>
      <c r="AH977" s="407"/>
      <c r="AI977" s="408"/>
      <c r="AJ977" s="408"/>
      <c r="AK977" s="408"/>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90">
        <v>2</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9"/>
      <c r="AE978" s="309"/>
      <c r="AF978" s="309"/>
      <c r="AG978" s="309"/>
      <c r="AH978" s="407"/>
      <c r="AI978" s="408"/>
      <c r="AJ978" s="408"/>
      <c r="AK978" s="408"/>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90">
        <v>3</v>
      </c>
      <c r="B979" s="390">
        <v>1</v>
      </c>
      <c r="C979" s="409"/>
      <c r="D979" s="404"/>
      <c r="E979" s="404"/>
      <c r="F979" s="404"/>
      <c r="G979" s="404"/>
      <c r="H979" s="404"/>
      <c r="I979" s="404"/>
      <c r="J979" s="405"/>
      <c r="K979" s="406"/>
      <c r="L979" s="406"/>
      <c r="M979" s="406"/>
      <c r="N979" s="406"/>
      <c r="O979" s="406"/>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90">
        <v>4</v>
      </c>
      <c r="B980" s="390">
        <v>1</v>
      </c>
      <c r="C980" s="409"/>
      <c r="D980" s="404"/>
      <c r="E980" s="404"/>
      <c r="F980" s="404"/>
      <c r="G980" s="404"/>
      <c r="H980" s="404"/>
      <c r="I980" s="404"/>
      <c r="J980" s="405"/>
      <c r="K980" s="406"/>
      <c r="L980" s="406"/>
      <c r="M980" s="406"/>
      <c r="N980" s="406"/>
      <c r="O980" s="406"/>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90">
        <v>5</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90">
        <v>6</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90">
        <v>7</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90">
        <v>8</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90">
        <v>9</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90">
        <v>10</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90">
        <v>11</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90">
        <v>12</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90">
        <v>13</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90">
        <v>14</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90">
        <v>15</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90">
        <v>16</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90">
        <v>17</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90">
        <v>18</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90">
        <v>19</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90">
        <v>20</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90">
        <v>21</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90">
        <v>22</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90">
        <v>23</v>
      </c>
      <c r="B999" s="390">
        <v>1</v>
      </c>
      <c r="C999" s="404"/>
      <c r="D999" s="404"/>
      <c r="E999" s="404"/>
      <c r="F999" s="404"/>
      <c r="G999" s="404"/>
      <c r="H999" s="404"/>
      <c r="I999" s="404"/>
      <c r="J999" s="405"/>
      <c r="K999" s="406"/>
      <c r="L999" s="406"/>
      <c r="M999" s="406"/>
      <c r="N999" s="406"/>
      <c r="O999" s="406"/>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90">
        <v>24</v>
      </c>
      <c r="B1000" s="390">
        <v>1</v>
      </c>
      <c r="C1000" s="404"/>
      <c r="D1000" s="404"/>
      <c r="E1000" s="404"/>
      <c r="F1000" s="404"/>
      <c r="G1000" s="404"/>
      <c r="H1000" s="404"/>
      <c r="I1000" s="404"/>
      <c r="J1000" s="405"/>
      <c r="K1000" s="406"/>
      <c r="L1000" s="406"/>
      <c r="M1000" s="406"/>
      <c r="N1000" s="406"/>
      <c r="O1000" s="406"/>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90">
        <v>25</v>
      </c>
      <c r="B1001" s="390">
        <v>1</v>
      </c>
      <c r="C1001" s="404"/>
      <c r="D1001" s="404"/>
      <c r="E1001" s="404"/>
      <c r="F1001" s="404"/>
      <c r="G1001" s="404"/>
      <c r="H1001" s="404"/>
      <c r="I1001" s="404"/>
      <c r="J1001" s="405"/>
      <c r="K1001" s="406"/>
      <c r="L1001" s="406"/>
      <c r="M1001" s="406"/>
      <c r="N1001" s="406"/>
      <c r="O1001" s="406"/>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90">
        <v>26</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90">
        <v>27</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90">
        <v>28</v>
      </c>
      <c r="B1004" s="390">
        <v>1</v>
      </c>
      <c r="C1004" s="404"/>
      <c r="D1004" s="404"/>
      <c r="E1004" s="404"/>
      <c r="F1004" s="404"/>
      <c r="G1004" s="404"/>
      <c r="H1004" s="404"/>
      <c r="I1004" s="404"/>
      <c r="J1004" s="405"/>
      <c r="K1004" s="406"/>
      <c r="L1004" s="406"/>
      <c r="M1004" s="406"/>
      <c r="N1004" s="406"/>
      <c r="O1004" s="406"/>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90">
        <v>29</v>
      </c>
      <c r="B1005" s="390">
        <v>1</v>
      </c>
      <c r="C1005" s="404"/>
      <c r="D1005" s="404"/>
      <c r="E1005" s="404"/>
      <c r="F1005" s="404"/>
      <c r="G1005" s="404"/>
      <c r="H1005" s="404"/>
      <c r="I1005" s="404"/>
      <c r="J1005" s="405"/>
      <c r="K1005" s="406"/>
      <c r="L1005" s="406"/>
      <c r="M1005" s="406"/>
      <c r="N1005" s="406"/>
      <c r="O1005" s="406"/>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90">
        <v>30</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30"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30"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30" hidden="1" customHeight="1" x14ac:dyDescent="0.15">
      <c r="A1009" s="336"/>
      <c r="B1009" s="336"/>
      <c r="C1009" s="336" t="s">
        <v>26</v>
      </c>
      <c r="D1009" s="336"/>
      <c r="E1009" s="336"/>
      <c r="F1009" s="336"/>
      <c r="G1009" s="336"/>
      <c r="H1009" s="336"/>
      <c r="I1009" s="336"/>
      <c r="J1009" s="262" t="s">
        <v>221</v>
      </c>
      <c r="K1009" s="94"/>
      <c r="L1009" s="94"/>
      <c r="M1009" s="94"/>
      <c r="N1009" s="94"/>
      <c r="O1009" s="94"/>
      <c r="P1009" s="324" t="s">
        <v>196</v>
      </c>
      <c r="Q1009" s="324"/>
      <c r="R1009" s="324"/>
      <c r="S1009" s="324"/>
      <c r="T1009" s="324"/>
      <c r="U1009" s="324"/>
      <c r="V1009" s="324"/>
      <c r="W1009" s="324"/>
      <c r="X1009" s="324"/>
      <c r="Y1009" s="334" t="s">
        <v>219</v>
      </c>
      <c r="Z1009" s="335"/>
      <c r="AA1009" s="335"/>
      <c r="AB1009" s="335"/>
      <c r="AC1009" s="262" t="s">
        <v>257</v>
      </c>
      <c r="AD1009" s="262"/>
      <c r="AE1009" s="262"/>
      <c r="AF1009" s="262"/>
      <c r="AG1009" s="262"/>
      <c r="AH1009" s="334" t="s">
        <v>284</v>
      </c>
      <c r="AI1009" s="336"/>
      <c r="AJ1009" s="336"/>
      <c r="AK1009" s="336"/>
      <c r="AL1009" s="336" t="s">
        <v>21</v>
      </c>
      <c r="AM1009" s="336"/>
      <c r="AN1009" s="336"/>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90">
        <v>1</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9"/>
      <c r="AE1010" s="309"/>
      <c r="AF1010" s="309"/>
      <c r="AG1010" s="309"/>
      <c r="AH1010" s="407"/>
      <c r="AI1010" s="408"/>
      <c r="AJ1010" s="408"/>
      <c r="AK1010" s="408"/>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90">
        <v>2</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9"/>
      <c r="AE1011" s="309"/>
      <c r="AF1011" s="309"/>
      <c r="AG1011" s="309"/>
      <c r="AH1011" s="407"/>
      <c r="AI1011" s="408"/>
      <c r="AJ1011" s="408"/>
      <c r="AK1011" s="408"/>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90">
        <v>3</v>
      </c>
      <c r="B1012" s="390">
        <v>1</v>
      </c>
      <c r="C1012" s="409"/>
      <c r="D1012" s="404"/>
      <c r="E1012" s="404"/>
      <c r="F1012" s="404"/>
      <c r="G1012" s="404"/>
      <c r="H1012" s="404"/>
      <c r="I1012" s="404"/>
      <c r="J1012" s="405"/>
      <c r="K1012" s="406"/>
      <c r="L1012" s="406"/>
      <c r="M1012" s="406"/>
      <c r="N1012" s="406"/>
      <c r="O1012" s="406"/>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90">
        <v>4</v>
      </c>
      <c r="B1013" s="390">
        <v>1</v>
      </c>
      <c r="C1013" s="409"/>
      <c r="D1013" s="404"/>
      <c r="E1013" s="404"/>
      <c r="F1013" s="404"/>
      <c r="G1013" s="404"/>
      <c r="H1013" s="404"/>
      <c r="I1013" s="404"/>
      <c r="J1013" s="405"/>
      <c r="K1013" s="406"/>
      <c r="L1013" s="406"/>
      <c r="M1013" s="406"/>
      <c r="N1013" s="406"/>
      <c r="O1013" s="406"/>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90">
        <v>5</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90">
        <v>6</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90">
        <v>7</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90">
        <v>8</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90">
        <v>9</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90">
        <v>10</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90">
        <v>11</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90">
        <v>12</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90">
        <v>13</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90">
        <v>14</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90">
        <v>15</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90">
        <v>16</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90">
        <v>17</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90">
        <v>18</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90">
        <v>19</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90">
        <v>20</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90">
        <v>21</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90">
        <v>22</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90">
        <v>23</v>
      </c>
      <c r="B1032" s="390">
        <v>1</v>
      </c>
      <c r="C1032" s="404"/>
      <c r="D1032" s="404"/>
      <c r="E1032" s="404"/>
      <c r="F1032" s="404"/>
      <c r="G1032" s="404"/>
      <c r="H1032" s="404"/>
      <c r="I1032" s="404"/>
      <c r="J1032" s="405"/>
      <c r="K1032" s="406"/>
      <c r="L1032" s="406"/>
      <c r="M1032" s="406"/>
      <c r="N1032" s="406"/>
      <c r="O1032" s="406"/>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90">
        <v>24</v>
      </c>
      <c r="B1033" s="390">
        <v>1</v>
      </c>
      <c r="C1033" s="404"/>
      <c r="D1033" s="404"/>
      <c r="E1033" s="404"/>
      <c r="F1033" s="404"/>
      <c r="G1033" s="404"/>
      <c r="H1033" s="404"/>
      <c r="I1033" s="404"/>
      <c r="J1033" s="405"/>
      <c r="K1033" s="406"/>
      <c r="L1033" s="406"/>
      <c r="M1033" s="406"/>
      <c r="N1033" s="406"/>
      <c r="O1033" s="406"/>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90">
        <v>25</v>
      </c>
      <c r="B1034" s="390">
        <v>1</v>
      </c>
      <c r="C1034" s="404"/>
      <c r="D1034" s="404"/>
      <c r="E1034" s="404"/>
      <c r="F1034" s="404"/>
      <c r="G1034" s="404"/>
      <c r="H1034" s="404"/>
      <c r="I1034" s="404"/>
      <c r="J1034" s="405"/>
      <c r="K1034" s="406"/>
      <c r="L1034" s="406"/>
      <c r="M1034" s="406"/>
      <c r="N1034" s="406"/>
      <c r="O1034" s="406"/>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90">
        <v>26</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90">
        <v>27</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90">
        <v>28</v>
      </c>
      <c r="B1037" s="390">
        <v>1</v>
      </c>
      <c r="C1037" s="404"/>
      <c r="D1037" s="404"/>
      <c r="E1037" s="404"/>
      <c r="F1037" s="404"/>
      <c r="G1037" s="404"/>
      <c r="H1037" s="404"/>
      <c r="I1037" s="404"/>
      <c r="J1037" s="405"/>
      <c r="K1037" s="406"/>
      <c r="L1037" s="406"/>
      <c r="M1037" s="406"/>
      <c r="N1037" s="406"/>
      <c r="O1037" s="406"/>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90">
        <v>29</v>
      </c>
      <c r="B1038" s="390">
        <v>1</v>
      </c>
      <c r="C1038" s="404"/>
      <c r="D1038" s="404"/>
      <c r="E1038" s="404"/>
      <c r="F1038" s="404"/>
      <c r="G1038" s="404"/>
      <c r="H1038" s="404"/>
      <c r="I1038" s="404"/>
      <c r="J1038" s="405"/>
      <c r="K1038" s="406"/>
      <c r="L1038" s="406"/>
      <c r="M1038" s="406"/>
      <c r="N1038" s="406"/>
      <c r="O1038" s="406"/>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90">
        <v>30</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30"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30"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30" hidden="1" customHeight="1" x14ac:dyDescent="0.15">
      <c r="A1042" s="336"/>
      <c r="B1042" s="336"/>
      <c r="C1042" s="336" t="s">
        <v>26</v>
      </c>
      <c r="D1042" s="336"/>
      <c r="E1042" s="336"/>
      <c r="F1042" s="336"/>
      <c r="G1042" s="336"/>
      <c r="H1042" s="336"/>
      <c r="I1042" s="336"/>
      <c r="J1042" s="262" t="s">
        <v>221</v>
      </c>
      <c r="K1042" s="94"/>
      <c r="L1042" s="94"/>
      <c r="M1042" s="94"/>
      <c r="N1042" s="94"/>
      <c r="O1042" s="94"/>
      <c r="P1042" s="324" t="s">
        <v>196</v>
      </c>
      <c r="Q1042" s="324"/>
      <c r="R1042" s="324"/>
      <c r="S1042" s="324"/>
      <c r="T1042" s="324"/>
      <c r="U1042" s="324"/>
      <c r="V1042" s="324"/>
      <c r="W1042" s="324"/>
      <c r="X1042" s="324"/>
      <c r="Y1042" s="334" t="s">
        <v>219</v>
      </c>
      <c r="Z1042" s="335"/>
      <c r="AA1042" s="335"/>
      <c r="AB1042" s="335"/>
      <c r="AC1042" s="262" t="s">
        <v>257</v>
      </c>
      <c r="AD1042" s="262"/>
      <c r="AE1042" s="262"/>
      <c r="AF1042" s="262"/>
      <c r="AG1042" s="262"/>
      <c r="AH1042" s="334" t="s">
        <v>284</v>
      </c>
      <c r="AI1042" s="336"/>
      <c r="AJ1042" s="336"/>
      <c r="AK1042" s="336"/>
      <c r="AL1042" s="336" t="s">
        <v>21</v>
      </c>
      <c r="AM1042" s="336"/>
      <c r="AN1042" s="336"/>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90">
        <v>1</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9"/>
      <c r="AE1043" s="309"/>
      <c r="AF1043" s="309"/>
      <c r="AG1043" s="309"/>
      <c r="AH1043" s="407"/>
      <c r="AI1043" s="408"/>
      <c r="AJ1043" s="408"/>
      <c r="AK1043" s="408"/>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90">
        <v>2</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9"/>
      <c r="AE1044" s="309"/>
      <c r="AF1044" s="309"/>
      <c r="AG1044" s="309"/>
      <c r="AH1044" s="407"/>
      <c r="AI1044" s="408"/>
      <c r="AJ1044" s="408"/>
      <c r="AK1044" s="408"/>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90">
        <v>3</v>
      </c>
      <c r="B1045" s="390">
        <v>1</v>
      </c>
      <c r="C1045" s="409"/>
      <c r="D1045" s="404"/>
      <c r="E1045" s="404"/>
      <c r="F1045" s="404"/>
      <c r="G1045" s="404"/>
      <c r="H1045" s="404"/>
      <c r="I1045" s="404"/>
      <c r="J1045" s="405"/>
      <c r="K1045" s="406"/>
      <c r="L1045" s="406"/>
      <c r="M1045" s="406"/>
      <c r="N1045" s="406"/>
      <c r="O1045" s="406"/>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90">
        <v>4</v>
      </c>
      <c r="B1046" s="390">
        <v>1</v>
      </c>
      <c r="C1046" s="409"/>
      <c r="D1046" s="404"/>
      <c r="E1046" s="404"/>
      <c r="F1046" s="404"/>
      <c r="G1046" s="404"/>
      <c r="H1046" s="404"/>
      <c r="I1046" s="404"/>
      <c r="J1046" s="405"/>
      <c r="K1046" s="406"/>
      <c r="L1046" s="406"/>
      <c r="M1046" s="406"/>
      <c r="N1046" s="406"/>
      <c r="O1046" s="406"/>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90">
        <v>5</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90">
        <v>6</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90">
        <v>7</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90">
        <v>8</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90">
        <v>9</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90">
        <v>10</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90">
        <v>11</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90">
        <v>12</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90">
        <v>13</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90">
        <v>14</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90">
        <v>15</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90">
        <v>16</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90">
        <v>17</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90">
        <v>18</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90">
        <v>19</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90">
        <v>20</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90">
        <v>21</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90">
        <v>22</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90">
        <v>23</v>
      </c>
      <c r="B1065" s="390">
        <v>1</v>
      </c>
      <c r="C1065" s="404"/>
      <c r="D1065" s="404"/>
      <c r="E1065" s="404"/>
      <c r="F1065" s="404"/>
      <c r="G1065" s="404"/>
      <c r="H1065" s="404"/>
      <c r="I1065" s="404"/>
      <c r="J1065" s="405"/>
      <c r="K1065" s="406"/>
      <c r="L1065" s="406"/>
      <c r="M1065" s="406"/>
      <c r="N1065" s="406"/>
      <c r="O1065" s="406"/>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90">
        <v>24</v>
      </c>
      <c r="B1066" s="390">
        <v>1</v>
      </c>
      <c r="C1066" s="404"/>
      <c r="D1066" s="404"/>
      <c r="E1066" s="404"/>
      <c r="F1066" s="404"/>
      <c r="G1066" s="404"/>
      <c r="H1066" s="404"/>
      <c r="I1066" s="404"/>
      <c r="J1066" s="405"/>
      <c r="K1066" s="406"/>
      <c r="L1066" s="406"/>
      <c r="M1066" s="406"/>
      <c r="N1066" s="406"/>
      <c r="O1066" s="406"/>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90">
        <v>25</v>
      </c>
      <c r="B1067" s="390">
        <v>1</v>
      </c>
      <c r="C1067" s="404"/>
      <c r="D1067" s="404"/>
      <c r="E1067" s="404"/>
      <c r="F1067" s="404"/>
      <c r="G1067" s="404"/>
      <c r="H1067" s="404"/>
      <c r="I1067" s="404"/>
      <c r="J1067" s="405"/>
      <c r="K1067" s="406"/>
      <c r="L1067" s="406"/>
      <c r="M1067" s="406"/>
      <c r="N1067" s="406"/>
      <c r="O1067" s="406"/>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90">
        <v>26</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90">
        <v>27</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90">
        <v>28</v>
      </c>
      <c r="B1070" s="390">
        <v>1</v>
      </c>
      <c r="C1070" s="404"/>
      <c r="D1070" s="404"/>
      <c r="E1070" s="404"/>
      <c r="F1070" s="404"/>
      <c r="G1070" s="404"/>
      <c r="H1070" s="404"/>
      <c r="I1070" s="404"/>
      <c r="J1070" s="405"/>
      <c r="K1070" s="406"/>
      <c r="L1070" s="406"/>
      <c r="M1070" s="406"/>
      <c r="N1070" s="406"/>
      <c r="O1070" s="406"/>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90">
        <v>29</v>
      </c>
      <c r="B1071" s="390">
        <v>1</v>
      </c>
      <c r="C1071" s="404"/>
      <c r="D1071" s="404"/>
      <c r="E1071" s="404"/>
      <c r="F1071" s="404"/>
      <c r="G1071" s="404"/>
      <c r="H1071" s="404"/>
      <c r="I1071" s="404"/>
      <c r="J1071" s="405"/>
      <c r="K1071" s="406"/>
      <c r="L1071" s="406"/>
      <c r="M1071" s="406"/>
      <c r="N1071" s="406"/>
      <c r="O1071" s="406"/>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90">
        <v>30</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30"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30"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30" hidden="1" customHeight="1" x14ac:dyDescent="0.15">
      <c r="A1075" s="336"/>
      <c r="B1075" s="336"/>
      <c r="C1075" s="336" t="s">
        <v>26</v>
      </c>
      <c r="D1075" s="336"/>
      <c r="E1075" s="336"/>
      <c r="F1075" s="336"/>
      <c r="G1075" s="336"/>
      <c r="H1075" s="336"/>
      <c r="I1075" s="336"/>
      <c r="J1075" s="262" t="s">
        <v>221</v>
      </c>
      <c r="K1075" s="94"/>
      <c r="L1075" s="94"/>
      <c r="M1075" s="94"/>
      <c r="N1075" s="94"/>
      <c r="O1075" s="94"/>
      <c r="P1075" s="324" t="s">
        <v>196</v>
      </c>
      <c r="Q1075" s="324"/>
      <c r="R1075" s="324"/>
      <c r="S1075" s="324"/>
      <c r="T1075" s="324"/>
      <c r="U1075" s="324"/>
      <c r="V1075" s="324"/>
      <c r="W1075" s="324"/>
      <c r="X1075" s="324"/>
      <c r="Y1075" s="334" t="s">
        <v>219</v>
      </c>
      <c r="Z1075" s="335"/>
      <c r="AA1075" s="335"/>
      <c r="AB1075" s="335"/>
      <c r="AC1075" s="262" t="s">
        <v>257</v>
      </c>
      <c r="AD1075" s="262"/>
      <c r="AE1075" s="262"/>
      <c r="AF1075" s="262"/>
      <c r="AG1075" s="262"/>
      <c r="AH1075" s="334" t="s">
        <v>284</v>
      </c>
      <c r="AI1075" s="336"/>
      <c r="AJ1075" s="336"/>
      <c r="AK1075" s="336"/>
      <c r="AL1075" s="336" t="s">
        <v>21</v>
      </c>
      <c r="AM1075" s="336"/>
      <c r="AN1075" s="336"/>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90">
        <v>1</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9"/>
      <c r="AE1076" s="309"/>
      <c r="AF1076" s="309"/>
      <c r="AG1076" s="309"/>
      <c r="AH1076" s="407"/>
      <c r="AI1076" s="408"/>
      <c r="AJ1076" s="408"/>
      <c r="AK1076" s="408"/>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90">
        <v>2</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9"/>
      <c r="AE1077" s="309"/>
      <c r="AF1077" s="309"/>
      <c r="AG1077" s="309"/>
      <c r="AH1077" s="407"/>
      <c r="AI1077" s="408"/>
      <c r="AJ1077" s="408"/>
      <c r="AK1077" s="408"/>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90">
        <v>3</v>
      </c>
      <c r="B1078" s="390">
        <v>1</v>
      </c>
      <c r="C1078" s="409"/>
      <c r="D1078" s="404"/>
      <c r="E1078" s="404"/>
      <c r="F1078" s="404"/>
      <c r="G1078" s="404"/>
      <c r="H1078" s="404"/>
      <c r="I1078" s="404"/>
      <c r="J1078" s="405"/>
      <c r="K1078" s="406"/>
      <c r="L1078" s="406"/>
      <c r="M1078" s="406"/>
      <c r="N1078" s="406"/>
      <c r="O1078" s="406"/>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90">
        <v>4</v>
      </c>
      <c r="B1079" s="390">
        <v>1</v>
      </c>
      <c r="C1079" s="409"/>
      <c r="D1079" s="404"/>
      <c r="E1079" s="404"/>
      <c r="F1079" s="404"/>
      <c r="G1079" s="404"/>
      <c r="H1079" s="404"/>
      <c r="I1079" s="404"/>
      <c r="J1079" s="405"/>
      <c r="K1079" s="406"/>
      <c r="L1079" s="406"/>
      <c r="M1079" s="406"/>
      <c r="N1079" s="406"/>
      <c r="O1079" s="406"/>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90">
        <v>5</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90">
        <v>6</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90">
        <v>7</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90">
        <v>8</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90">
        <v>9</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90">
        <v>10</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90">
        <v>11</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90">
        <v>12</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90">
        <v>13</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90">
        <v>14</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90">
        <v>15</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90">
        <v>16</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90">
        <v>17</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90">
        <v>18</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90">
        <v>19</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90">
        <v>20</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90">
        <v>21</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90">
        <v>22</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90">
        <v>23</v>
      </c>
      <c r="B1098" s="390">
        <v>1</v>
      </c>
      <c r="C1098" s="404"/>
      <c r="D1098" s="404"/>
      <c r="E1098" s="404"/>
      <c r="F1098" s="404"/>
      <c r="G1098" s="404"/>
      <c r="H1098" s="404"/>
      <c r="I1098" s="404"/>
      <c r="J1098" s="405"/>
      <c r="K1098" s="406"/>
      <c r="L1098" s="406"/>
      <c r="M1098" s="406"/>
      <c r="N1098" s="406"/>
      <c r="O1098" s="406"/>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90">
        <v>24</v>
      </c>
      <c r="B1099" s="390">
        <v>1</v>
      </c>
      <c r="C1099" s="404"/>
      <c r="D1099" s="404"/>
      <c r="E1099" s="404"/>
      <c r="F1099" s="404"/>
      <c r="G1099" s="404"/>
      <c r="H1099" s="404"/>
      <c r="I1099" s="404"/>
      <c r="J1099" s="405"/>
      <c r="K1099" s="406"/>
      <c r="L1099" s="406"/>
      <c r="M1099" s="406"/>
      <c r="N1099" s="406"/>
      <c r="O1099" s="406"/>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90">
        <v>25</v>
      </c>
      <c r="B1100" s="390">
        <v>1</v>
      </c>
      <c r="C1100" s="404"/>
      <c r="D1100" s="404"/>
      <c r="E1100" s="404"/>
      <c r="F1100" s="404"/>
      <c r="G1100" s="404"/>
      <c r="H1100" s="404"/>
      <c r="I1100" s="404"/>
      <c r="J1100" s="405"/>
      <c r="K1100" s="406"/>
      <c r="L1100" s="406"/>
      <c r="M1100" s="406"/>
      <c r="N1100" s="406"/>
      <c r="O1100" s="406"/>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90">
        <v>26</v>
      </c>
      <c r="B1101" s="390">
        <v>1</v>
      </c>
      <c r="C1101" s="404"/>
      <c r="D1101" s="404"/>
      <c r="E1101" s="404"/>
      <c r="F1101" s="404"/>
      <c r="G1101" s="404"/>
      <c r="H1101" s="404"/>
      <c r="I1101" s="404"/>
      <c r="J1101" s="405"/>
      <c r="K1101" s="406"/>
      <c r="L1101" s="406"/>
      <c r="M1101" s="406"/>
      <c r="N1101" s="406"/>
      <c r="O1101" s="406"/>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90">
        <v>27</v>
      </c>
      <c r="B1102" s="390">
        <v>1</v>
      </c>
      <c r="C1102" s="404"/>
      <c r="D1102" s="404"/>
      <c r="E1102" s="404"/>
      <c r="F1102" s="404"/>
      <c r="G1102" s="404"/>
      <c r="H1102" s="404"/>
      <c r="I1102" s="404"/>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90">
        <v>28</v>
      </c>
      <c r="B1103" s="390">
        <v>1</v>
      </c>
      <c r="C1103" s="404"/>
      <c r="D1103" s="404"/>
      <c r="E1103" s="404"/>
      <c r="F1103" s="404"/>
      <c r="G1103" s="404"/>
      <c r="H1103" s="404"/>
      <c r="I1103" s="404"/>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90">
        <v>29</v>
      </c>
      <c r="B1104" s="390">
        <v>1</v>
      </c>
      <c r="C1104" s="404"/>
      <c r="D1104" s="404"/>
      <c r="E1104" s="404"/>
      <c r="F1104" s="404"/>
      <c r="G1104" s="404"/>
      <c r="H1104" s="404"/>
      <c r="I1104" s="404"/>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90">
        <v>30</v>
      </c>
      <c r="B1105" s="390">
        <v>1</v>
      </c>
      <c r="C1105" s="404"/>
      <c r="D1105" s="404"/>
      <c r="E1105" s="404"/>
      <c r="F1105" s="404"/>
      <c r="G1105" s="404"/>
      <c r="H1105" s="404"/>
      <c r="I1105" s="404"/>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30" customHeight="1" x14ac:dyDescent="0.15">
      <c r="A1106" s="882" t="s">
        <v>248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263</v>
      </c>
      <c r="AM1106" s="952"/>
      <c r="AN1106" s="952"/>
      <c r="AO1106" s="62"/>
      <c r="AP1106" s="57"/>
      <c r="AQ1106" s="57"/>
      <c r="AR1106" s="57"/>
      <c r="AS1106" s="57"/>
      <c r="AT1106" s="57"/>
      <c r="AU1106" s="57"/>
      <c r="AV1106" s="57"/>
      <c r="AW1106" s="57"/>
      <c r="AX1106" s="58"/>
      <c r="AY1106">
        <f>COUNTIF($AO$1106,"☑")</f>
        <v>0</v>
      </c>
    </row>
    <row r="1107" spans="1:51" ht="30"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30"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9.25" customHeight="1" x14ac:dyDescent="0.15">
      <c r="A1109" s="390"/>
      <c r="B1109" s="390"/>
      <c r="C1109" s="262" t="s">
        <v>215</v>
      </c>
      <c r="D1109" s="885"/>
      <c r="E1109" s="262" t="s">
        <v>214</v>
      </c>
      <c r="F1109" s="885"/>
      <c r="G1109" s="885"/>
      <c r="H1109" s="885"/>
      <c r="I1109" s="885"/>
      <c r="J1109" s="262" t="s">
        <v>221</v>
      </c>
      <c r="K1109" s="262"/>
      <c r="L1109" s="262"/>
      <c r="M1109" s="262"/>
      <c r="N1109" s="262"/>
      <c r="O1109" s="262"/>
      <c r="P1109" s="334" t="s">
        <v>27</v>
      </c>
      <c r="Q1109" s="334"/>
      <c r="R1109" s="334"/>
      <c r="S1109" s="334"/>
      <c r="T1109" s="334"/>
      <c r="U1109" s="334"/>
      <c r="V1109" s="334"/>
      <c r="W1109" s="334"/>
      <c r="X1109" s="334"/>
      <c r="Y1109" s="262" t="s">
        <v>223</v>
      </c>
      <c r="Z1109" s="885"/>
      <c r="AA1109" s="885"/>
      <c r="AB1109" s="885"/>
      <c r="AC1109" s="262" t="s">
        <v>197</v>
      </c>
      <c r="AD1109" s="262"/>
      <c r="AE1109" s="262"/>
      <c r="AF1109" s="262"/>
      <c r="AG1109" s="262"/>
      <c r="AH1109" s="334" t="s">
        <v>210</v>
      </c>
      <c r="AI1109" s="335"/>
      <c r="AJ1109" s="335"/>
      <c r="AK1109" s="335"/>
      <c r="AL1109" s="335" t="s">
        <v>21</v>
      </c>
      <c r="AM1109" s="335"/>
      <c r="AN1109" s="335"/>
      <c r="AO1109" s="888"/>
      <c r="AP1109" s="411" t="s">
        <v>249</v>
      </c>
      <c r="AQ1109" s="411"/>
      <c r="AR1109" s="411"/>
      <c r="AS1109" s="411"/>
      <c r="AT1109" s="411"/>
      <c r="AU1109" s="411"/>
      <c r="AV1109" s="411"/>
      <c r="AW1109" s="411"/>
      <c r="AX1109" s="411"/>
    </row>
    <row r="1110" spans="1:51" ht="30" customHeight="1" x14ac:dyDescent="0.15">
      <c r="A1110" s="390">
        <v>1</v>
      </c>
      <c r="B1110" s="390">
        <v>1</v>
      </c>
      <c r="C1110" s="887"/>
      <c r="D1110" s="887"/>
      <c r="E1110" s="886"/>
      <c r="F1110" s="886"/>
      <c r="G1110" s="886"/>
      <c r="H1110" s="886"/>
      <c r="I1110" s="886"/>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90">
        <v>2</v>
      </c>
      <c r="B1111" s="390">
        <v>1</v>
      </c>
      <c r="C1111" s="887"/>
      <c r="D1111" s="887"/>
      <c r="E1111" s="886"/>
      <c r="F1111" s="886"/>
      <c r="G1111" s="886"/>
      <c r="H1111" s="886"/>
      <c r="I1111" s="886"/>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90">
        <v>3</v>
      </c>
      <c r="B1112" s="390">
        <v>1</v>
      </c>
      <c r="C1112" s="887"/>
      <c r="D1112" s="887"/>
      <c r="E1112" s="886"/>
      <c r="F1112" s="886"/>
      <c r="G1112" s="886"/>
      <c r="H1112" s="886"/>
      <c r="I1112" s="886"/>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90">
        <v>4</v>
      </c>
      <c r="B1113" s="390">
        <v>1</v>
      </c>
      <c r="C1113" s="887"/>
      <c r="D1113" s="887"/>
      <c r="E1113" s="886"/>
      <c r="F1113" s="886"/>
      <c r="G1113" s="886"/>
      <c r="H1113" s="886"/>
      <c r="I1113" s="886"/>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90">
        <v>5</v>
      </c>
      <c r="B1114" s="390">
        <v>1</v>
      </c>
      <c r="C1114" s="887"/>
      <c r="D1114" s="887"/>
      <c r="E1114" s="886"/>
      <c r="F1114" s="886"/>
      <c r="G1114" s="886"/>
      <c r="H1114" s="886"/>
      <c r="I1114" s="886"/>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90">
        <v>6</v>
      </c>
      <c r="B1115" s="390">
        <v>1</v>
      </c>
      <c r="C1115" s="887"/>
      <c r="D1115" s="887"/>
      <c r="E1115" s="886"/>
      <c r="F1115" s="886"/>
      <c r="G1115" s="886"/>
      <c r="H1115" s="886"/>
      <c r="I1115" s="886"/>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90">
        <v>7</v>
      </c>
      <c r="B1116" s="390">
        <v>1</v>
      </c>
      <c r="C1116" s="887"/>
      <c r="D1116" s="887"/>
      <c r="E1116" s="886"/>
      <c r="F1116" s="886"/>
      <c r="G1116" s="886"/>
      <c r="H1116" s="886"/>
      <c r="I1116" s="886"/>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90">
        <v>8</v>
      </c>
      <c r="B1117" s="390">
        <v>1</v>
      </c>
      <c r="C1117" s="887"/>
      <c r="D1117" s="887"/>
      <c r="E1117" s="886"/>
      <c r="F1117" s="886"/>
      <c r="G1117" s="886"/>
      <c r="H1117" s="886"/>
      <c r="I1117" s="886"/>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90">
        <v>9</v>
      </c>
      <c r="B1118" s="390">
        <v>1</v>
      </c>
      <c r="C1118" s="887"/>
      <c r="D1118" s="887"/>
      <c r="E1118" s="886"/>
      <c r="F1118" s="886"/>
      <c r="G1118" s="886"/>
      <c r="H1118" s="886"/>
      <c r="I1118" s="886"/>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90">
        <v>10</v>
      </c>
      <c r="B1119" s="390">
        <v>1</v>
      </c>
      <c r="C1119" s="887"/>
      <c r="D1119" s="887"/>
      <c r="E1119" s="886"/>
      <c r="F1119" s="886"/>
      <c r="G1119" s="886"/>
      <c r="H1119" s="886"/>
      <c r="I1119" s="886"/>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90">
        <v>11</v>
      </c>
      <c r="B1120" s="390">
        <v>1</v>
      </c>
      <c r="C1120" s="887"/>
      <c r="D1120" s="887"/>
      <c r="E1120" s="886"/>
      <c r="F1120" s="886"/>
      <c r="G1120" s="886"/>
      <c r="H1120" s="886"/>
      <c r="I1120" s="886"/>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90">
        <v>12</v>
      </c>
      <c r="B1121" s="390">
        <v>1</v>
      </c>
      <c r="C1121" s="887"/>
      <c r="D1121" s="887"/>
      <c r="E1121" s="886"/>
      <c r="F1121" s="886"/>
      <c r="G1121" s="886"/>
      <c r="H1121" s="886"/>
      <c r="I1121" s="886"/>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90">
        <v>13</v>
      </c>
      <c r="B1122" s="390">
        <v>1</v>
      </c>
      <c r="C1122" s="887"/>
      <c r="D1122" s="887"/>
      <c r="E1122" s="886"/>
      <c r="F1122" s="886"/>
      <c r="G1122" s="886"/>
      <c r="H1122" s="886"/>
      <c r="I1122" s="886"/>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90">
        <v>14</v>
      </c>
      <c r="B1123" s="390">
        <v>1</v>
      </c>
      <c r="C1123" s="887"/>
      <c r="D1123" s="887"/>
      <c r="E1123" s="886"/>
      <c r="F1123" s="886"/>
      <c r="G1123" s="886"/>
      <c r="H1123" s="886"/>
      <c r="I1123" s="886"/>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90">
        <v>15</v>
      </c>
      <c r="B1124" s="390">
        <v>1</v>
      </c>
      <c r="C1124" s="887"/>
      <c r="D1124" s="887"/>
      <c r="E1124" s="886"/>
      <c r="F1124" s="886"/>
      <c r="G1124" s="886"/>
      <c r="H1124" s="886"/>
      <c r="I1124" s="886"/>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90">
        <v>16</v>
      </c>
      <c r="B1125" s="390">
        <v>1</v>
      </c>
      <c r="C1125" s="887"/>
      <c r="D1125" s="887"/>
      <c r="E1125" s="886"/>
      <c r="F1125" s="886"/>
      <c r="G1125" s="886"/>
      <c r="H1125" s="886"/>
      <c r="I1125" s="886"/>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90">
        <v>17</v>
      </c>
      <c r="B1126" s="390">
        <v>1</v>
      </c>
      <c r="C1126" s="887"/>
      <c r="D1126" s="887"/>
      <c r="E1126" s="886"/>
      <c r="F1126" s="886"/>
      <c r="G1126" s="886"/>
      <c r="H1126" s="886"/>
      <c r="I1126" s="886"/>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90">
        <v>18</v>
      </c>
      <c r="B1127" s="390">
        <v>1</v>
      </c>
      <c r="C1127" s="887"/>
      <c r="D1127" s="887"/>
      <c r="E1127" s="247"/>
      <c r="F1127" s="886"/>
      <c r="G1127" s="886"/>
      <c r="H1127" s="886"/>
      <c r="I1127" s="886"/>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90">
        <v>19</v>
      </c>
      <c r="B1128" s="390">
        <v>1</v>
      </c>
      <c r="C1128" s="887"/>
      <c r="D1128" s="887"/>
      <c r="E1128" s="886"/>
      <c r="F1128" s="886"/>
      <c r="G1128" s="886"/>
      <c r="H1128" s="886"/>
      <c r="I1128" s="886"/>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90">
        <v>20</v>
      </c>
      <c r="B1129" s="390">
        <v>1</v>
      </c>
      <c r="C1129" s="887"/>
      <c r="D1129" s="887"/>
      <c r="E1129" s="886"/>
      <c r="F1129" s="886"/>
      <c r="G1129" s="886"/>
      <c r="H1129" s="886"/>
      <c r="I1129" s="886"/>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90">
        <v>21</v>
      </c>
      <c r="B1130" s="390">
        <v>1</v>
      </c>
      <c r="C1130" s="887"/>
      <c r="D1130" s="887"/>
      <c r="E1130" s="886"/>
      <c r="F1130" s="886"/>
      <c r="G1130" s="886"/>
      <c r="H1130" s="886"/>
      <c r="I1130" s="886"/>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90">
        <v>22</v>
      </c>
      <c r="B1131" s="390">
        <v>1</v>
      </c>
      <c r="C1131" s="887"/>
      <c r="D1131" s="887"/>
      <c r="E1131" s="886"/>
      <c r="F1131" s="886"/>
      <c r="G1131" s="886"/>
      <c r="H1131" s="886"/>
      <c r="I1131" s="886"/>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90">
        <v>23</v>
      </c>
      <c r="B1132" s="390">
        <v>1</v>
      </c>
      <c r="C1132" s="887"/>
      <c r="D1132" s="887"/>
      <c r="E1132" s="886"/>
      <c r="F1132" s="886"/>
      <c r="G1132" s="886"/>
      <c r="H1132" s="886"/>
      <c r="I1132" s="886"/>
      <c r="J1132" s="405"/>
      <c r="K1132" s="406"/>
      <c r="L1132" s="406"/>
      <c r="M1132" s="406"/>
      <c r="N1132" s="406"/>
      <c r="O1132" s="406"/>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90">
        <v>24</v>
      </c>
      <c r="B1133" s="390">
        <v>1</v>
      </c>
      <c r="C1133" s="887"/>
      <c r="D1133" s="887"/>
      <c r="E1133" s="886"/>
      <c r="F1133" s="886"/>
      <c r="G1133" s="886"/>
      <c r="H1133" s="886"/>
      <c r="I1133" s="886"/>
      <c r="J1133" s="405"/>
      <c r="K1133" s="406"/>
      <c r="L1133" s="406"/>
      <c r="M1133" s="406"/>
      <c r="N1133" s="406"/>
      <c r="O1133" s="406"/>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90">
        <v>25</v>
      </c>
      <c r="B1134" s="390">
        <v>1</v>
      </c>
      <c r="C1134" s="887"/>
      <c r="D1134" s="887"/>
      <c r="E1134" s="886"/>
      <c r="F1134" s="886"/>
      <c r="G1134" s="886"/>
      <c r="H1134" s="886"/>
      <c r="I1134" s="886"/>
      <c r="J1134" s="405"/>
      <c r="K1134" s="406"/>
      <c r="L1134" s="406"/>
      <c r="M1134" s="406"/>
      <c r="N1134" s="406"/>
      <c r="O1134" s="406"/>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90">
        <v>26</v>
      </c>
      <c r="B1135" s="390">
        <v>1</v>
      </c>
      <c r="C1135" s="887"/>
      <c r="D1135" s="887"/>
      <c r="E1135" s="886"/>
      <c r="F1135" s="886"/>
      <c r="G1135" s="886"/>
      <c r="H1135" s="886"/>
      <c r="I1135" s="886"/>
      <c r="J1135" s="405"/>
      <c r="K1135" s="406"/>
      <c r="L1135" s="406"/>
      <c r="M1135" s="406"/>
      <c r="N1135" s="406"/>
      <c r="O1135" s="406"/>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90">
        <v>27</v>
      </c>
      <c r="B1136" s="390">
        <v>1</v>
      </c>
      <c r="C1136" s="887"/>
      <c r="D1136" s="887"/>
      <c r="E1136" s="886"/>
      <c r="F1136" s="886"/>
      <c r="G1136" s="886"/>
      <c r="H1136" s="886"/>
      <c r="I1136" s="886"/>
      <c r="J1136" s="405"/>
      <c r="K1136" s="406"/>
      <c r="L1136" s="406"/>
      <c r="M1136" s="406"/>
      <c r="N1136" s="406"/>
      <c r="O1136" s="406"/>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90">
        <v>28</v>
      </c>
      <c r="B1137" s="390">
        <v>1</v>
      </c>
      <c r="C1137" s="887"/>
      <c r="D1137" s="887"/>
      <c r="E1137" s="886"/>
      <c r="F1137" s="886"/>
      <c r="G1137" s="886"/>
      <c r="H1137" s="886"/>
      <c r="I1137" s="886"/>
      <c r="J1137" s="405"/>
      <c r="K1137" s="406"/>
      <c r="L1137" s="406"/>
      <c r="M1137" s="406"/>
      <c r="N1137" s="406"/>
      <c r="O1137" s="406"/>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90">
        <v>29</v>
      </c>
      <c r="B1138" s="390">
        <v>1</v>
      </c>
      <c r="C1138" s="887"/>
      <c r="D1138" s="887"/>
      <c r="E1138" s="886"/>
      <c r="F1138" s="886"/>
      <c r="G1138" s="886"/>
      <c r="H1138" s="886"/>
      <c r="I1138" s="886"/>
      <c r="J1138" s="405"/>
      <c r="K1138" s="406"/>
      <c r="L1138" s="406"/>
      <c r="M1138" s="406"/>
      <c r="N1138" s="406"/>
      <c r="O1138" s="406"/>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90">
        <v>30</v>
      </c>
      <c r="B1139" s="390">
        <v>1</v>
      </c>
      <c r="C1139" s="887"/>
      <c r="D1139" s="887"/>
      <c r="E1139" s="886"/>
      <c r="F1139" s="886"/>
      <c r="G1139" s="886"/>
      <c r="H1139" s="886"/>
      <c r="I1139" s="886"/>
      <c r="J1139" s="405"/>
      <c r="K1139" s="406"/>
      <c r="L1139" s="406"/>
      <c r="M1139" s="406"/>
      <c r="N1139" s="406"/>
      <c r="O1139" s="406"/>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row r="1140" spans="1:51" ht="30" customHeight="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AK15:AQ17">
    <cfRule type="expression" dxfId="2107" priority="14013">
      <formula>IF(RIGHT(TEXT(P14,"0.#"),1)=".",FALSE,TRUE)</formula>
    </cfRule>
    <cfRule type="expression" dxfId="2106" priority="14014">
      <formula>IF(RIGHT(TEXT(P14,"0.#"),1)=".",TRUE,FALSE)</formula>
    </cfRule>
  </conditionalFormatting>
  <conditionalFormatting sqref="AE32">
    <cfRule type="expression" dxfId="2105" priority="14003">
      <formula>IF(RIGHT(TEXT(AE32,"0.#"),1)=".",FALSE,TRUE)</formula>
    </cfRule>
    <cfRule type="expression" dxfId="2104" priority="14004">
      <formula>IF(RIGHT(TEXT(AE32,"0.#"),1)=".",TRUE,FALSE)</formula>
    </cfRule>
  </conditionalFormatting>
  <conditionalFormatting sqref="P18:AX18">
    <cfRule type="expression" dxfId="2103" priority="13889">
      <formula>IF(RIGHT(TEXT(P18,"0.#"),1)=".",FALSE,TRUE)</formula>
    </cfRule>
    <cfRule type="expression" dxfId="2102" priority="13890">
      <formula>IF(RIGHT(TEXT(P18,"0.#"),1)=".",TRUE,FALSE)</formula>
    </cfRule>
  </conditionalFormatting>
  <conditionalFormatting sqref="Y790">
    <cfRule type="expression" dxfId="2101" priority="13885">
      <formula>IF(RIGHT(TEXT(Y790,"0.#"),1)=".",FALSE,TRUE)</formula>
    </cfRule>
    <cfRule type="expression" dxfId="2100" priority="13886">
      <formula>IF(RIGHT(TEXT(Y790,"0.#"),1)=".",TRUE,FALSE)</formula>
    </cfRule>
  </conditionalFormatting>
  <conditionalFormatting sqref="Y799">
    <cfRule type="expression" dxfId="2099" priority="13881">
      <formula>IF(RIGHT(TEXT(Y799,"0.#"),1)=".",FALSE,TRUE)</formula>
    </cfRule>
    <cfRule type="expression" dxfId="2098" priority="13882">
      <formula>IF(RIGHT(TEXT(Y799,"0.#"),1)=".",TRUE,FALSE)</formula>
    </cfRule>
  </conditionalFormatting>
  <conditionalFormatting sqref="Y830:Y837 Y828 Y817:Y824 Y815 Y804:Y811 Y802">
    <cfRule type="expression" dxfId="2097" priority="13663">
      <formula>IF(RIGHT(TEXT(Y802,"0.#"),1)=".",FALSE,TRUE)</formula>
    </cfRule>
    <cfRule type="expression" dxfId="2096" priority="13664">
      <formula>IF(RIGHT(TEXT(Y802,"0.#"),1)=".",TRUE,FALSE)</formula>
    </cfRule>
  </conditionalFormatting>
  <conditionalFormatting sqref="P15:AJ17 P13:AX13 AR15:AX15">
    <cfRule type="expression" dxfId="2095" priority="13711">
      <formula>IF(RIGHT(TEXT(P13,"0.#"),1)=".",FALSE,TRUE)</formula>
    </cfRule>
    <cfRule type="expression" dxfId="2094" priority="13712">
      <formula>IF(RIGHT(TEXT(P13,"0.#"),1)=".",TRUE,FALSE)</formula>
    </cfRule>
  </conditionalFormatting>
  <conditionalFormatting sqref="P19:AJ19">
    <cfRule type="expression" dxfId="2093" priority="13709">
      <formula>IF(RIGHT(TEXT(P19,"0.#"),1)=".",FALSE,TRUE)</formula>
    </cfRule>
    <cfRule type="expression" dxfId="2092" priority="13710">
      <formula>IF(RIGHT(TEXT(P19,"0.#"),1)=".",TRUE,FALSE)</formula>
    </cfRule>
  </conditionalFormatting>
  <conditionalFormatting sqref="AE101 AQ101">
    <cfRule type="expression" dxfId="2091" priority="13701">
      <formula>IF(RIGHT(TEXT(AE101,"0.#"),1)=".",FALSE,TRUE)</formula>
    </cfRule>
    <cfRule type="expression" dxfId="2090" priority="13702">
      <formula>IF(RIGHT(TEXT(AE101,"0.#"),1)=".",TRUE,FALSE)</formula>
    </cfRule>
  </conditionalFormatting>
  <conditionalFormatting sqref="Y791:Y798 Y789">
    <cfRule type="expression" dxfId="2089" priority="13687">
      <formula>IF(RIGHT(TEXT(Y789,"0.#"),1)=".",FALSE,TRUE)</formula>
    </cfRule>
    <cfRule type="expression" dxfId="2088" priority="13688">
      <formula>IF(RIGHT(TEXT(Y789,"0.#"),1)=".",TRUE,FALSE)</formula>
    </cfRule>
  </conditionalFormatting>
  <conditionalFormatting sqref="AU790">
    <cfRule type="expression" dxfId="2087" priority="13685">
      <formula>IF(RIGHT(TEXT(AU790,"0.#"),1)=".",FALSE,TRUE)</formula>
    </cfRule>
    <cfRule type="expression" dxfId="2086" priority="13686">
      <formula>IF(RIGHT(TEXT(AU790,"0.#"),1)=".",TRUE,FALSE)</formula>
    </cfRule>
  </conditionalFormatting>
  <conditionalFormatting sqref="AU799">
    <cfRule type="expression" dxfId="2085" priority="13683">
      <formula>IF(RIGHT(TEXT(AU799,"0.#"),1)=".",FALSE,TRUE)</formula>
    </cfRule>
    <cfRule type="expression" dxfId="2084" priority="13684">
      <formula>IF(RIGHT(TEXT(AU799,"0.#"),1)=".",TRUE,FALSE)</formula>
    </cfRule>
  </conditionalFormatting>
  <conditionalFormatting sqref="AU791:AU798 AU789">
    <cfRule type="expression" dxfId="2083" priority="13681">
      <formula>IF(RIGHT(TEXT(AU789,"0.#"),1)=".",FALSE,TRUE)</formula>
    </cfRule>
    <cfRule type="expression" dxfId="2082" priority="13682">
      <formula>IF(RIGHT(TEXT(AU789,"0.#"),1)=".",TRUE,FALSE)</formula>
    </cfRule>
  </conditionalFormatting>
  <conditionalFormatting sqref="Y829 Y816 Y803">
    <cfRule type="expression" dxfId="2081" priority="13667">
      <formula>IF(RIGHT(TEXT(Y803,"0.#"),1)=".",FALSE,TRUE)</formula>
    </cfRule>
    <cfRule type="expression" dxfId="2080" priority="13668">
      <formula>IF(RIGHT(TEXT(Y803,"0.#"),1)=".",TRUE,FALSE)</formula>
    </cfRule>
  </conditionalFormatting>
  <conditionalFormatting sqref="Y838 Y825 Y812">
    <cfRule type="expression" dxfId="2079" priority="13665">
      <formula>IF(RIGHT(TEXT(Y812,"0.#"),1)=".",FALSE,TRUE)</formula>
    </cfRule>
    <cfRule type="expression" dxfId="2078" priority="13666">
      <formula>IF(RIGHT(TEXT(Y812,"0.#"),1)=".",TRUE,FALSE)</formula>
    </cfRule>
  </conditionalFormatting>
  <conditionalFormatting sqref="AU829 AU816 AU803">
    <cfRule type="expression" dxfId="2077" priority="13661">
      <formula>IF(RIGHT(TEXT(AU803,"0.#"),1)=".",FALSE,TRUE)</formula>
    </cfRule>
    <cfRule type="expression" dxfId="2076" priority="13662">
      <formula>IF(RIGHT(TEXT(AU803,"0.#"),1)=".",TRUE,FALSE)</formula>
    </cfRule>
  </conditionalFormatting>
  <conditionalFormatting sqref="AU838 AU825 AU812">
    <cfRule type="expression" dxfId="2075" priority="13659">
      <formula>IF(RIGHT(TEXT(AU812,"0.#"),1)=".",FALSE,TRUE)</formula>
    </cfRule>
    <cfRule type="expression" dxfId="2074" priority="13660">
      <formula>IF(RIGHT(TEXT(AU812,"0.#"),1)=".",TRUE,FALSE)</formula>
    </cfRule>
  </conditionalFormatting>
  <conditionalFormatting sqref="AU830:AU837 AU828 AU817:AU824 AU815 AU804:AU811 AU802">
    <cfRule type="expression" dxfId="2073" priority="13657">
      <formula>IF(RIGHT(TEXT(AU802,"0.#"),1)=".",FALSE,TRUE)</formula>
    </cfRule>
    <cfRule type="expression" dxfId="2072" priority="13658">
      <formula>IF(RIGHT(TEXT(AU802,"0.#"),1)=".",TRUE,FALSE)</formula>
    </cfRule>
  </conditionalFormatting>
  <conditionalFormatting sqref="AM87">
    <cfRule type="expression" dxfId="2071" priority="13311">
      <formula>IF(RIGHT(TEXT(AM87,"0.#"),1)=".",FALSE,TRUE)</formula>
    </cfRule>
    <cfRule type="expression" dxfId="2070" priority="13312">
      <formula>IF(RIGHT(TEXT(AM87,"0.#"),1)=".",TRUE,FALSE)</formula>
    </cfRule>
  </conditionalFormatting>
  <conditionalFormatting sqref="AE55">
    <cfRule type="expression" dxfId="2069" priority="13379">
      <formula>IF(RIGHT(TEXT(AE55,"0.#"),1)=".",FALSE,TRUE)</formula>
    </cfRule>
    <cfRule type="expression" dxfId="2068" priority="13380">
      <formula>IF(RIGHT(TEXT(AE55,"0.#"),1)=".",TRUE,FALSE)</formula>
    </cfRule>
  </conditionalFormatting>
  <conditionalFormatting sqref="AI55">
    <cfRule type="expression" dxfId="2067" priority="13377">
      <formula>IF(RIGHT(TEXT(AI55,"0.#"),1)=".",FALSE,TRUE)</formula>
    </cfRule>
    <cfRule type="expression" dxfId="2066" priority="13378">
      <formula>IF(RIGHT(TEXT(AI55,"0.#"),1)=".",TRUE,FALSE)</formula>
    </cfRule>
  </conditionalFormatting>
  <conditionalFormatting sqref="AM34">
    <cfRule type="expression" dxfId="2065" priority="13457">
      <formula>IF(RIGHT(TEXT(AM34,"0.#"),1)=".",FALSE,TRUE)</formula>
    </cfRule>
    <cfRule type="expression" dxfId="2064" priority="13458">
      <formula>IF(RIGHT(TEXT(AM34,"0.#"),1)=".",TRUE,FALSE)</formula>
    </cfRule>
  </conditionalFormatting>
  <conditionalFormatting sqref="AE33">
    <cfRule type="expression" dxfId="2063" priority="13471">
      <formula>IF(RIGHT(TEXT(AE33,"0.#"),1)=".",FALSE,TRUE)</formula>
    </cfRule>
    <cfRule type="expression" dxfId="2062" priority="13472">
      <formula>IF(RIGHT(TEXT(AE33,"0.#"),1)=".",TRUE,FALSE)</formula>
    </cfRule>
  </conditionalFormatting>
  <conditionalFormatting sqref="AE34">
    <cfRule type="expression" dxfId="2061" priority="13469">
      <formula>IF(RIGHT(TEXT(AE34,"0.#"),1)=".",FALSE,TRUE)</formula>
    </cfRule>
    <cfRule type="expression" dxfId="2060" priority="13470">
      <formula>IF(RIGHT(TEXT(AE34,"0.#"),1)=".",TRUE,FALSE)</formula>
    </cfRule>
  </conditionalFormatting>
  <conditionalFormatting sqref="AI34">
    <cfRule type="expression" dxfId="2059" priority="13467">
      <formula>IF(RIGHT(TEXT(AI34,"0.#"),1)=".",FALSE,TRUE)</formula>
    </cfRule>
    <cfRule type="expression" dxfId="2058" priority="13468">
      <formula>IF(RIGHT(TEXT(AI34,"0.#"),1)=".",TRUE,FALSE)</formula>
    </cfRule>
  </conditionalFormatting>
  <conditionalFormatting sqref="AI33">
    <cfRule type="expression" dxfId="2057" priority="13465">
      <formula>IF(RIGHT(TEXT(AI33,"0.#"),1)=".",FALSE,TRUE)</formula>
    </cfRule>
    <cfRule type="expression" dxfId="2056" priority="13466">
      <formula>IF(RIGHT(TEXT(AI33,"0.#"),1)=".",TRUE,FALSE)</formula>
    </cfRule>
  </conditionalFormatting>
  <conditionalFormatting sqref="AI32">
    <cfRule type="expression" dxfId="2055" priority="13463">
      <formula>IF(RIGHT(TEXT(AI32,"0.#"),1)=".",FALSE,TRUE)</formula>
    </cfRule>
    <cfRule type="expression" dxfId="2054" priority="13464">
      <formula>IF(RIGHT(TEXT(AI32,"0.#"),1)=".",TRUE,FALSE)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 RIGHT(TEXT(AL847,"0.#"),1)&lt;&gt;"."),TRUE,FALSE)</formula>
    </cfRule>
    <cfRule type="expression" dxfId="1806" priority="6636">
      <formula>IF(AND(AL847&gt;=0, RIGHT(TEXT(AL847,"0.#"),1)="."),TRUE,FALSE)</formula>
    </cfRule>
    <cfRule type="expression" dxfId="1805" priority="6637">
      <formula>IF(AND(AL847&lt;0, RIGHT(TEXT(AL847,"0.#"),1)&lt;&gt;"."),TRUE,FALSE)</formula>
    </cfRule>
    <cfRule type="expression" dxfId="1804" priority="6638">
      <formula>IF(AND(AL847&lt;0, 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 RIGHT(TEXT(AL1110,"0.#"),1)&lt;&gt;"."),TRUE,FALSE)</formula>
    </cfRule>
    <cfRule type="expression" dxfId="1702" priority="2870">
      <formula>IF(AND(AL1110&gt;=0, RIGHT(TEXT(AL1110,"0.#"),1)="."),TRUE,FALSE)</formula>
    </cfRule>
    <cfRule type="expression" dxfId="1701" priority="2871">
      <formula>IF(AND(AL1110&lt;0, RIGHT(TEXT(AL1110,"0.#"),1)&lt;&gt;"."),TRUE,FALSE)</formula>
    </cfRule>
    <cfRule type="expression" dxfId="1700" priority="2872">
      <formula>IF(AND(AL1110&lt;0, 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5:AO846">
    <cfRule type="expression" dxfId="1689" priority="2821">
      <formula>IF(AND(AL845&gt;=0, RIGHT(TEXT(AL845,"0.#"),1)&lt;&gt;"."),TRUE,FALSE)</formula>
    </cfRule>
    <cfRule type="expression" dxfId="1688" priority="2822">
      <formula>IF(AND(AL845&gt;=0, RIGHT(TEXT(AL845,"0.#"),1)="."),TRUE,FALSE)</formula>
    </cfRule>
    <cfRule type="expression" dxfId="1687" priority="2823">
      <formula>IF(AND(AL845&lt;0, RIGHT(TEXT(AL845,"0.#"),1)&lt;&gt;"."),TRUE,FALSE)</formula>
    </cfRule>
    <cfRule type="expression" dxfId="1686" priority="2824">
      <formula>IF(AND(AL845&lt;0, RIGHT(TEXT(AL845,"0.#"),1)="."),TRUE,FALSE)</formula>
    </cfRule>
  </conditionalFormatting>
  <conditionalFormatting sqref="Y845:Y846">
    <cfRule type="expression" dxfId="1685" priority="2819">
      <formula>IF(RIGHT(TEXT(Y845,"0.#"),1)=".",FALSE,TRUE)</formula>
    </cfRule>
    <cfRule type="expression" dxfId="1684" priority="2820">
      <formula>IF(RIGHT(TEXT(Y845,"0.#"),1)=".",TRUE,FALSE)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15 Y921: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8:AO879">
    <cfRule type="expression" dxfId="1265" priority="2075">
      <formula>IF(AND(AL878&gt;=0, RIGHT(TEXT(AL878,"0.#"),1)&lt;&gt;"."),TRUE,FALSE)</formula>
    </cfRule>
    <cfRule type="expression" dxfId="1264" priority="2076">
      <formula>IF(AND(AL878&gt;=0, RIGHT(TEXT(AL878,"0.#"),1)="."),TRUE,FALSE)</formula>
    </cfRule>
    <cfRule type="expression" dxfId="1263" priority="2077">
      <formula>IF(AND(AL878&lt;0, RIGHT(TEXT(AL878,"0.#"),1)&lt;&gt;"."),TRUE,FALSE)</formula>
    </cfRule>
    <cfRule type="expression" dxfId="1262" priority="2078">
      <formula>IF(AND(AL878&lt;0, RIGHT(TEXT(AL878,"0.#"),1)="."),TRUE,FALSE)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5">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Y919">
    <cfRule type="expression" dxfId="9" priority="9">
      <formula>IF(RIGHT(TEXT(Y919,"0.#"),1)=".",FALSE,TRUE)</formula>
    </cfRule>
    <cfRule type="expression" dxfId="8" priority="10">
      <formula>IF(RIGHT(TEXT(Y919,"0.#"),1)=".",TRUE,FALSE)</formula>
    </cfRule>
  </conditionalFormatting>
  <conditionalFormatting sqref="Y918">
    <cfRule type="expression" dxfId="7" priority="7">
      <formula>IF(RIGHT(TEXT(Y918,"0.#"),1)=".",FALSE,TRUE)</formula>
    </cfRule>
    <cfRule type="expression" dxfId="6" priority="8">
      <formula>IF(RIGHT(TEXT(Y918,"0.#"),1)=".",TRUE,FALSE)</formula>
    </cfRule>
  </conditionalFormatting>
  <conditionalFormatting sqref="Y917">
    <cfRule type="expression" dxfId="5" priority="5">
      <formula>IF(RIGHT(TEXT(Y917,"0.#"),1)=".",FALSE,TRUE)</formula>
    </cfRule>
    <cfRule type="expression" dxfId="4" priority="6">
      <formula>IF(RIGHT(TEXT(Y917,"0.#"),1)=".",TRUE,FALSE)</formula>
    </cfRule>
  </conditionalFormatting>
  <conditionalFormatting sqref="Y916">
    <cfRule type="expression" dxfId="3" priority="3">
      <formula>IF(RIGHT(TEXT(Y916,"0.#"),1)=".",FALSE,TRUE)</formula>
    </cfRule>
    <cfRule type="expression" dxfId="2" priority="4">
      <formula>IF(RIGHT(TEXT(Y916,"0.#"),1)=".",TRUE,FALSE)</formula>
    </cfRule>
  </conditionalFormatting>
  <conditionalFormatting sqref="Y920">
    <cfRule type="expression" dxfId="1" priority="1">
      <formula>IF(RIGHT(TEXT(Y920,"0.#"),1)=".",FALSE,TRUE)</formula>
    </cfRule>
    <cfRule type="expression" dxfId="0" priority="2">
      <formula>IF(RIGHT(TEXT(Y920,"0.#"),1)=".",TRUE,FALSE)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16" orientation="portrait" r:id="rId1"/>
  <headerFooter differentFirst="1" alignWithMargins="0"/>
  <rowBreaks count="3" manualBreakCount="3">
    <brk id="99"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661</v>
      </c>
      <c r="R3" s="13" t="str">
        <f t="shared" ref="R3:R8" si="3">IF(Q3="","",P3)</f>
        <v>委託・請負</v>
      </c>
      <c r="S3" s="13" t="str">
        <f t="shared" ref="S3:S8" si="4">IF(R3="",S2,IF(S2&lt;&gt;"",CONCATENATE(S2,"、",R3),R3))</f>
        <v>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t="s">
        <v>661</v>
      </c>
      <c r="C8" s="13" t="str">
        <f t="shared" si="0"/>
        <v>交通安全対策</v>
      </c>
      <c r="D8" s="13" t="str">
        <f t="shared" si="8"/>
        <v>交通安全対策</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交通安全対策</v>
      </c>
      <c r="F9" s="18" t="s">
        <v>225</v>
      </c>
      <c r="G9" s="17"/>
      <c r="H9" s="13" t="str">
        <f t="shared" si="1"/>
        <v/>
      </c>
      <c r="I9" s="13" t="str">
        <f t="shared" si="5"/>
        <v/>
      </c>
      <c r="K9" s="14" t="s">
        <v>109</v>
      </c>
      <c r="L9" s="15"/>
      <c r="M9" s="13" t="str">
        <f t="shared" si="2"/>
        <v/>
      </c>
      <c r="N9" s="13" t="str">
        <f t="shared" si="6"/>
        <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交通安全対策</v>
      </c>
      <c r="F10" s="18" t="s">
        <v>116</v>
      </c>
      <c r="G10" s="17"/>
      <c r="H10" s="13" t="str">
        <f t="shared" si="1"/>
        <v/>
      </c>
      <c r="I10" s="13" t="str">
        <f t="shared" si="5"/>
        <v/>
      </c>
      <c r="K10" s="14" t="s">
        <v>250</v>
      </c>
      <c r="L10" s="15"/>
      <c r="M10" s="13" t="str">
        <f t="shared" si="2"/>
        <v/>
      </c>
      <c r="N10" s="13" t="str">
        <f t="shared" si="6"/>
        <v/>
      </c>
      <c r="O10" s="13"/>
      <c r="P10" s="13" t="str">
        <f>S8</f>
        <v>委託・請負</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
      </c>
      <c r="K11" s="14" t="s">
        <v>110</v>
      </c>
      <c r="L11" s="15" t="s">
        <v>661</v>
      </c>
      <c r="M11" s="13" t="str">
        <f t="shared" si="2"/>
        <v>その他の事項経費</v>
      </c>
      <c r="N11" s="13" t="str">
        <f t="shared" si="6"/>
        <v>その他の事項経費</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
      </c>
      <c r="K13" s="13" t="str">
        <f>N11</f>
        <v>その他の事項経費</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交通安全対策</v>
      </c>
      <c r="F20" s="18" t="s">
        <v>234</v>
      </c>
      <c r="G20" s="17"/>
      <c r="H20" s="13" t="str">
        <f t="shared" si="1"/>
        <v/>
      </c>
      <c r="I20" s="13" t="str">
        <f t="shared" si="5"/>
        <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交通安全対策</v>
      </c>
      <c r="F21" s="18" t="s">
        <v>126</v>
      </c>
      <c r="G21" s="17"/>
      <c r="H21" s="13" t="str">
        <f t="shared" si="1"/>
        <v/>
      </c>
      <c r="I21" s="13" t="str">
        <f t="shared" si="5"/>
        <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交通安全対策</v>
      </c>
      <c r="F22" s="18" t="s">
        <v>127</v>
      </c>
      <c r="G22" s="17"/>
      <c r="H22" s="13" t="str">
        <f t="shared" si="1"/>
        <v/>
      </c>
      <c r="I22" s="13" t="str">
        <f t="shared" si="5"/>
        <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交通安全対策</v>
      </c>
      <c r="F23" s="18" t="s">
        <v>128</v>
      </c>
      <c r="G23" s="17"/>
      <c r="H23" s="13" t="str">
        <f t="shared" si="1"/>
        <v/>
      </c>
      <c r="I23" s="13" t="str">
        <f t="shared" si="5"/>
        <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交通安全対策</v>
      </c>
      <c r="F24" s="18" t="s">
        <v>325</v>
      </c>
      <c r="G24" s="17"/>
      <c r="H24" s="13" t="str">
        <f t="shared" si="1"/>
        <v/>
      </c>
      <c r="I24" s="13" t="str">
        <f t="shared" si="5"/>
        <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交通安全対策</v>
      </c>
      <c r="B27" s="13"/>
      <c r="F27" s="18" t="s">
        <v>131</v>
      </c>
      <c r="G27" s="17"/>
      <c r="H27" s="13" t="str">
        <f t="shared" si="1"/>
        <v/>
      </c>
      <c r="I27" s="13" t="str">
        <f t="shared" si="5"/>
        <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t="s">
        <v>661</v>
      </c>
      <c r="H33" s="13" t="str">
        <f t="shared" si="1"/>
        <v>自動車安全特別会計自動車検査登録勘定</v>
      </c>
      <c r="I33" s="13" t="str">
        <f t="shared" si="5"/>
        <v>自動車安全特別会計自動車検査登録勘定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t="s">
        <v>661</v>
      </c>
      <c r="H34" s="13" t="str">
        <f t="shared" si="1"/>
        <v>自動車安全特別会計自動車事故対策勘定</v>
      </c>
      <c r="I34" s="13" t="str">
        <f t="shared" si="5"/>
        <v>自動車安全特別会計自動車検査登録勘定、自動車安全特別会計自動車事故対策勘定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自動車安全特別会計自動車検査登録勘定、自動車安全特別会計自動車事故対策勘定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自動車安全特別会計自動車検査登録勘定、自動車安全特別会計自動車事故対策勘定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自動車安全特別会計自動車検査登録勘定、自動車安全特別会計自動車事故対策勘定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自動車安全特別会計自動車検査登録勘定、自動車安全特別会計自動車事故対策勘定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2021-05-26T11:30:05Z</cp:lastPrinted>
  <dcterms:created xsi:type="dcterms:W3CDTF">2012-03-13T00:50:25Z</dcterms:created>
  <dcterms:modified xsi:type="dcterms:W3CDTF">2021-09-02T13:48:43Z</dcterms:modified>
</cp:coreProperties>
</file>