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エクセル\"/>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N5" i="4" s="1"/>
  <c r="N6" i="4" s="1"/>
  <c r="N7" i="4" s="1"/>
  <c r="N8" i="4" s="1"/>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S3" i="4" s="1"/>
  <c r="S4" i="4" s="1"/>
  <c r="S5" i="4" s="1"/>
  <c r="S6" i="4" s="1"/>
  <c r="M3" i="4"/>
  <c r="N3" i="4" s="1"/>
  <c r="N4" i="4" s="1"/>
  <c r="H3" i="4"/>
  <c r="I3" i="4" s="1"/>
  <c r="I4" i="4" s="1"/>
  <c r="C3" i="4"/>
  <c r="R2" i="4"/>
  <c r="S2" i="4" s="1"/>
  <c r="M2" i="4"/>
  <c r="N2"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5"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8" i="3" s="1"/>
  <c r="AY825" i="3"/>
  <c r="AU825" i="3"/>
  <c r="Y825" i="3"/>
  <c r="AY824" i="3"/>
  <c r="AY823" i="3"/>
  <c r="AY822" i="3"/>
  <c r="AY820" i="3"/>
  <c r="AY819" i="3"/>
  <c r="AY818" i="3"/>
  <c r="AY817" i="3"/>
  <c r="AY816" i="3"/>
  <c r="AY815" i="3"/>
  <c r="AY814" i="3"/>
  <c r="AY813" i="3"/>
  <c r="AY821" i="3" s="1"/>
  <c r="AY812" i="3"/>
  <c r="AU812" i="3"/>
  <c r="Y812" i="3"/>
  <c r="AY810" i="3"/>
  <c r="AY809" i="3"/>
  <c r="AY806" i="3"/>
  <c r="AY805" i="3"/>
  <c r="AY804" i="3"/>
  <c r="AY802" i="3"/>
  <c r="AY801" i="3"/>
  <c r="AY800" i="3"/>
  <c r="AY811" i="3" s="1"/>
  <c r="AU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7" i="3"/>
  <c r="AY698" i="3" s="1"/>
  <c r="AY693" i="3"/>
  <c r="AY692" i="3"/>
  <c r="AY696" i="3" s="1"/>
  <c r="AY691" i="3"/>
  <c r="AY689" i="3"/>
  <c r="AY688" i="3"/>
  <c r="AY687" i="3"/>
  <c r="AY690" i="3" s="1"/>
  <c r="AY685" i="3"/>
  <c r="AY684" i="3"/>
  <c r="AY683" i="3"/>
  <c r="AY682" i="3"/>
  <c r="AY686" i="3" s="1"/>
  <c r="AY677" i="3"/>
  <c r="AY681" i="3" s="1"/>
  <c r="AY676" i="3"/>
  <c r="AY675" i="3"/>
  <c r="AY673" i="3"/>
  <c r="AY672" i="3"/>
  <c r="AY674" i="3" s="1"/>
  <c r="AY669" i="3"/>
  <c r="AY667" i="3"/>
  <c r="AY668" i="3" s="1"/>
  <c r="AY665" i="3"/>
  <c r="AY664" i="3"/>
  <c r="AY663" i="3"/>
  <c r="AY662" i="3"/>
  <c r="AY666" i="3" s="1"/>
  <c r="AY661" i="3"/>
  <c r="AY659" i="3"/>
  <c r="AY657" i="3"/>
  <c r="AY660" i="3" s="1"/>
  <c r="AY653" i="3"/>
  <c r="AY652" i="3"/>
  <c r="AY656" i="3" s="1"/>
  <c r="AY651" i="3"/>
  <c r="AY649" i="3"/>
  <c r="AY648" i="3"/>
  <c r="AY647" i="3"/>
  <c r="AY650" i="3" s="1"/>
  <c r="AY646" i="3"/>
  <c r="AY645" i="3"/>
  <c r="AY643" i="3"/>
  <c r="AY644" i="3" s="1"/>
  <c r="AY641" i="3"/>
  <c r="AY640" i="3"/>
  <c r="AY638" i="3"/>
  <c r="AY642" i="3" s="1"/>
  <c r="AY637" i="3"/>
  <c r="AY635" i="3"/>
  <c r="AY633" i="3"/>
  <c r="AY636" i="3" s="1"/>
  <c r="AY629" i="3"/>
  <c r="AY628" i="3"/>
  <c r="AY632" i="3" s="1"/>
  <c r="AY627" i="3"/>
  <c r="AY625" i="3"/>
  <c r="AY624" i="3"/>
  <c r="AY623" i="3"/>
  <c r="AY626" i="3" s="1"/>
  <c r="AY622" i="3"/>
  <c r="AY621" i="3"/>
  <c r="AY620" i="3"/>
  <c r="AY619" i="3"/>
  <c r="AY618" i="3"/>
  <c r="AY613" i="3"/>
  <c r="AY617" i="3" s="1"/>
  <c r="AY612" i="3"/>
  <c r="AY611" i="3"/>
  <c r="AY609" i="3"/>
  <c r="AY608" i="3"/>
  <c r="AY610" i="3" s="1"/>
  <c r="AY605" i="3"/>
  <c r="AY603" i="3"/>
  <c r="AY604" i="3" s="1"/>
  <c r="AY601" i="3"/>
  <c r="AY600" i="3"/>
  <c r="AY598" i="3"/>
  <c r="AY602" i="3" s="1"/>
  <c r="AY597" i="3"/>
  <c r="AY595" i="3"/>
  <c r="AY593" i="3"/>
  <c r="AY596" i="3" s="1"/>
  <c r="AY592" i="3"/>
  <c r="AY589" i="3"/>
  <c r="AY591" i="3" s="1"/>
  <c r="AY587" i="3"/>
  <c r="AY585" i="3"/>
  <c r="AY584" i="3"/>
  <c r="AY588" i="3" s="1"/>
  <c r="AY581" i="3"/>
  <c r="AY579" i="3"/>
  <c r="AY580" i="3" s="1"/>
  <c r="AY577" i="3"/>
  <c r="AY576" i="3"/>
  <c r="AY574" i="3"/>
  <c r="AY578" i="3" s="1"/>
  <c r="AY573" i="3"/>
  <c r="AY571" i="3"/>
  <c r="AY569" i="3"/>
  <c r="AY572" i="3" s="1"/>
  <c r="AY568" i="3"/>
  <c r="AY565" i="3"/>
  <c r="AY564" i="3"/>
  <c r="AY567" i="3" s="1"/>
  <c r="AY563" i="3"/>
  <c r="AY561" i="3"/>
  <c r="AY560" i="3"/>
  <c r="AY559" i="3"/>
  <c r="AY562" i="3" s="1"/>
  <c r="AY558" i="3"/>
  <c r="AY557" i="3"/>
  <c r="AY556" i="3"/>
  <c r="AY555" i="3"/>
  <c r="AY554" i="3"/>
  <c r="AY549" i="3"/>
  <c r="AY553" i="3" s="1"/>
  <c r="AY547" i="3"/>
  <c r="AY545" i="3"/>
  <c r="AY544" i="3"/>
  <c r="AY548" i="3" s="1"/>
  <c r="AY541" i="3"/>
  <c r="AY539" i="3"/>
  <c r="AY540" i="3" s="1"/>
  <c r="AY538" i="3"/>
  <c r="AY537" i="3"/>
  <c r="AY536" i="3"/>
  <c r="AY535" i="3"/>
  <c r="AY534" i="3"/>
  <c r="AY533" i="3"/>
  <c r="AY532" i="3"/>
  <c r="AY531" i="3"/>
  <c r="AY530" i="3"/>
  <c r="AY525" i="3"/>
  <c r="AY529" i="3" s="1"/>
  <c r="AY523" i="3"/>
  <c r="AY521" i="3"/>
  <c r="AY520" i="3"/>
  <c r="AY524" i="3" s="1"/>
  <c r="AY517" i="3"/>
  <c r="AY515" i="3"/>
  <c r="AY516" i="3" s="1"/>
  <c r="AY513" i="3"/>
  <c r="AY512" i="3"/>
  <c r="AY510" i="3"/>
  <c r="AY514" i="3" s="1"/>
  <c r="AY509" i="3"/>
  <c r="AY507" i="3"/>
  <c r="AY505" i="3"/>
  <c r="AY508" i="3" s="1"/>
  <c r="AY504" i="3"/>
  <c r="AY501" i="3"/>
  <c r="AY500" i="3"/>
  <c r="AY503" i="3" s="1"/>
  <c r="AY499" i="3"/>
  <c r="AY498" i="3"/>
  <c r="AY497" i="3"/>
  <c r="AY496" i="3"/>
  <c r="AY495" i="3"/>
  <c r="AY493" i="3"/>
  <c r="AY492" i="3"/>
  <c r="AY491" i="3"/>
  <c r="AY490" i="3"/>
  <c r="AY494" i="3" s="1"/>
  <c r="AY485" i="3"/>
  <c r="AY489" i="3" s="1"/>
  <c r="AY484" i="3"/>
  <c r="AY481" i="3"/>
  <c r="AY482" i="3" s="1"/>
  <c r="AY483" i="3" s="1"/>
  <c r="AY479" i="3"/>
  <c r="AY478" i="3"/>
  <c r="AY476" i="3"/>
  <c r="AY480" i="3" s="1"/>
  <c r="AY475" i="3"/>
  <c r="AY473" i="3"/>
  <c r="AY471" i="3"/>
  <c r="AY474" i="3" s="1"/>
  <c r="AY467" i="3"/>
  <c r="AY466" i="3"/>
  <c r="AY470" i="3" s="1"/>
  <c r="AY465" i="3"/>
  <c r="AY463" i="3"/>
  <c r="AY462" i="3"/>
  <c r="AY461" i="3"/>
  <c r="AY464" i="3" s="1"/>
  <c r="AY459" i="3"/>
  <c r="AY458" i="3"/>
  <c r="AY457" i="3"/>
  <c r="AY456" i="3"/>
  <c r="AY460" i="3" s="1"/>
  <c r="AY451" i="3"/>
  <c r="AY455" i="3" s="1"/>
  <c r="AY450" i="3"/>
  <c r="AY449" i="3"/>
  <c r="AY447" i="3"/>
  <c r="AY446" i="3"/>
  <c r="AY448" i="3" s="1"/>
  <c r="AY443" i="3"/>
  <c r="AY441" i="3"/>
  <c r="AY442" i="3" s="1"/>
  <c r="AY439" i="3"/>
  <c r="AY438" i="3"/>
  <c r="AY436" i="3"/>
  <c r="AY440" i="3" s="1"/>
  <c r="AY435" i="3"/>
  <c r="AY433" i="3"/>
  <c r="AY431" i="3"/>
  <c r="AY434" i="3" s="1"/>
  <c r="AY430" i="3"/>
  <c r="AY427" i="3"/>
  <c r="AY429" i="3" s="1"/>
  <c r="AY426" i="3"/>
  <c r="AY425" i="3"/>
  <c r="AY423" i="3"/>
  <c r="AY422" i="3"/>
  <c r="AY420" i="3"/>
  <c r="AY424" i="3" s="1"/>
  <c r="AY419" i="3"/>
  <c r="AY418" i="3"/>
  <c r="AY417" i="3"/>
  <c r="AY415" i="3"/>
  <c r="AY414" i="3"/>
  <c r="AY413" i="3"/>
  <c r="AY416" i="3" s="1"/>
  <c r="AY411" i="3"/>
  <c r="AY409" i="3"/>
  <c r="AY407" i="3"/>
  <c r="AY406" i="3"/>
  <c r="AY410" i="3" s="1"/>
  <c r="AY403" i="3"/>
  <c r="AY401" i="3"/>
  <c r="AY399" i="3"/>
  <c r="AY402" i="3" s="1"/>
  <c r="AY398" i="3"/>
  <c r="AY397" i="3"/>
  <c r="AY395" i="3"/>
  <c r="AY394" i="3"/>
  <c r="AY393" i="3"/>
  <c r="AY392" i="3"/>
  <c r="AY396" i="3" s="1"/>
  <c r="AY391" i="3"/>
  <c r="AY390" i="3"/>
  <c r="AY388" i="3"/>
  <c r="AY389" i="3" s="1"/>
  <c r="AY387" i="3"/>
  <c r="AY386" i="3"/>
  <c r="AY385" i="3"/>
  <c r="AY384" i="3"/>
  <c r="AY383" i="3"/>
  <c r="AY382" i="3"/>
  <c r="AY380" i="3"/>
  <c r="AY381" i="3" s="1"/>
  <c r="AY379" i="3"/>
  <c r="AY378" i="3"/>
  <c r="AY377" i="3"/>
  <c r="AY376" i="3"/>
  <c r="AY375" i="3"/>
  <c r="AY374" i="3"/>
  <c r="AY372" i="3"/>
  <c r="AY373" i="3" s="1"/>
  <c r="AY371" i="3"/>
  <c r="AY370" i="3"/>
  <c r="AY369" i="3"/>
  <c r="AY367" i="3"/>
  <c r="AY368" i="3" s="1"/>
  <c r="AY366" i="3"/>
  <c r="AY363" i="3"/>
  <c r="AY362" i="3"/>
  <c r="AY361" i="3"/>
  <c r="AY360" i="3"/>
  <c r="AY365" i="3" s="1"/>
  <c r="AY355" i="3"/>
  <c r="AY353" i="3"/>
  <c r="AY354" i="3" s="1"/>
  <c r="AY351" i="3"/>
  <c r="AY350" i="3"/>
  <c r="AY347" i="3"/>
  <c r="AY346" i="3"/>
  <c r="AY352" i="3" s="1"/>
  <c r="AY339" i="3"/>
  <c r="AY345" i="3" s="1"/>
  <c r="AY338" i="3"/>
  <c r="AY337" i="3"/>
  <c r="AY335" i="3"/>
  <c r="AY334" i="3"/>
  <c r="AY332" i="3"/>
  <c r="AY336" i="3" s="1"/>
  <c r="AY331" i="3"/>
  <c r="AY330" i="3"/>
  <c r="AY329" i="3"/>
  <c r="AY328" i="3"/>
  <c r="AY327" i="3"/>
  <c r="AY326" i="3"/>
  <c r="AY324" i="3"/>
  <c r="AY325" i="3" s="1"/>
  <c r="AY323" i="3"/>
  <c r="AY322" i="3"/>
  <c r="AY321" i="3"/>
  <c r="AY320" i="3"/>
  <c r="AY319" i="3"/>
  <c r="AY318" i="3"/>
  <c r="AY316" i="3"/>
  <c r="AY317" i="3" s="1"/>
  <c r="AY315" i="3"/>
  <c r="AY314" i="3"/>
  <c r="AY313" i="3"/>
  <c r="AY312" i="3"/>
  <c r="AY311" i="3"/>
  <c r="AY310" i="3"/>
  <c r="AY307" i="3"/>
  <c r="AY309" i="3" s="1"/>
  <c r="AY306" i="3"/>
  <c r="AY305" i="3"/>
  <c r="AY303" i="3"/>
  <c r="AY302" i="3"/>
  <c r="AY300" i="3"/>
  <c r="AY304" i="3" s="1"/>
  <c r="AY299" i="3"/>
  <c r="AY298" i="3"/>
  <c r="AY297" i="3"/>
  <c r="AY295" i="3"/>
  <c r="AY294" i="3"/>
  <c r="AY293" i="3"/>
  <c r="AY296" i="3" s="1"/>
  <c r="AY291" i="3"/>
  <c r="AY289" i="3"/>
  <c r="AY287" i="3"/>
  <c r="AY286" i="3"/>
  <c r="AY290" i="3" s="1"/>
  <c r="AY283" i="3"/>
  <c r="AY281" i="3"/>
  <c r="AY279" i="3"/>
  <c r="AY282" i="3" s="1"/>
  <c r="AY278" i="3"/>
  <c r="AY275" i="3"/>
  <c r="AY274" i="3"/>
  <c r="AY273" i="3"/>
  <c r="AY272" i="3"/>
  <c r="AY277" i="3" s="1"/>
  <c r="AY271" i="3"/>
  <c r="AY270" i="3"/>
  <c r="AY268" i="3"/>
  <c r="AY269" i="3" s="1"/>
  <c r="AY267" i="3"/>
  <c r="AY266" i="3"/>
  <c r="AY265" i="3"/>
  <c r="AY264" i="3"/>
  <c r="AY263" i="3"/>
  <c r="AY262" i="3"/>
  <c r="AY260" i="3"/>
  <c r="AY261" i="3" s="1"/>
  <c r="AY259" i="3"/>
  <c r="AY258" i="3"/>
  <c r="AY257" i="3"/>
  <c r="AY256" i="3"/>
  <c r="AY255" i="3"/>
  <c r="AY254" i="3"/>
  <c r="AY252" i="3"/>
  <c r="AY253" i="3" s="1"/>
  <c r="AY251" i="3"/>
  <c r="AY250" i="3"/>
  <c r="AY249" i="3"/>
  <c r="AY247" i="3"/>
  <c r="AY248" i="3" s="1"/>
  <c r="AY246" i="3"/>
  <c r="AY245" i="3"/>
  <c r="AY244" i="3"/>
  <c r="AY243" i="3"/>
  <c r="AY242" i="3"/>
  <c r="AY241" i="3"/>
  <c r="AY240" i="3"/>
  <c r="AY235" i="3"/>
  <c r="AY233" i="3"/>
  <c r="AY234" i="3" s="1"/>
  <c r="AY231" i="3"/>
  <c r="AY227" i="3"/>
  <c r="AY226" i="3"/>
  <c r="AY232" i="3" s="1"/>
  <c r="AY219" i="3"/>
  <c r="AY225" i="3" s="1"/>
  <c r="AY218" i="3"/>
  <c r="AY217" i="3"/>
  <c r="AY215" i="3"/>
  <c r="AY214" i="3"/>
  <c r="AY212" i="3"/>
  <c r="AY216" i="3" s="1"/>
  <c r="AY211" i="3"/>
  <c r="AY210" i="3"/>
  <c r="AY209" i="3"/>
  <c r="AY208" i="3"/>
  <c r="AY207" i="3"/>
  <c r="AY206" i="3"/>
  <c r="AY204" i="3"/>
  <c r="AY205" i="3" s="1"/>
  <c r="AY203" i="3"/>
  <c r="AY202" i="3"/>
  <c r="AY201" i="3"/>
  <c r="AY200" i="3"/>
  <c r="AY199" i="3"/>
  <c r="AY198" i="3"/>
  <c r="AY196" i="3"/>
  <c r="AY197" i="3" s="1"/>
  <c r="AY195" i="3"/>
  <c r="AY194" i="3"/>
  <c r="AY193" i="3"/>
  <c r="AY192" i="3"/>
  <c r="AY191" i="3"/>
  <c r="AY190" i="3"/>
  <c r="AY187" i="3"/>
  <c r="AY189" i="3" s="1"/>
  <c r="AY186" i="3"/>
  <c r="AY185" i="3"/>
  <c r="AY183" i="3"/>
  <c r="AY182" i="3"/>
  <c r="AY180" i="3"/>
  <c r="AY184" i="3" s="1"/>
  <c r="AY179" i="3"/>
  <c r="AY178" i="3"/>
  <c r="AY177" i="3"/>
  <c r="AY175" i="3"/>
  <c r="AY174" i="3"/>
  <c r="AY173" i="3"/>
  <c r="AY176" i="3" s="1"/>
  <c r="AY171" i="3"/>
  <c r="AY169" i="3"/>
  <c r="AY167" i="3"/>
  <c r="AY166" i="3"/>
  <c r="AY170" i="3" s="1"/>
  <c r="AY163" i="3"/>
  <c r="AY161" i="3"/>
  <c r="AY159" i="3"/>
  <c r="AY162" i="3" s="1"/>
  <c r="AY158" i="3"/>
  <c r="AY155" i="3"/>
  <c r="AY154" i="3"/>
  <c r="AY153" i="3"/>
  <c r="AY152" i="3"/>
  <c r="AY157" i="3" s="1"/>
  <c r="AY151" i="3"/>
  <c r="AY150" i="3"/>
  <c r="AY148" i="3"/>
  <c r="AY149" i="3" s="1"/>
  <c r="AY147" i="3"/>
  <c r="AY146" i="3"/>
  <c r="AY145" i="3"/>
  <c r="AY144" i="3"/>
  <c r="AY143" i="3"/>
  <c r="AY142" i="3"/>
  <c r="AY140" i="3"/>
  <c r="AY141" i="3" s="1"/>
  <c r="AY139" i="3"/>
  <c r="AY138" i="3"/>
  <c r="AY137" i="3"/>
  <c r="AY136" i="3"/>
  <c r="AY135" i="3"/>
  <c r="AY134" i="3"/>
  <c r="AY132" i="3"/>
  <c r="AY133" i="3" s="1"/>
  <c r="AY131" i="3"/>
  <c r="AY130" i="3"/>
  <c r="AY129" i="3"/>
  <c r="AY127" i="3"/>
  <c r="AY128" i="3" s="1"/>
  <c r="AY126" i="3"/>
  <c r="AY124" i="3"/>
  <c r="AY125" i="3" s="1"/>
  <c r="AY123" i="3"/>
  <c r="AY121" i="3"/>
  <c r="AY122" i="3" s="1"/>
  <c r="AY119" i="3"/>
  <c r="AY118" i="3"/>
  <c r="AY120" i="3" s="1"/>
  <c r="AY112" i="3"/>
  <c r="AY114" i="3" s="1"/>
  <c r="AY111" i="3"/>
  <c r="AY110" i="3"/>
  <c r="AY109" i="3"/>
  <c r="AY108" i="3"/>
  <c r="AY107" i="3"/>
  <c r="AY106" i="3"/>
  <c r="AY104" i="3"/>
  <c r="AY103" i="3"/>
  <c r="AY105" i="3" s="1"/>
  <c r="AY99" i="3"/>
  <c r="AY97" i="3"/>
  <c r="AY96" i="3"/>
  <c r="AY95" i="3"/>
  <c r="AY98" i="3" s="1"/>
  <c r="AY94" i="3"/>
  <c r="AY93" i="3"/>
  <c r="AY92" i="3"/>
  <c r="AY91" i="3"/>
  <c r="AY90" i="3"/>
  <c r="AY85" i="3"/>
  <c r="AY83" i="3"/>
  <c r="AY80" i="3"/>
  <c r="AY84" i="3" s="1"/>
  <c r="AY79" i="3"/>
  <c r="AY77" i="3"/>
  <c r="AY75" i="3"/>
  <c r="AY73" i="3"/>
  <c r="AY76" i="3" s="1"/>
  <c r="AY71" i="3"/>
  <c r="AY69" i="3"/>
  <c r="AY67" i="3"/>
  <c r="AY65" i="3"/>
  <c r="AY68" i="3" s="1"/>
  <c r="AY64" i="3"/>
  <c r="AY63" i="3"/>
  <c r="AY62" i="3"/>
  <c r="AY61" i="3"/>
  <c r="AY60" i="3"/>
  <c r="AY59" i="3"/>
  <c r="AY58" i="3"/>
  <c r="AY53" i="3"/>
  <c r="AY51" i="3"/>
  <c r="AY52" i="3" s="1"/>
  <c r="AY49" i="3"/>
  <c r="AY48" i="3"/>
  <c r="AY47" i="3"/>
  <c r="AY45" i="3"/>
  <c r="AY44" i="3"/>
  <c r="AY50" i="3" s="1"/>
  <c r="AY37" i="3"/>
  <c r="AY43" i="3" s="1"/>
  <c r="W29" i="3"/>
  <c r="W28" i="3" s="1"/>
  <c r="P29" i="3"/>
  <c r="P28" i="3" s="1"/>
  <c r="AD21" i="3"/>
  <c r="W21" i="3"/>
  <c r="P21" i="3"/>
  <c r="AD20" i="3"/>
  <c r="P20" i="3"/>
  <c r="AR18" i="3"/>
  <c r="AK18" i="3"/>
  <c r="AD18" i="3"/>
  <c r="W18" i="3"/>
  <c r="W20" i="3" s="1"/>
  <c r="P18" i="3"/>
  <c r="AV2"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7" i="4"/>
  <c r="S8" i="4" s="1"/>
  <c r="P10" i="4" s="1"/>
  <c r="G11" i="3" s="1"/>
  <c r="N9" i="4"/>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AY38" i="3"/>
  <c r="AY46" i="3"/>
  <c r="AY54" i="3"/>
  <c r="AY70" i="3"/>
  <c r="AY78" i="3"/>
  <c r="AY86" i="3"/>
  <c r="AY113" i="3"/>
  <c r="AY156" i="3"/>
  <c r="AY164" i="3"/>
  <c r="AY172" i="3"/>
  <c r="AY188" i="3"/>
  <c r="AY220" i="3"/>
  <c r="AY228" i="3"/>
  <c r="AY236" i="3"/>
  <c r="AY276" i="3"/>
  <c r="AY284" i="3"/>
  <c r="AY292" i="3"/>
  <c r="AY308" i="3"/>
  <c r="AY340" i="3"/>
  <c r="AY348" i="3"/>
  <c r="AY356" i="3"/>
  <c r="AY364" i="3"/>
  <c r="AY404" i="3"/>
  <c r="AY412" i="3"/>
  <c r="AY428" i="3"/>
  <c r="AY444" i="3"/>
  <c r="AY452" i="3"/>
  <c r="AY468" i="3"/>
  <c r="AY486" i="3"/>
  <c r="AY502" i="3"/>
  <c r="AY518" i="3"/>
  <c r="AY526" i="3"/>
  <c r="AY542" i="3"/>
  <c r="AY550" i="3"/>
  <c r="AY566" i="3"/>
  <c r="AY582" i="3"/>
  <c r="AY590" i="3"/>
  <c r="AY606" i="3"/>
  <c r="AY614" i="3"/>
  <c r="AY630" i="3"/>
  <c r="AY654" i="3"/>
  <c r="AY670" i="3"/>
  <c r="AY678" i="3"/>
  <c r="AY694" i="3"/>
  <c r="AY807" i="3"/>
  <c r="AY829" i="3"/>
  <c r="AY976" i="3"/>
  <c r="AY1008" i="3"/>
  <c r="AY55" i="3"/>
  <c r="AY87" i="3"/>
  <c r="AY165" i="3"/>
  <c r="AY181" i="3"/>
  <c r="AY213" i="3"/>
  <c r="AY221" i="3"/>
  <c r="AY229" i="3"/>
  <c r="AY237" i="3"/>
  <c r="AY285" i="3"/>
  <c r="AY301" i="3"/>
  <c r="AY333" i="3"/>
  <c r="AY341" i="3"/>
  <c r="AY349" i="3"/>
  <c r="AY357" i="3"/>
  <c r="AY405" i="3"/>
  <c r="AY421" i="3"/>
  <c r="AY437" i="3"/>
  <c r="AY445" i="3"/>
  <c r="AY453" i="3"/>
  <c r="AY469" i="3"/>
  <c r="AY477" i="3"/>
  <c r="AY487" i="3"/>
  <c r="AY511" i="3"/>
  <c r="AY519" i="3"/>
  <c r="AY527" i="3"/>
  <c r="AY543" i="3"/>
  <c r="AY551" i="3"/>
  <c r="AY575" i="3"/>
  <c r="AY583" i="3"/>
  <c r="AY599" i="3"/>
  <c r="AY607" i="3"/>
  <c r="AY615" i="3"/>
  <c r="AY631" i="3"/>
  <c r="AY639" i="3"/>
  <c r="AY655" i="3"/>
  <c r="AY671" i="3"/>
  <c r="AY679" i="3"/>
  <c r="AY695" i="3"/>
  <c r="AY808" i="3"/>
  <c r="AY833" i="3"/>
  <c r="AY1009" i="3"/>
  <c r="AY40" i="3"/>
  <c r="AY56" i="3"/>
  <c r="AY72" i="3"/>
  <c r="AY88" i="3"/>
  <c r="AY222" i="3"/>
  <c r="AY230" i="3"/>
  <c r="AY238" i="3"/>
  <c r="AY342" i="3"/>
  <c r="AY358" i="3"/>
  <c r="AY454" i="3"/>
  <c r="AY488" i="3"/>
  <c r="AY528" i="3"/>
  <c r="AY552" i="3"/>
  <c r="AY616" i="3"/>
  <c r="AY680" i="3"/>
  <c r="AY837" i="3"/>
  <c r="AY223" i="3"/>
  <c r="AY239" i="3"/>
  <c r="AY343" i="3"/>
  <c r="AY359" i="3"/>
  <c r="AY39" i="3"/>
  <c r="AY41" i="3"/>
  <c r="AY57" i="3"/>
  <c r="AY81" i="3"/>
  <c r="AY89" i="3"/>
  <c r="AY42" i="3"/>
  <c r="AY66" i="3"/>
  <c r="AY74" i="3"/>
  <c r="AY82" i="3"/>
  <c r="AY160" i="3"/>
  <c r="AY168" i="3"/>
  <c r="AY224" i="3"/>
  <c r="AY280" i="3"/>
  <c r="AY288" i="3"/>
  <c r="AY344" i="3"/>
  <c r="AY400" i="3"/>
  <c r="AY408" i="3"/>
  <c r="AY432" i="3"/>
  <c r="AY472" i="3"/>
  <c r="AY506" i="3"/>
  <c r="AY522" i="3"/>
  <c r="AY546" i="3"/>
  <c r="AY570" i="3"/>
  <c r="AY586" i="3"/>
  <c r="AY594" i="3"/>
  <c r="AY634" i="3"/>
  <c r="AY658" i="3"/>
  <c r="AY803" i="3"/>
  <c r="AY876" i="3"/>
  <c r="AY877" i="3"/>
  <c r="AY1074" i="3"/>
  <c r="AY827" i="3"/>
  <c r="AY831" i="3"/>
  <c r="AY835" i="3"/>
  <c r="AY830" i="3"/>
  <c r="AY834" i="3"/>
  <c r="AY828" i="3"/>
  <c r="AY832" i="3"/>
  <c r="AY836" i="3"/>
  <c r="AY1075" i="3"/>
  <c r="Y799" i="3"/>
</calcChain>
</file>

<file path=xl/sharedStrings.xml><?xml version="1.0" encoding="utf-8"?>
<sst xmlns="http://schemas.openxmlformats.org/spreadsheetml/2006/main" count="3838" uniqueCount="820">
  <si>
    <t>複合機の賃貸借、保守及び消耗品の供給</t>
  </si>
  <si>
    <t>A.（医社）誠馨会</t>
  </si>
  <si>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</si>
  <si>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</si>
  <si>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</si>
  <si>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</si>
  <si>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みずほリース（株）</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</si>
  <si>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</si>
  <si>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</si>
  <si>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</si>
  <si>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</si>
  <si>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</si>
  <si>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貸付・債権管理ｼｽﾃﾑの運用・保守業務</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</si>
  <si>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</si>
  <si>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</si>
  <si>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</si>
  <si>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</si>
  <si>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</si>
  <si>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</si>
  <si>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</si>
  <si>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療護施設において、重度後遺障害者の専門的な治療・看護を行うなど、本法人は着実に事業を進めている。</t>
  </si>
  <si>
    <t>（一財）広南会</t>
  </si>
  <si>
    <t>実施方法</t>
    <rPh sb="0" eb="2">
      <t>ジッシ</t>
    </rPh>
    <rPh sb="2" eb="4">
      <t>ホウホウ</t>
    </rPh>
    <phoneticPr fontId="4"/>
  </si>
  <si>
    <t>落札率</t>
  </si>
  <si>
    <t>業　務　概　要</t>
  </si>
  <si>
    <t>資金の流れの中間段階での支出は合理的なものとなっているか。</t>
  </si>
  <si>
    <t>674,509
/601,110</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</si>
  <si>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</si>
  <si>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</si>
  <si>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</si>
  <si>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</si>
  <si>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</si>
  <si>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</si>
  <si>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</si>
  <si>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</si>
  <si>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</si>
  <si>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</si>
  <si>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</si>
  <si>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自動車事故対策計画
（平成14年国土交通省告示第52号）</t>
  </si>
  <si>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</si>
  <si>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</si>
  <si>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</si>
  <si>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</si>
  <si>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</si>
  <si>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</si>
  <si>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</si>
  <si>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</si>
  <si>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</si>
  <si>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</si>
  <si>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</si>
  <si>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</si>
  <si>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人</t>
  </si>
  <si>
    <t>（医社）康心会</t>
  </si>
  <si>
    <t>単位当たり
コスト</t>
    <rPh sb="0" eb="2">
      <t>タンイ</t>
    </rPh>
    <rPh sb="2" eb="3">
      <t>ア</t>
    </rPh>
    <phoneticPr fontId="4"/>
  </si>
  <si>
    <t>1967年度</t>
    <rPh sb="5" eb="6">
      <t>ド</t>
    </rPh>
    <phoneticPr fontId="4"/>
  </si>
  <si>
    <t>ｲﾝﾀｰﾈｯﾄ適性診断ｼｽﾃﾑにおける新規端末の賃貸借及び保守　ほか</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</si>
  <si>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</si>
  <si>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</si>
  <si>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</si>
  <si>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</si>
  <si>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</si>
  <si>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</si>
  <si>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</si>
  <si>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</si>
  <si>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</si>
  <si>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</si>
  <si>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</si>
  <si>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</si>
  <si>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</si>
  <si>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</si>
  <si>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</si>
  <si>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</si>
  <si>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2021年度指導講習用テキストの製作、保管、注文受付及び発送等並びに2021年度指導講習用テキストのデータを利用した指導講習講師用教材の作成並びに2021年度「運行管理者ハンドブック」の製作及び発送</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</si>
  <si>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</si>
  <si>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</si>
  <si>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</si>
  <si>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</si>
  <si>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脱却者数を延べ116人以上とする。</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</si>
  <si>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</si>
  <si>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</si>
  <si>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</si>
  <si>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指導講習用教材の配送及び保管業務　ほか</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</si>
  <si>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</si>
  <si>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</si>
  <si>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</si>
  <si>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</si>
  <si>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</si>
  <si>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</si>
  <si>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</si>
  <si>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</si>
  <si>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</si>
  <si>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</si>
  <si>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</si>
  <si>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</si>
  <si>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</si>
  <si>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</si>
  <si>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t>支　出　先</t>
  </si>
  <si>
    <t>独立行政法人自動車事故対策機構第四期中期目標・計画（平成29年～令和3年度）1(2)⑤
http://www.nasva.go.jp/gaiyou/tyuki1.html
※令和元年度計画においては、ナスバスコアの改善により脱却状態と認められる者を含んで24名を目標値としており、令和元年度の脱却者数は22人、脱却状態と認められる者を含めると28名となる。
※令和２年度計画においては、ナスバスコアの改善により脱却状態と認められる者を含んで24名を目標値としており、令和２年度の脱却者数は17人、脱却状態と認められる者を含めると27名となる。</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</si>
  <si>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</si>
  <si>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</si>
  <si>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</si>
  <si>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（一財）日本自動車研究所</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</si>
  <si>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</si>
  <si>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</si>
  <si>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</si>
  <si>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</si>
  <si>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</si>
  <si>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</si>
  <si>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</si>
  <si>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</si>
  <si>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</si>
  <si>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</si>
  <si>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</si>
  <si>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</si>
  <si>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ｲﾝﾀｰﾈｯﾄ適性診断ｼｽﾃﾑ(ﾅｽﾊﾞﾈｯﾄ)の運用管理及び保守</t>
  </si>
  <si>
    <t>原子力規制委員会</t>
  </si>
  <si>
    <t>ｲﾝﾀｰﾈｯﾄ適性診断ｼｽﾃﾑ等の稼動のためのﾃﾞｰﾀｾﾝﾀｰ借上げ及び運用　ほか</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</si>
  <si>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</si>
  <si>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</si>
  <si>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</si>
  <si>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</si>
  <si>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</si>
  <si>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</si>
  <si>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</si>
  <si>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（株）アネシス</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</si>
  <si>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</si>
  <si>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</si>
  <si>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</si>
  <si>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</si>
  <si>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</si>
  <si>
    <t>代替指標</t>
    <rPh sb="0" eb="2">
      <t>ダイタイ</t>
    </rPh>
    <rPh sb="2" eb="4">
      <t>シヒョウ</t>
    </rPh>
    <phoneticPr fontId="4"/>
  </si>
  <si>
    <t>965/16</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</si>
  <si>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</si>
  <si>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</si>
  <si>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</si>
  <si>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529,779
/600,251</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</si>
  <si>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</si>
  <si>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</si>
  <si>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</si>
  <si>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</si>
  <si>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</si>
  <si>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</si>
  <si>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</si>
  <si>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</si>
  <si>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</si>
  <si>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</si>
  <si>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</si>
  <si>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</si>
  <si>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</si>
  <si>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</si>
  <si>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</si>
  <si>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</si>
  <si>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204</t>
  </si>
  <si>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</si>
  <si>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</si>
  <si>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</si>
  <si>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</si>
  <si>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</si>
  <si>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</si>
  <si>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</si>
  <si>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</si>
  <si>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</si>
  <si>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（公社）宮城県トラック協会</t>
  </si>
  <si>
    <t>「衝突被害軽減制動制御装置［交差点］の自動車アセスメント評価導入に向けた基礎調査研究」</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</si>
  <si>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</si>
  <si>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</si>
  <si>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</si>
  <si>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</si>
  <si>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</si>
  <si>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</si>
  <si>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</si>
  <si>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</si>
  <si>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</si>
  <si>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</si>
  <si>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</si>
  <si>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529,466
/7,251</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</si>
  <si>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</si>
  <si>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</si>
  <si>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</si>
  <si>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</si>
  <si>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</si>
  <si>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</si>
  <si>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</si>
  <si>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</si>
  <si>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</si>
  <si>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</si>
  <si>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受入患者数（各年度末入院患者）</t>
  </si>
  <si>
    <t>科学技術・イノベーション</t>
  </si>
  <si>
    <t>329</t>
  </si>
  <si>
    <t>高齢社会対策</t>
  </si>
  <si>
    <t>子ども・若者育成支援</t>
  </si>
  <si>
    <t>主な増減理由</t>
  </si>
  <si>
    <t>自動車アセスメント等試験実施車種数</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</si>
  <si>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</si>
  <si>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</si>
  <si>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</si>
  <si>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</si>
  <si>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</si>
  <si>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</si>
  <si>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</si>
  <si>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</si>
  <si>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概ね見込どおりの実績を達成している。</t>
  </si>
  <si>
    <t>1994年度</t>
    <rPh sb="5" eb="6">
      <t>ド</t>
    </rPh>
    <phoneticPr fontId="4"/>
  </si>
  <si>
    <t>地球温暖化対策</t>
  </si>
  <si>
    <t>ＩＴ戦略</t>
  </si>
  <si>
    <t>日本ユニシス（株）</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</si>
  <si>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</si>
  <si>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</si>
  <si>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</si>
  <si>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</si>
  <si>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</si>
  <si>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</si>
  <si>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</si>
  <si>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</si>
  <si>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</si>
  <si>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（社医）厚生会</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</si>
  <si>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</si>
  <si>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</si>
  <si>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</si>
  <si>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</si>
  <si>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</si>
  <si>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</si>
  <si>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</si>
  <si>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</si>
  <si>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</si>
  <si>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</si>
  <si>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</si>
  <si>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</si>
  <si>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</si>
  <si>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</si>
  <si>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</si>
  <si>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</si>
  <si>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F. （一財）日本自動車研究所</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</si>
  <si>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</si>
  <si>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</si>
  <si>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</si>
  <si>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</si>
  <si>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</si>
  <si>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</si>
  <si>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</si>
  <si>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</si>
  <si>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</si>
  <si>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</si>
  <si>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</si>
  <si>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</si>
  <si>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</si>
  <si>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</si>
  <si>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</si>
  <si>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</si>
  <si>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</si>
  <si>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</si>
  <si>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</si>
  <si>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</si>
  <si>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</si>
  <si>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複合機の賃貸借、保守及び消耗品の供給　ほか</t>
  </si>
  <si>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</si>
  <si>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</si>
  <si>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</si>
  <si>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</si>
  <si>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</si>
  <si>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</si>
  <si>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</si>
  <si>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</si>
  <si>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</si>
  <si>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</si>
  <si>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</si>
  <si>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</si>
  <si>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</si>
  <si>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</si>
  <si>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</si>
  <si>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</si>
  <si>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</si>
  <si>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</si>
  <si>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</si>
  <si>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3,697/242</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</si>
  <si>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</si>
  <si>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</si>
  <si>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</si>
  <si>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</si>
  <si>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</si>
  <si>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</si>
  <si>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</si>
  <si>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</si>
  <si>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</si>
  <si>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</si>
  <si>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</si>
  <si>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</si>
  <si>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</si>
  <si>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</si>
  <si>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（株）ＮＴＴデータ・アイ</t>
  </si>
  <si>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</si>
  <si>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</si>
  <si>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</si>
  <si>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</si>
  <si>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</si>
  <si>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</si>
  <si>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</si>
  <si>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</si>
  <si>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</si>
  <si>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</si>
  <si>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</si>
  <si>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</si>
  <si>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</si>
  <si>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</si>
  <si>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</si>
  <si>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</si>
  <si>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</si>
  <si>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</si>
  <si>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</si>
  <si>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</si>
  <si>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</si>
  <si>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</si>
  <si>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ダイハツ東京販売（株）</t>
  </si>
  <si>
    <t>H.</t>
  </si>
  <si>
    <t>昭和51年度</t>
    <rPh sb="0" eb="2">
      <t>ショウワ</t>
    </rPh>
    <rPh sb="4" eb="5">
      <t>ネン</t>
    </rPh>
    <rPh sb="5" eb="6">
      <t>ド</t>
    </rPh>
    <phoneticPr fontId="4"/>
  </si>
  <si>
    <t>693,881
/519,274</t>
  </si>
  <si>
    <t>4年度
活動見込</t>
    <rPh sb="4" eb="6">
      <t>カツドウ</t>
    </rPh>
    <rPh sb="6" eb="8">
      <t>ミコ</t>
    </rPh>
    <phoneticPr fontId="4"/>
  </si>
  <si>
    <t>患者数等に応じた妥当な水準となっている。</t>
  </si>
  <si>
    <t>B</t>
  </si>
  <si>
    <t>D</t>
  </si>
  <si>
    <t>E</t>
  </si>
  <si>
    <t>後納郵便料　ほか</t>
  </si>
  <si>
    <t>●●</t>
  </si>
  <si>
    <t>令和16年度</t>
    <rPh sb="0" eb="2">
      <t>レイワ</t>
    </rPh>
    <rPh sb="4" eb="5">
      <t>ネン</t>
    </rPh>
    <rPh sb="5" eb="6">
      <t>ド</t>
    </rPh>
    <phoneticPr fontId="4"/>
  </si>
  <si>
    <t>「衝突被害軽減制動制御装置［対自転車］の自動車アセスメント評価導入に向けた最新実態調査研究」</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</si>
  <si>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</si>
  <si>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</si>
  <si>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</si>
  <si>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</si>
  <si>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</si>
  <si>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（医社）浅ノ川　金沢脳神経外科病院</t>
  </si>
  <si>
    <t>昭和39年度</t>
    <rPh sb="0" eb="2">
      <t>ショウワ</t>
    </rPh>
    <rPh sb="4" eb="5">
      <t>ネン</t>
    </rPh>
    <rPh sb="5" eb="6">
      <t>ド</t>
    </rPh>
    <phoneticPr fontId="4"/>
  </si>
  <si>
    <t>府</t>
  </si>
  <si>
    <t>測定指標</t>
    <rPh sb="0" eb="2">
      <t>ソクテイ</t>
    </rPh>
    <rPh sb="2" eb="4">
      <t>シヒョウ</t>
    </rPh>
    <phoneticPr fontId="4"/>
  </si>
  <si>
    <t>執行額／自動車アセスメント等試験実施項目数　　　　　　　　　　</t>
  </si>
  <si>
    <t>昭和52年度</t>
    <rPh sb="0" eb="2">
      <t>ショウワ</t>
    </rPh>
    <rPh sb="4" eb="5">
      <t>ネン</t>
    </rPh>
    <rPh sb="5" eb="6">
      <t>ド</t>
    </rPh>
    <phoneticPr fontId="4"/>
  </si>
  <si>
    <t>消耗品(ﾃﾞｽｸ周辺機器)の購入　ほか</t>
  </si>
  <si>
    <t>算出方法</t>
    <rPh sb="0" eb="2">
      <t>サンシュツ</t>
    </rPh>
    <rPh sb="2" eb="4">
      <t>ホウホウ</t>
    </rPh>
    <phoneticPr fontId="4"/>
  </si>
  <si>
    <t>知的財産</t>
  </si>
  <si>
    <t>490,969
/18,478</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</si>
  <si>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</si>
  <si>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</si>
  <si>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</si>
  <si>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百万円/人</t>
  </si>
  <si>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</si>
  <si>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</si>
  <si>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</si>
  <si>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</si>
  <si>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</si>
  <si>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</si>
  <si>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</si>
  <si>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</si>
  <si>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秘密契約</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</si>
  <si>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</si>
  <si>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</si>
  <si>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</si>
  <si>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</si>
  <si>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</si>
  <si>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</si>
  <si>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</si>
  <si>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</si>
  <si>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</si>
  <si>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</si>
  <si>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</si>
  <si>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</si>
  <si>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（株）プライムステーション</t>
  </si>
  <si>
    <t>療護施設における脱却者数（一定の意思疎通・運動機能の改善が図られた患者数）</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</si>
  <si>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</si>
  <si>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</si>
  <si>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</si>
  <si>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</si>
  <si>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</si>
  <si>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</si>
  <si>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</si>
  <si>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</si>
  <si>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</si>
  <si>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</si>
  <si>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</si>
  <si>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</si>
  <si>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</si>
  <si>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</si>
  <si>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</si>
  <si>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</si>
  <si>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</si>
  <si>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</si>
  <si>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</si>
  <si>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一般競争契約
（最低価格）</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</si>
  <si>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</si>
  <si>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</si>
  <si>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</si>
  <si>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</si>
  <si>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令和3年度版指導講習用視聴覚教材DVDの作成</t>
  </si>
  <si>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</si>
  <si>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</si>
  <si>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</si>
  <si>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</si>
  <si>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</si>
  <si>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</si>
  <si>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</si>
  <si>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</si>
  <si>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</si>
  <si>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令和2年度自動車ｱｾｽﾒﾝﾄ情報提供業務に係るﾊﾟﾝﾌﾚｯﾄ等の作成、保管及び発送業務</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</si>
  <si>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</si>
  <si>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</si>
  <si>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</si>
  <si>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中部療護センター施設管理等業務　ほか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</si>
  <si>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</si>
  <si>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</si>
  <si>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</si>
  <si>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</si>
  <si>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</si>
  <si>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</si>
  <si>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</si>
  <si>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</si>
  <si>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</si>
  <si>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</si>
  <si>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</si>
  <si>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（株）スズキ自販東京</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</si>
  <si>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</si>
  <si>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</si>
  <si>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</si>
  <si>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</si>
  <si>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</si>
  <si>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</si>
  <si>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</si>
  <si>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</si>
  <si>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457,678
/18,646</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</si>
  <si>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</si>
  <si>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</si>
  <si>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</si>
  <si>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</si>
  <si>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</si>
  <si>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</si>
  <si>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</si>
  <si>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</si>
  <si>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リコーリース（株）</t>
  </si>
  <si>
    <t>国土強靱化施策</t>
    <rPh sb="2" eb="4">
      <t>キョウジン</t>
    </rPh>
    <rPh sb="5" eb="7">
      <t>シサク</t>
    </rPh>
    <phoneticPr fontId="4"/>
  </si>
  <si>
    <t>　</t>
  </si>
  <si>
    <t>食料安定供給特別会計農業再保険勘定</t>
    <rPh sb="6" eb="8">
      <t>トクベツ</t>
    </rPh>
    <rPh sb="8" eb="10">
      <t>カイケイ</t>
    </rPh>
    <phoneticPr fontId="4"/>
  </si>
  <si>
    <t>187</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</si>
  <si>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</si>
  <si>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</si>
  <si>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</si>
  <si>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</si>
  <si>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</si>
  <si>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（株）毎日映画社</t>
  </si>
  <si>
    <t>チェック</t>
  </si>
  <si>
    <t>成果目標及び
成果実績
（アウトカム）</t>
    <rPh sb="0" eb="2">
      <t>セイカ</t>
    </rPh>
    <rPh sb="2" eb="4">
      <t>モクヒョウ</t>
    </rPh>
    <rPh sb="4" eb="5">
      <t>オヨ</t>
    </rPh>
    <rPh sb="7" eb="9">
      <t>セイカ</t>
    </rPh>
    <rPh sb="9" eb="11">
      <t>ジッセキ</t>
    </rPh>
    <phoneticPr fontId="4"/>
  </si>
  <si>
    <t>「動画配信方式」運行管理者等一般講習(貨物)の実施に伴うDVD制作</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</si>
  <si>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</si>
  <si>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</si>
  <si>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</si>
  <si>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</si>
  <si>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951/17</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</si>
  <si>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</si>
  <si>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</si>
  <si>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</si>
  <si>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</si>
  <si>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</si>
  <si>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</si>
  <si>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</si>
  <si>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</si>
  <si>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</si>
  <si>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</si>
  <si>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</si>
  <si>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東北療護センター施設管理等業務　ほか</t>
  </si>
  <si>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</si>
  <si>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</si>
  <si>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</si>
  <si>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ナカバヤシ（株）</t>
  </si>
  <si>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</si>
  <si>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</si>
  <si>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</si>
  <si>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</si>
  <si>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948/17</t>
  </si>
  <si>
    <t>平成4年度</t>
    <rPh sb="0" eb="2">
      <t>ヘイセイ</t>
    </rPh>
    <rPh sb="3" eb="4">
      <t>ネン</t>
    </rPh>
    <rPh sb="4" eb="5">
      <t>ド</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</si>
  <si>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</si>
  <si>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</si>
  <si>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</si>
  <si>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</si>
  <si>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</si>
  <si>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</si>
  <si>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</si>
  <si>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</si>
  <si>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C.（一財）大阪府地域福祉推進財団</t>
  </si>
  <si>
    <t>統計改革</t>
    <rPh sb="0" eb="2">
      <t>トウケイ</t>
    </rPh>
    <rPh sb="2" eb="4">
      <t>カイカク</t>
    </rPh>
    <phoneticPr fontId="4"/>
  </si>
  <si>
    <t>-</t>
  </si>
  <si>
    <t>2020年度自動車等ｱｾｽﾒﾝﾄ情報提供業務に係る安全性能比較試験等</t>
  </si>
  <si>
    <t>運行管理者指導講習会会場借料</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</si>
  <si>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</si>
  <si>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</si>
  <si>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</si>
  <si>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</si>
  <si>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</si>
  <si>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</si>
  <si>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</si>
  <si>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</si>
  <si>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G.ナカバヤシ（株）</t>
  </si>
  <si>
    <t>昭和10年度</t>
    <rPh sb="0" eb="2">
      <t>ショウワ</t>
    </rPh>
    <rPh sb="4" eb="5">
      <t>ネン</t>
    </rPh>
    <rPh sb="5" eb="6">
      <t>ド</t>
    </rPh>
    <phoneticPr fontId="4"/>
  </si>
  <si>
    <t>昭和11年度</t>
    <rPh sb="0" eb="2">
      <t>ショウワ</t>
    </rPh>
    <rPh sb="4" eb="5">
      <t>ネン</t>
    </rPh>
    <rPh sb="5" eb="6">
      <t>ド</t>
    </rPh>
    <phoneticPr fontId="4"/>
  </si>
  <si>
    <t>独立行政法人自動車事故対策機構第四期中期目標・計画（平成29～令和3年度）1(6)③
http://www.nasva.go.jp/gaiyou/tyuki1.html</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</si>
  <si>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</si>
  <si>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</si>
  <si>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</si>
  <si>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</si>
  <si>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</si>
  <si>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</si>
  <si>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</si>
  <si>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療護施設の設置・運営や生活資金の貸付などでは、重度後遺障害者である被害者にとって真に必要なものに使途が限定されている。</t>
    <rPh sb="11" eb="13">
      <t>セイカツ</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</si>
  <si>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</si>
  <si>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</si>
  <si>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</si>
  <si>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</si>
  <si>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</si>
  <si>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</si>
  <si>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</si>
  <si>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</si>
  <si>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</si>
  <si>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</si>
  <si>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</si>
  <si>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</si>
  <si>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</si>
  <si>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</si>
  <si>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</si>
  <si>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</si>
  <si>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</si>
  <si>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317</t>
  </si>
  <si>
    <t>機構ｲﾝﾌﾗ更新等及び運用・保守　ほか</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</si>
  <si>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</si>
  <si>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</si>
  <si>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</si>
  <si>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</si>
  <si>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サービス提供者</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</si>
  <si>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</si>
  <si>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</si>
  <si>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</si>
  <si>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</si>
  <si>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</si>
  <si>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</si>
  <si>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</si>
  <si>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</si>
  <si>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</si>
  <si>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</si>
  <si>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</si>
  <si>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</si>
  <si>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</si>
  <si>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</si>
  <si>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</si>
  <si>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</si>
  <si>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</si>
  <si>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</si>
  <si>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</si>
  <si>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</si>
  <si>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</si>
  <si>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</si>
  <si>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</si>
  <si>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</si>
  <si>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</si>
  <si>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</si>
  <si>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</si>
  <si>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</si>
  <si>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成果目標を上回る実績を達成している。</t>
  </si>
  <si>
    <t>令和14年度</t>
    <rPh sb="0" eb="2">
      <t>レイワ</t>
    </rPh>
    <rPh sb="4" eb="5">
      <t>ネン</t>
    </rPh>
    <rPh sb="5" eb="6">
      <t>ド</t>
    </rPh>
    <phoneticPr fontId="4"/>
  </si>
  <si>
    <t>令和15年度</t>
    <rPh sb="0" eb="2">
      <t>レイワ</t>
    </rPh>
    <rPh sb="4" eb="5">
      <t>ネン</t>
    </rPh>
    <rPh sb="5" eb="6">
      <t>ド</t>
    </rPh>
    <phoneticPr fontId="4"/>
  </si>
  <si>
    <t>「新たな前面衝突試験の自動車アセスメント評価導入に向けた基礎調査研究」</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</si>
  <si>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</si>
  <si>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</si>
  <si>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</si>
  <si>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</si>
  <si>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</si>
  <si>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同和興業（株）</t>
  </si>
  <si>
    <t>令和23年度</t>
    <rPh sb="0" eb="2">
      <t>レイワ</t>
    </rPh>
    <rPh sb="4" eb="5">
      <t>ネン</t>
    </rPh>
    <rPh sb="5" eb="6">
      <t>ド</t>
    </rPh>
    <phoneticPr fontId="4"/>
  </si>
  <si>
    <t>令和24年度</t>
    <rPh sb="0" eb="2">
      <t>レイワ</t>
    </rPh>
    <rPh sb="4" eb="5">
      <t>ネン</t>
    </rPh>
    <rPh sb="5" eb="6">
      <t>ド</t>
    </rPh>
    <phoneticPr fontId="4"/>
  </si>
  <si>
    <t>指導講習受講者数及び適性診断受診者数</t>
  </si>
  <si>
    <t>令和25年度</t>
    <rPh sb="0" eb="2">
      <t>レイワ</t>
    </rPh>
    <rPh sb="4" eb="5">
      <t>ネン</t>
    </rPh>
    <rPh sb="5" eb="6">
      <t>ド</t>
    </rPh>
    <phoneticPr fontId="4"/>
  </si>
  <si>
    <t>ＮＥＣネクサソリューションズ（株）</t>
  </si>
  <si>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</si>
  <si>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</si>
  <si>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</si>
  <si>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</si>
  <si>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随意契約
（企画競争）</t>
  </si>
  <si>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</si>
  <si>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</si>
  <si>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</si>
  <si>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</si>
  <si>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</si>
  <si>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</si>
  <si>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</si>
  <si>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</si>
  <si>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</si>
  <si>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</si>
  <si>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</si>
  <si>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</si>
  <si>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</si>
  <si>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</si>
  <si>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貸付利用者数</t>
  </si>
  <si>
    <t>1939年度</t>
    <rPh sb="5" eb="6">
      <t>ド</t>
    </rPh>
    <phoneticPr fontId="4"/>
  </si>
  <si>
    <t>1940年度</t>
    <rPh sb="5" eb="6">
      <t>ド</t>
    </rPh>
    <phoneticPr fontId="4"/>
  </si>
  <si>
    <t>1941年度</t>
    <rPh sb="5" eb="6">
      <t>ド</t>
    </rPh>
    <phoneticPr fontId="4"/>
  </si>
  <si>
    <t>1942年度</t>
    <rPh sb="5" eb="6">
      <t>ド</t>
    </rPh>
    <phoneticPr fontId="4"/>
  </si>
  <si>
    <t>随意契約
（その他）</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</si>
  <si>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</si>
  <si>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</si>
  <si>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</si>
  <si>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</si>
  <si>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</si>
  <si>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</si>
  <si>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</si>
  <si>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</si>
  <si>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</si>
  <si>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</si>
  <si>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</si>
  <si>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令和2年度自動車ｱｾｽﾒﾝﾄ試験用車両の購入</t>
  </si>
  <si>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</si>
  <si>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</si>
  <si>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</si>
  <si>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</si>
  <si>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</si>
  <si>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（一財）千葉県教育会館維持財団</t>
  </si>
  <si>
    <t>1966年度</t>
    <rPh sb="5" eb="6">
      <t>ド</t>
    </rPh>
    <phoneticPr fontId="4"/>
  </si>
  <si>
    <t>1968年度</t>
    <rPh sb="5" eb="6">
      <t>ド</t>
    </rPh>
    <phoneticPr fontId="4"/>
  </si>
  <si>
    <t>（株）ダイエイハービス</t>
  </si>
  <si>
    <t>1970年度</t>
    <rPh sb="5" eb="6">
      <t>ド</t>
    </rPh>
    <phoneticPr fontId="4"/>
  </si>
  <si>
    <t>1971年度</t>
    <rPh sb="5" eb="6">
      <t>ド</t>
    </rPh>
    <phoneticPr fontId="4"/>
  </si>
  <si>
    <t>1973年度</t>
    <rPh sb="5" eb="6">
      <t>ド</t>
    </rPh>
    <phoneticPr fontId="4"/>
  </si>
  <si>
    <t>950/18</t>
  </si>
  <si>
    <t>岡山療護センター施設管理等業務　ほか</t>
  </si>
  <si>
    <t>1975年度</t>
    <rPh sb="5" eb="6">
      <t>ド</t>
    </rPh>
    <phoneticPr fontId="4"/>
  </si>
  <si>
    <t>1977年度</t>
    <rPh sb="5" eb="6">
      <t>ド</t>
    </rPh>
    <phoneticPr fontId="4"/>
  </si>
  <si>
    <t>・交通事故により遷延性意識障害（植物状態）に陥った被害者を治療する療護センターの設置・運営
・在宅介護家族への情報提供等の精神的支援
・交通事故により保護者が死亡したり重度後遺障害者となった世帯の子供への生活資金貸付、家庭相談等の精神的支援
・自動車の運行の安全の確保に関する事項を処理する者に対する指導、自動車の安全性能に関する評価
以上を行うことにより、自動車事故の被害者の救済の推進に寄与する。</t>
    <rPh sb="102" eb="104">
      <t>セイカツ</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</si>
  <si>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</si>
  <si>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</si>
  <si>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</si>
  <si>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</si>
  <si>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</si>
  <si>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</si>
  <si>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</si>
  <si>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令和2年度自動車ｱｾｽﾒﾝﾄ結果発表会場賃貸借</t>
  </si>
  <si>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</si>
  <si>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</si>
  <si>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</si>
  <si>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</si>
  <si>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</si>
  <si>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</si>
  <si>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</si>
  <si>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</si>
  <si>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</si>
  <si>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</si>
  <si>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</si>
  <si>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</si>
  <si>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</si>
  <si>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</si>
  <si>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</si>
  <si>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</si>
  <si>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</si>
  <si>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</si>
  <si>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</si>
  <si>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</si>
  <si>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（医社）誠馨会</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</si>
  <si>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</si>
  <si>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</si>
  <si>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</si>
  <si>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</si>
  <si>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</si>
  <si>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</si>
  <si>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</si>
  <si>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</si>
  <si>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</si>
  <si>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</si>
  <si>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</si>
  <si>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</si>
  <si>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</si>
  <si>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</si>
  <si>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</si>
  <si>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</si>
  <si>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</si>
  <si>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</si>
  <si>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</si>
  <si>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</si>
  <si>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</si>
  <si>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</si>
  <si>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</si>
  <si>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</si>
  <si>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</si>
  <si>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16　自動車事故の被害者の救済を図る</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</si>
  <si>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</si>
  <si>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</si>
  <si>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</si>
  <si>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</si>
  <si>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</si>
  <si>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</si>
  <si>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</si>
  <si>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</si>
  <si>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</si>
  <si>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</si>
  <si>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</si>
  <si>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</si>
  <si>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</si>
  <si>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千円/人</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</si>
  <si>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</si>
  <si>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</si>
  <si>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D.(株）プライムステーション</t>
    <rPh sb="3" eb="4">
      <t>カブ</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</si>
  <si>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</si>
  <si>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</si>
  <si>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</si>
  <si>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</si>
  <si>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独立行政法人自動車事故対策機構運営費交付金</t>
  </si>
  <si>
    <t>自動車局</t>
  </si>
  <si>
    <t>令和2年度自動車ｱｾｽﾒﾝﾄ情報提供業務に係るﾊﾟﾝﾌﾚｯﾄ等の作成、保管及び発送業務　ほか</t>
  </si>
  <si>
    <t>平成15年度</t>
  </si>
  <si>
    <t>終了予定なし</t>
  </si>
  <si>
    <t>保障制度参事官室</t>
  </si>
  <si>
    <t>独立行政法人通則法第46条
（独立行政法人自動車事故対策機構法）</t>
  </si>
  <si>
    <t>交通遺児等への生活資金の貸付について、債権回収率を９０％以上とする。</t>
  </si>
  <si>
    <t>日本郵便（株）</t>
  </si>
  <si>
    <t>交通遺児等への生活資金の貸付に係る債権回収率
（回収額/回収予定額）</t>
  </si>
  <si>
    <t>独立行政法人自動車事故対策機構第四期中期目標・計画（平成29年～令和3年度）1(4)⑤
http://www.nasva.go.jp/gaiyou/tyuki1.html</t>
  </si>
  <si>
    <t>（一財）大阪府地域福祉推進財団</t>
  </si>
  <si>
    <t>年度毎に介護支援効果に関する評価度を4.39以上とする。</t>
  </si>
  <si>
    <t>重度後遺障害者の家族に対する5段階評価のアンケート調査</t>
  </si>
  <si>
    <t>独立行政法人自動車事故対策機構第四期中期目標・計画（平成29年～令和3年度）1(3)⑤
http://www.nasva.go.jp/gaiyou/tyuki1.html</t>
  </si>
  <si>
    <t>2020年度指導講習用テキストの製作、保管、注文受付及び発送等と2020年度「運行管理者ハンドブック」の製作及び発送</t>
  </si>
  <si>
    <t>年度毎に一般診断支所外受診率を50%以上とする。</t>
  </si>
  <si>
    <t>インターネット適性診断システムによる支所以外の一般診断受診者の割合
（支所外の一般診断受診者/一般診断受診者）</t>
  </si>
  <si>
    <t>独立行政法人自動車事故対策機構第四期中期目標・計画（平成29年～令和3年度）1(1)①
http://www.nasva.go.jp/gaiyou/tyuki1.html</t>
  </si>
  <si>
    <t>自動車アセスメント評価実施車種の年間新車販売台数に対するカバー率を８０％以上とする。</t>
  </si>
  <si>
    <t>自動車アセスメント評価実施車種の年間新車販売台数に対するカバー率
（評価実施車種/年間新車台数）</t>
  </si>
  <si>
    <t>介護料延べ受給者数</t>
  </si>
  <si>
    <t>車種</t>
  </si>
  <si>
    <t>執行額／貸付利用者数及び債務者数　　　　　　　　　　</t>
  </si>
  <si>
    <t>650,636
/8,570</t>
  </si>
  <si>
    <t>527,368
/7,900</t>
  </si>
  <si>
    <t>執行額／受入患者数（各年度末入院者数）　</t>
  </si>
  <si>
    <t>3,412/236</t>
  </si>
  <si>
    <t>3,560/239</t>
  </si>
  <si>
    <t>執行額／介護料延べ受給者数　　　　　　　　　　　　</t>
  </si>
  <si>
    <t>466.521
/18,550</t>
  </si>
  <si>
    <t>百万円/件</t>
  </si>
  <si>
    <t>執行額／指導講習受講者及び適性診断受診者数　　　　　　　　　　　</t>
  </si>
  <si>
    <t>岡山療護ｾﾝﾀｰ　患者情報ｼｽﾃﾑの導入</t>
  </si>
  <si>
    <t>自動車事故による重度後遺障害者宅への訪問支援サービスの実施割合</t>
  </si>
  <si>
    <t>307</t>
  </si>
  <si>
    <t>日産自動車販売（株）</t>
  </si>
  <si>
    <t>193</t>
  </si>
  <si>
    <t>190</t>
  </si>
  <si>
    <t>195</t>
  </si>
  <si>
    <t>194</t>
  </si>
  <si>
    <t>○</t>
  </si>
  <si>
    <t>有</t>
  </si>
  <si>
    <t>療護施設の設置・運営など、自動車事故による重度後遺障害者への支援については、民間では十分な対応がなされておらず、国民や社会のニーズを的確に反映している。</t>
  </si>
  <si>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</si>
  <si>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</si>
  <si>
    <t>指導講習や適性診断では手数料を収受するなど受益者との負担関係は妥当である。</t>
  </si>
  <si>
    <t>経費削減方策に基づき経費削減に積極的に取り組んでいる。</t>
  </si>
  <si>
    <t>引き続き、適切に業務を行っていく。</t>
  </si>
  <si>
    <t>参事官　長谷 知治</t>
    <rPh sb="4" eb="6">
      <t>ハセ</t>
    </rPh>
    <rPh sb="7" eb="9">
      <t>トモハル</t>
    </rPh>
    <phoneticPr fontId="4"/>
  </si>
  <si>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・交通遺児等に対する生活資金の貸付け等
【安全指導業務等】
・運行管理者等に対する指導講習
・運転者に対する適性診断
【自動車アセスメント情報提供業務】
・自動車の安全性能に関する評価の実施及びその公表</t>
  </si>
  <si>
    <t>その他</t>
  </si>
  <si>
    <t>千葉療護センター　運営委託</t>
  </si>
  <si>
    <t>E.サービス提供者</t>
  </si>
  <si>
    <t>千葉療護センター　総合管理等業務</t>
  </si>
  <si>
    <t>B.（株）アネシス</t>
    <rPh sb="3" eb="4">
      <t>カブ</t>
    </rPh>
    <phoneticPr fontId="4"/>
  </si>
  <si>
    <t>運営委託</t>
  </si>
  <si>
    <t>随意契約</t>
  </si>
  <si>
    <t>（社福）恩賜財団済生会支部岡山県済生会</t>
  </si>
  <si>
    <t>泉大津市（泉大津市立病院）</t>
  </si>
  <si>
    <t>（社医）雪ノ聖母会　聖マリア病院</t>
  </si>
  <si>
    <t>（社医）医仁会　中村記念病院</t>
  </si>
  <si>
    <t>（学）藤田学園　藤田医科大学病院</t>
  </si>
  <si>
    <t>運行管理者等指導講習会会場借料</t>
  </si>
  <si>
    <t>（株）オフィスネット</t>
  </si>
  <si>
    <t>随意契約
（少額）</t>
  </si>
  <si>
    <t>福岡商工会議所</t>
  </si>
  <si>
    <t>（公財）神奈川県労働福祉協会</t>
  </si>
  <si>
    <t>（一社）愛知県ﾄﾗｯｸ協会</t>
  </si>
  <si>
    <t>（公社）北海道トラック協会</t>
  </si>
  <si>
    <t>（株）京都自動車会館</t>
  </si>
  <si>
    <t>（一社）茨城県ﾄﾗｯｸ協会</t>
  </si>
  <si>
    <t>岡山商工会議所</t>
  </si>
  <si>
    <t>2021年度指導講習用テキストの製作、保管、注文受付及び発送等並びに2021年度指導講習用テキストのデータを利用した指導講習講師用教材の作成並びに2021年度「運行管理者ハンドブック」の製作及び発送　ほか</t>
  </si>
  <si>
    <t>機構ｲﾝﾌﾗ更新等及び運用・保守</t>
  </si>
  <si>
    <t>大興電子通信（株）</t>
  </si>
  <si>
    <t>認定ｾﾐﾅｰ予約ｼｽﾃﾑの機能改善に伴うﾌﾟﾛｸﾞﾗﾑ改修　ほか</t>
  </si>
  <si>
    <t>リコージャパン（株）</t>
  </si>
  <si>
    <t>（株）ピーエスシー</t>
  </si>
  <si>
    <t>適性診断及び指導講習の業務用ﾓﾊﾞｲﾙﾙｰﾀ及び通信環境構築の調達　ほか</t>
  </si>
  <si>
    <t>（株）ステージ</t>
  </si>
  <si>
    <t>第15回NASVA安全ﾏﾈｼﾞﾒﾝﾄｾﾐﾅｰ運営支援業務</t>
  </si>
  <si>
    <t>勝美印刷（株）</t>
  </si>
  <si>
    <t>運行管理者等指導講習手帳の作成及び発送　ほか</t>
  </si>
  <si>
    <t>日本通運（株）</t>
  </si>
  <si>
    <t>（株）Ｍｉｎｏｒｉソリューションズ</t>
  </si>
  <si>
    <t>ｲﾝﾀｰﾈｯﾄ適性診断ｼｽﾃﾑのｿﾌﾄｳｪｱ・ﾊｰﾄﾞｳｪｱの賃貸借及び保守</t>
  </si>
  <si>
    <t>CGｼﾐｭﾚｰｼｮﾝ運転診断ｼｽﾃﾑｿﾌﾄｳｪｱの改良開発及び保守　ほか</t>
  </si>
  <si>
    <t>ｲﾝﾀｰﾈｯﾄ適性診断ｼｽﾃﾑ用高速印刷機に係る消耗品の購入及び発送(単価契約)　ほか</t>
  </si>
  <si>
    <t>2020年度自動車等ｱｾｽﾒﾝﾄ情報提供業務に係る安全性能比較試験等　ほか</t>
  </si>
  <si>
    <t>トヨタモビリティ東京（株）</t>
  </si>
  <si>
    <t>（株）ホンダカーズ千葉</t>
  </si>
  <si>
    <t>（株）東京国際フォーラム</t>
  </si>
  <si>
    <t>（株）オーエムシー</t>
  </si>
  <si>
    <t>NASVAﾎｰﾑﾍﾟｰｼﾞｻｰﾊﾞの更改及びﾘﾆｭｰｱﾙ作業並びにｻｰﾊﾞ及びｺﾝﾃﾝﾂの運用保守</t>
  </si>
  <si>
    <t>（株）アールエコ</t>
  </si>
  <si>
    <t>西日本メディカルリンク（株）</t>
  </si>
  <si>
    <t>みずほリサーチ＆テクノロジーズ（株）</t>
  </si>
  <si>
    <t>クリエイティブリンク（株）</t>
  </si>
  <si>
    <t>千葉療護センター総合管理等業務</t>
  </si>
  <si>
    <t>令和2年度　介護料支給ｼｽﾃﾑ及びNASVA介護料受給者支援業務ｼｽﾃﾑの運用、管理及び保守</t>
  </si>
  <si>
    <t>岡山療護センター　ﾈｯﾄﾜｰｸ更新整備工事</t>
  </si>
  <si>
    <t>471,107
/18,646</t>
  </si>
  <si>
    <t>3,673/242</t>
  </si>
  <si>
    <t>664,581/519,274</t>
  </si>
  <si>
    <t>515,943
/7,251</t>
  </si>
  <si>
    <t>-</t>
    <phoneticPr fontId="4"/>
  </si>
  <si>
    <t>-</t>
    <phoneticPr fontId="4"/>
  </si>
  <si>
    <t>-</t>
    <phoneticPr fontId="4"/>
  </si>
  <si>
    <t>（社医）雪の聖母会　聖マリア病院</t>
    <phoneticPr fontId="4"/>
  </si>
  <si>
    <t>適正に事業が運営されていると思料。</t>
    <rPh sb="0" eb="2">
      <t>テキセイ</t>
    </rPh>
    <rPh sb="3" eb="5">
      <t>ジギョウ</t>
    </rPh>
    <rPh sb="6" eb="8">
      <t>ウンエイ</t>
    </rPh>
    <rPh sb="14" eb="16">
      <t>シリョウ</t>
    </rPh>
    <phoneticPr fontId="4"/>
  </si>
  <si>
    <t>引き続き業務の質を確保しながら業務運営の効率化を図りつつ、安全指導業務の民間参入等により生ずる経営資源を活用して被害者援護業務の重点化・深度化を図るべき。また、「独立行政法人改革等に関する基本的な方針」（平成25年12月24日閣議決定）等を踏まえ、自動車アセスメント業務の充実などを図る。業務が多岐に渡るため成果目標等をセグメント別で引き続き点検等を行うべき。</t>
    <phoneticPr fontId="4"/>
  </si>
  <si>
    <t>引き続き業務の質を確保しながら業務運営の効率化を図りつつ、安全指導業務から被害者援護業務への業務の重点化･深度化を図るとともに、自動車アセスメント業務の充実を図る。また、業務が多岐に渡るため成果目標等をセグメント別で引き続き検討を行う。</t>
    <phoneticPr fontId="4"/>
  </si>
  <si>
    <t>業務運営の効率化を図るとともに、被害者援護業務及び自動車アセスメント業務の充実を図るため。</t>
    <rPh sb="0" eb="2">
      <t>ギョウム</t>
    </rPh>
    <rPh sb="2" eb="4">
      <t>ウンエイ</t>
    </rPh>
    <rPh sb="5" eb="8">
      <t>コウリツカ</t>
    </rPh>
    <rPh sb="9" eb="10">
      <t>ハカ</t>
    </rPh>
    <rPh sb="16" eb="19">
      <t>ヒガイシャ</t>
    </rPh>
    <rPh sb="19" eb="21">
      <t>エンゴ</t>
    </rPh>
    <rPh sb="21" eb="23">
      <t>ギョウム</t>
    </rPh>
    <rPh sb="23" eb="24">
      <t>オヨ</t>
    </rPh>
    <rPh sb="25" eb="28">
      <t>ジドウシャ</t>
    </rPh>
    <rPh sb="34" eb="36">
      <t>ギョウム</t>
    </rPh>
    <rPh sb="37" eb="39">
      <t>ジュウジツ</t>
    </rPh>
    <rPh sb="40" eb="4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</si>
</sst>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127000</xdr:colOff>
      <xdr:row>748</xdr:row>
      <xdr:rowOff>138430</xdr:rowOff>
    </xdr:from>
    <xdr:to>
      <xdr:col>49</xdr:col>
      <xdr:colOff>433705</xdr:colOff>
      <xdr:row>767</xdr:row>
      <xdr:rowOff>287020</xdr:rowOff>
    </xdr:to>
    <xdr:pic>
      <xdr:nvPicPr>
        <xdr:cNvPr id="29" name="図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stretch>
          <a:fillRect/>
        </a:stretch>
      </xdr:blipFill>
      <xdr:spPr>
        <a:xfrm>
          <a:off x="1327150" y="64230885"/>
          <a:ext cx="8907780" cy="788670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D1142" sqref="D11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2</v>
      </c>
      <c r="Y2" s="2"/>
      <c r="Z2" s="2"/>
      <c r="AA2" s="2"/>
      <c r="AB2" s="2"/>
      <c r="AC2" s="2"/>
      <c r="AD2" s="869">
        <v>2021</v>
      </c>
      <c r="AE2" s="869"/>
      <c r="AF2" s="869"/>
      <c r="AG2" s="869"/>
      <c r="AH2" s="869"/>
      <c r="AI2" s="32" t="s">
        <v>486</v>
      </c>
      <c r="AJ2" s="869" t="s">
        <v>693</v>
      </c>
      <c r="AK2" s="869"/>
      <c r="AL2" s="869"/>
      <c r="AM2" s="869"/>
      <c r="AN2" s="32" t="s">
        <v>486</v>
      </c>
      <c r="AO2" s="869">
        <v>20</v>
      </c>
      <c r="AP2" s="869"/>
      <c r="AQ2" s="869"/>
      <c r="AR2" s="40" t="s">
        <v>486</v>
      </c>
      <c r="AS2" s="870">
        <v>198</v>
      </c>
      <c r="AT2" s="870"/>
      <c r="AU2" s="870"/>
      <c r="AV2" s="32" t="str">
        <f>IF(AW2="","","-")</f>
        <v>-</v>
      </c>
      <c r="AW2" s="871">
        <v>0</v>
      </c>
      <c r="AX2" s="871"/>
    </row>
    <row r="3" spans="1:50" ht="21" customHeight="1" x14ac:dyDescent="0.15">
      <c r="A3" s="872" t="s">
        <v>700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33" t="s">
        <v>105</v>
      </c>
      <c r="AJ3" s="874" t="s">
        <v>301</v>
      </c>
      <c r="AK3" s="874"/>
      <c r="AL3" s="874"/>
      <c r="AM3" s="874"/>
      <c r="AN3" s="874"/>
      <c r="AO3" s="874"/>
      <c r="AP3" s="874"/>
      <c r="AQ3" s="874"/>
      <c r="AR3" s="874"/>
      <c r="AS3" s="874"/>
      <c r="AT3" s="874"/>
      <c r="AU3" s="874"/>
      <c r="AV3" s="874"/>
      <c r="AW3" s="874"/>
      <c r="AX3" s="42" t="s">
        <v>148</v>
      </c>
    </row>
    <row r="4" spans="1:50" ht="24.75" customHeight="1" x14ac:dyDescent="0.15">
      <c r="A4" s="875" t="s">
        <v>61</v>
      </c>
      <c r="B4" s="876"/>
      <c r="C4" s="876"/>
      <c r="D4" s="876"/>
      <c r="E4" s="876"/>
      <c r="F4" s="876"/>
      <c r="G4" s="877" t="s">
        <v>706</v>
      </c>
      <c r="H4" s="878"/>
      <c r="I4" s="878"/>
      <c r="J4" s="878"/>
      <c r="K4" s="878"/>
      <c r="L4" s="878"/>
      <c r="M4" s="878"/>
      <c r="N4" s="878"/>
      <c r="O4" s="878"/>
      <c r="P4" s="878"/>
      <c r="Q4" s="878"/>
      <c r="R4" s="878"/>
      <c r="S4" s="878"/>
      <c r="T4" s="878"/>
      <c r="U4" s="878"/>
      <c r="V4" s="878"/>
      <c r="W4" s="878"/>
      <c r="X4" s="878"/>
      <c r="Y4" s="879" t="s">
        <v>10</v>
      </c>
      <c r="Z4" s="880"/>
      <c r="AA4" s="880"/>
      <c r="AB4" s="880"/>
      <c r="AC4" s="880"/>
      <c r="AD4" s="881"/>
      <c r="AE4" s="882" t="s">
        <v>707</v>
      </c>
      <c r="AF4" s="878"/>
      <c r="AG4" s="878"/>
      <c r="AH4" s="878"/>
      <c r="AI4" s="878"/>
      <c r="AJ4" s="878"/>
      <c r="AK4" s="878"/>
      <c r="AL4" s="878"/>
      <c r="AM4" s="878"/>
      <c r="AN4" s="878"/>
      <c r="AO4" s="878"/>
      <c r="AP4" s="883"/>
      <c r="AQ4" s="884" t="s">
        <v>27</v>
      </c>
      <c r="AR4" s="880"/>
      <c r="AS4" s="880"/>
      <c r="AT4" s="880"/>
      <c r="AU4" s="880"/>
      <c r="AV4" s="880"/>
      <c r="AW4" s="880"/>
      <c r="AX4" s="885"/>
    </row>
    <row r="5" spans="1:50" ht="30" customHeight="1" x14ac:dyDescent="0.15">
      <c r="A5" s="886" t="s">
        <v>153</v>
      </c>
      <c r="B5" s="887"/>
      <c r="C5" s="887"/>
      <c r="D5" s="887"/>
      <c r="E5" s="887"/>
      <c r="F5" s="888"/>
      <c r="G5" s="889" t="s">
        <v>709</v>
      </c>
      <c r="H5" s="890"/>
      <c r="I5" s="890"/>
      <c r="J5" s="890"/>
      <c r="K5" s="890"/>
      <c r="L5" s="890"/>
      <c r="M5" s="891" t="s">
        <v>150</v>
      </c>
      <c r="N5" s="892"/>
      <c r="O5" s="892"/>
      <c r="P5" s="892"/>
      <c r="Q5" s="892"/>
      <c r="R5" s="893"/>
      <c r="S5" s="894" t="s">
        <v>710</v>
      </c>
      <c r="T5" s="890"/>
      <c r="U5" s="890"/>
      <c r="V5" s="890"/>
      <c r="W5" s="890"/>
      <c r="X5" s="895"/>
      <c r="Y5" s="896" t="s">
        <v>31</v>
      </c>
      <c r="Z5" s="710"/>
      <c r="AA5" s="710"/>
      <c r="AB5" s="710"/>
      <c r="AC5" s="710"/>
      <c r="AD5" s="711"/>
      <c r="AE5" s="897" t="s">
        <v>711</v>
      </c>
      <c r="AF5" s="897"/>
      <c r="AG5" s="897"/>
      <c r="AH5" s="897"/>
      <c r="AI5" s="897"/>
      <c r="AJ5" s="897"/>
      <c r="AK5" s="897"/>
      <c r="AL5" s="897"/>
      <c r="AM5" s="897"/>
      <c r="AN5" s="897"/>
      <c r="AO5" s="897"/>
      <c r="AP5" s="898"/>
      <c r="AQ5" s="899" t="s">
        <v>755</v>
      </c>
      <c r="AR5" s="900"/>
      <c r="AS5" s="900"/>
      <c r="AT5" s="900"/>
      <c r="AU5" s="900"/>
      <c r="AV5" s="900"/>
      <c r="AW5" s="900"/>
      <c r="AX5" s="901"/>
    </row>
    <row r="6" spans="1:50" ht="39" customHeight="1" x14ac:dyDescent="0.15">
      <c r="A6" s="832" t="s">
        <v>33</v>
      </c>
      <c r="B6" s="833"/>
      <c r="C6" s="833"/>
      <c r="D6" s="833"/>
      <c r="E6" s="833"/>
      <c r="F6" s="833"/>
      <c r="G6" s="834" t="str">
        <f>入力規則等!F39</f>
        <v>自動車安全特別会計自動車事故対策勘定</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37" t="s">
        <v>3</v>
      </c>
      <c r="B7" s="838"/>
      <c r="C7" s="838"/>
      <c r="D7" s="838"/>
      <c r="E7" s="838"/>
      <c r="F7" s="839"/>
      <c r="G7" s="840" t="s">
        <v>712</v>
      </c>
      <c r="H7" s="750"/>
      <c r="I7" s="750"/>
      <c r="J7" s="750"/>
      <c r="K7" s="750"/>
      <c r="L7" s="750"/>
      <c r="M7" s="750"/>
      <c r="N7" s="750"/>
      <c r="O7" s="750"/>
      <c r="P7" s="750"/>
      <c r="Q7" s="750"/>
      <c r="R7" s="750"/>
      <c r="S7" s="750"/>
      <c r="T7" s="750"/>
      <c r="U7" s="750"/>
      <c r="V7" s="750"/>
      <c r="W7" s="750"/>
      <c r="X7" s="751"/>
      <c r="Y7" s="841" t="s">
        <v>279</v>
      </c>
      <c r="Z7" s="263"/>
      <c r="AA7" s="263"/>
      <c r="AB7" s="263"/>
      <c r="AC7" s="263"/>
      <c r="AD7" s="842"/>
      <c r="AE7" s="843" t="s">
        <v>38</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837" t="s">
        <v>373</v>
      </c>
      <c r="B8" s="838"/>
      <c r="C8" s="838"/>
      <c r="D8" s="838"/>
      <c r="E8" s="838"/>
      <c r="F8" s="839"/>
      <c r="G8" s="846" t="str">
        <f>入力規則等!A27</f>
        <v>交通安全対策、犯罪被害者等施策</v>
      </c>
      <c r="H8" s="847"/>
      <c r="I8" s="847"/>
      <c r="J8" s="847"/>
      <c r="K8" s="847"/>
      <c r="L8" s="847"/>
      <c r="M8" s="847"/>
      <c r="N8" s="847"/>
      <c r="O8" s="847"/>
      <c r="P8" s="847"/>
      <c r="Q8" s="847"/>
      <c r="R8" s="847"/>
      <c r="S8" s="847"/>
      <c r="T8" s="847"/>
      <c r="U8" s="847"/>
      <c r="V8" s="847"/>
      <c r="W8" s="847"/>
      <c r="X8" s="848"/>
      <c r="Y8" s="849" t="s">
        <v>375</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48.75" customHeight="1" x14ac:dyDescent="0.15">
      <c r="A9" s="120" t="s">
        <v>91</v>
      </c>
      <c r="B9" s="121"/>
      <c r="C9" s="121"/>
      <c r="D9" s="121"/>
      <c r="E9" s="121"/>
      <c r="F9" s="121"/>
      <c r="G9" s="854" t="s">
        <v>95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28.25" customHeight="1" x14ac:dyDescent="0.15">
      <c r="A10" s="857" t="s">
        <v>102</v>
      </c>
      <c r="B10" s="858"/>
      <c r="C10" s="858"/>
      <c r="D10" s="858"/>
      <c r="E10" s="858"/>
      <c r="F10" s="858"/>
      <c r="G10" s="859" t="s">
        <v>756</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24.75" customHeight="1" x14ac:dyDescent="0.15">
      <c r="A11" s="857" t="s">
        <v>22</v>
      </c>
      <c r="B11" s="858"/>
      <c r="C11" s="858"/>
      <c r="D11" s="858"/>
      <c r="E11" s="858"/>
      <c r="F11" s="862"/>
      <c r="G11" s="863" t="str">
        <f>入力規則等!P10</f>
        <v>交付</v>
      </c>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row>
    <row r="12" spans="1:50" ht="21" customHeight="1" x14ac:dyDescent="0.15">
      <c r="A12" s="117" t="s">
        <v>94</v>
      </c>
      <c r="B12" s="118"/>
      <c r="C12" s="118"/>
      <c r="D12" s="118"/>
      <c r="E12" s="118"/>
      <c r="F12" s="119"/>
      <c r="G12" s="866"/>
      <c r="H12" s="867"/>
      <c r="I12" s="867"/>
      <c r="J12" s="867"/>
      <c r="K12" s="867"/>
      <c r="L12" s="867"/>
      <c r="M12" s="867"/>
      <c r="N12" s="867"/>
      <c r="O12" s="867"/>
      <c r="P12" s="416" t="s">
        <v>461</v>
      </c>
      <c r="Q12" s="291"/>
      <c r="R12" s="291"/>
      <c r="S12" s="291"/>
      <c r="T12" s="291"/>
      <c r="U12" s="291"/>
      <c r="V12" s="292"/>
      <c r="W12" s="416" t="s">
        <v>90</v>
      </c>
      <c r="X12" s="291"/>
      <c r="Y12" s="291"/>
      <c r="Z12" s="291"/>
      <c r="AA12" s="291"/>
      <c r="AB12" s="291"/>
      <c r="AC12" s="292"/>
      <c r="AD12" s="416" t="s">
        <v>208</v>
      </c>
      <c r="AE12" s="291"/>
      <c r="AF12" s="291"/>
      <c r="AG12" s="291"/>
      <c r="AH12" s="291"/>
      <c r="AI12" s="291"/>
      <c r="AJ12" s="292"/>
      <c r="AK12" s="416" t="s">
        <v>702</v>
      </c>
      <c r="AL12" s="291"/>
      <c r="AM12" s="291"/>
      <c r="AN12" s="291"/>
      <c r="AO12" s="291"/>
      <c r="AP12" s="291"/>
      <c r="AQ12" s="292"/>
      <c r="AR12" s="416" t="s">
        <v>703</v>
      </c>
      <c r="AS12" s="291"/>
      <c r="AT12" s="291"/>
      <c r="AU12" s="291"/>
      <c r="AV12" s="291"/>
      <c r="AW12" s="291"/>
      <c r="AX12" s="868"/>
    </row>
    <row r="13" spans="1:50" ht="21" customHeight="1" x14ac:dyDescent="0.15">
      <c r="A13" s="80"/>
      <c r="B13" s="81"/>
      <c r="C13" s="81"/>
      <c r="D13" s="81"/>
      <c r="E13" s="81"/>
      <c r="F13" s="82"/>
      <c r="G13" s="432" t="s">
        <v>7</v>
      </c>
      <c r="H13" s="433"/>
      <c r="I13" s="825" t="s">
        <v>17</v>
      </c>
      <c r="J13" s="826"/>
      <c r="K13" s="826"/>
      <c r="L13" s="826"/>
      <c r="M13" s="826"/>
      <c r="N13" s="826"/>
      <c r="O13" s="827"/>
      <c r="P13" s="782">
        <v>7180</v>
      </c>
      <c r="Q13" s="783"/>
      <c r="R13" s="783"/>
      <c r="S13" s="783"/>
      <c r="T13" s="783"/>
      <c r="U13" s="783"/>
      <c r="V13" s="784"/>
      <c r="W13" s="782">
        <v>7317</v>
      </c>
      <c r="X13" s="783"/>
      <c r="Y13" s="783"/>
      <c r="Z13" s="783"/>
      <c r="AA13" s="783"/>
      <c r="AB13" s="783"/>
      <c r="AC13" s="784"/>
      <c r="AD13" s="782">
        <v>7350</v>
      </c>
      <c r="AE13" s="783"/>
      <c r="AF13" s="783"/>
      <c r="AG13" s="783"/>
      <c r="AH13" s="783"/>
      <c r="AI13" s="783"/>
      <c r="AJ13" s="784"/>
      <c r="AK13" s="782">
        <v>7443</v>
      </c>
      <c r="AL13" s="783"/>
      <c r="AM13" s="783"/>
      <c r="AN13" s="783"/>
      <c r="AO13" s="783"/>
      <c r="AP13" s="783"/>
      <c r="AQ13" s="784"/>
      <c r="AR13" s="797">
        <v>7933</v>
      </c>
      <c r="AS13" s="798"/>
      <c r="AT13" s="798"/>
      <c r="AU13" s="798"/>
      <c r="AV13" s="798"/>
      <c r="AW13" s="798"/>
      <c r="AX13" s="828"/>
    </row>
    <row r="14" spans="1:50" ht="21" customHeight="1" x14ac:dyDescent="0.15">
      <c r="A14" s="80"/>
      <c r="B14" s="81"/>
      <c r="C14" s="81"/>
      <c r="D14" s="81"/>
      <c r="E14" s="81"/>
      <c r="F14" s="82"/>
      <c r="G14" s="434"/>
      <c r="H14" s="435"/>
      <c r="I14" s="811" t="s">
        <v>9</v>
      </c>
      <c r="J14" s="817"/>
      <c r="K14" s="817"/>
      <c r="L14" s="817"/>
      <c r="M14" s="817"/>
      <c r="N14" s="817"/>
      <c r="O14" s="818"/>
      <c r="P14" s="782" t="s">
        <v>486</v>
      </c>
      <c r="Q14" s="783"/>
      <c r="R14" s="783"/>
      <c r="S14" s="783"/>
      <c r="T14" s="783"/>
      <c r="U14" s="783"/>
      <c r="V14" s="784"/>
      <c r="W14" s="782" t="s">
        <v>486</v>
      </c>
      <c r="X14" s="783"/>
      <c r="Y14" s="783"/>
      <c r="Z14" s="783"/>
      <c r="AA14" s="783"/>
      <c r="AB14" s="783"/>
      <c r="AC14" s="784"/>
      <c r="AD14" s="782">
        <v>28</v>
      </c>
      <c r="AE14" s="783"/>
      <c r="AF14" s="783"/>
      <c r="AG14" s="783"/>
      <c r="AH14" s="783"/>
      <c r="AI14" s="783"/>
      <c r="AJ14" s="784"/>
      <c r="AK14" s="782" t="s">
        <v>486</v>
      </c>
      <c r="AL14" s="783"/>
      <c r="AM14" s="783"/>
      <c r="AN14" s="783"/>
      <c r="AO14" s="783"/>
      <c r="AP14" s="783"/>
      <c r="AQ14" s="784"/>
      <c r="AR14" s="829"/>
      <c r="AS14" s="829"/>
      <c r="AT14" s="829"/>
      <c r="AU14" s="829"/>
      <c r="AV14" s="829"/>
      <c r="AW14" s="829"/>
      <c r="AX14" s="830"/>
    </row>
    <row r="15" spans="1:50" ht="21" customHeight="1" x14ac:dyDescent="0.15">
      <c r="A15" s="80"/>
      <c r="B15" s="81"/>
      <c r="C15" s="81"/>
      <c r="D15" s="81"/>
      <c r="E15" s="81"/>
      <c r="F15" s="82"/>
      <c r="G15" s="434"/>
      <c r="H15" s="435"/>
      <c r="I15" s="811" t="s">
        <v>127</v>
      </c>
      <c r="J15" s="812"/>
      <c r="K15" s="812"/>
      <c r="L15" s="812"/>
      <c r="M15" s="812"/>
      <c r="N15" s="812"/>
      <c r="O15" s="813"/>
      <c r="P15" s="782" t="s">
        <v>486</v>
      </c>
      <c r="Q15" s="783"/>
      <c r="R15" s="783"/>
      <c r="S15" s="783"/>
      <c r="T15" s="783"/>
      <c r="U15" s="783"/>
      <c r="V15" s="784"/>
      <c r="W15" s="782" t="s">
        <v>486</v>
      </c>
      <c r="X15" s="783"/>
      <c r="Y15" s="783"/>
      <c r="Z15" s="783"/>
      <c r="AA15" s="783"/>
      <c r="AB15" s="783"/>
      <c r="AC15" s="784"/>
      <c r="AD15" s="782" t="s">
        <v>486</v>
      </c>
      <c r="AE15" s="783"/>
      <c r="AF15" s="783"/>
      <c r="AG15" s="783"/>
      <c r="AH15" s="783"/>
      <c r="AI15" s="783"/>
      <c r="AJ15" s="784"/>
      <c r="AK15" s="782" t="s">
        <v>486</v>
      </c>
      <c r="AL15" s="783"/>
      <c r="AM15" s="783"/>
      <c r="AN15" s="783"/>
      <c r="AO15" s="783"/>
      <c r="AP15" s="783"/>
      <c r="AQ15" s="784"/>
      <c r="AR15" s="782" t="s">
        <v>486</v>
      </c>
      <c r="AS15" s="783"/>
      <c r="AT15" s="783"/>
      <c r="AU15" s="783"/>
      <c r="AV15" s="783"/>
      <c r="AW15" s="783"/>
      <c r="AX15" s="831"/>
    </row>
    <row r="16" spans="1:50" ht="21" customHeight="1" x14ac:dyDescent="0.15">
      <c r="A16" s="80"/>
      <c r="B16" s="81"/>
      <c r="C16" s="81"/>
      <c r="D16" s="81"/>
      <c r="E16" s="81"/>
      <c r="F16" s="82"/>
      <c r="G16" s="434"/>
      <c r="H16" s="435"/>
      <c r="I16" s="811" t="s">
        <v>67</v>
      </c>
      <c r="J16" s="812"/>
      <c r="K16" s="812"/>
      <c r="L16" s="812"/>
      <c r="M16" s="812"/>
      <c r="N16" s="812"/>
      <c r="O16" s="813"/>
      <c r="P16" s="782" t="s">
        <v>486</v>
      </c>
      <c r="Q16" s="783"/>
      <c r="R16" s="783"/>
      <c r="S16" s="783"/>
      <c r="T16" s="783"/>
      <c r="U16" s="783"/>
      <c r="V16" s="784"/>
      <c r="W16" s="782" t="s">
        <v>486</v>
      </c>
      <c r="X16" s="783"/>
      <c r="Y16" s="783"/>
      <c r="Z16" s="783"/>
      <c r="AA16" s="783"/>
      <c r="AB16" s="783"/>
      <c r="AC16" s="784"/>
      <c r="AD16" s="782" t="s">
        <v>486</v>
      </c>
      <c r="AE16" s="783"/>
      <c r="AF16" s="783"/>
      <c r="AG16" s="783"/>
      <c r="AH16" s="783"/>
      <c r="AI16" s="783"/>
      <c r="AJ16" s="784"/>
      <c r="AK16" s="782" t="s">
        <v>486</v>
      </c>
      <c r="AL16" s="783"/>
      <c r="AM16" s="783"/>
      <c r="AN16" s="783"/>
      <c r="AO16" s="783"/>
      <c r="AP16" s="783"/>
      <c r="AQ16" s="784"/>
      <c r="AR16" s="814"/>
      <c r="AS16" s="815"/>
      <c r="AT16" s="815"/>
      <c r="AU16" s="815"/>
      <c r="AV16" s="815"/>
      <c r="AW16" s="815"/>
      <c r="AX16" s="816"/>
    </row>
    <row r="17" spans="1:50" ht="24.75" customHeight="1" x14ac:dyDescent="0.15">
      <c r="A17" s="80"/>
      <c r="B17" s="81"/>
      <c r="C17" s="81"/>
      <c r="D17" s="81"/>
      <c r="E17" s="81"/>
      <c r="F17" s="82"/>
      <c r="G17" s="434"/>
      <c r="H17" s="435"/>
      <c r="I17" s="811" t="s">
        <v>141</v>
      </c>
      <c r="J17" s="817"/>
      <c r="K17" s="817"/>
      <c r="L17" s="817"/>
      <c r="M17" s="817"/>
      <c r="N17" s="817"/>
      <c r="O17" s="818"/>
      <c r="P17" s="782" t="s">
        <v>486</v>
      </c>
      <c r="Q17" s="783"/>
      <c r="R17" s="783"/>
      <c r="S17" s="783"/>
      <c r="T17" s="783"/>
      <c r="U17" s="783"/>
      <c r="V17" s="784"/>
      <c r="W17" s="782" t="s">
        <v>486</v>
      </c>
      <c r="X17" s="783"/>
      <c r="Y17" s="783"/>
      <c r="Z17" s="783"/>
      <c r="AA17" s="783"/>
      <c r="AB17" s="783"/>
      <c r="AC17" s="784"/>
      <c r="AD17" s="782" t="s">
        <v>486</v>
      </c>
      <c r="AE17" s="783"/>
      <c r="AF17" s="783"/>
      <c r="AG17" s="783"/>
      <c r="AH17" s="783"/>
      <c r="AI17" s="783"/>
      <c r="AJ17" s="784"/>
      <c r="AK17" s="782" t="s">
        <v>486</v>
      </c>
      <c r="AL17" s="783"/>
      <c r="AM17" s="783"/>
      <c r="AN17" s="783"/>
      <c r="AO17" s="783"/>
      <c r="AP17" s="783"/>
      <c r="AQ17" s="784"/>
      <c r="AR17" s="819"/>
      <c r="AS17" s="819"/>
      <c r="AT17" s="819"/>
      <c r="AU17" s="819"/>
      <c r="AV17" s="819"/>
      <c r="AW17" s="819"/>
      <c r="AX17" s="820"/>
    </row>
    <row r="18" spans="1:50" ht="24.75" customHeight="1" x14ac:dyDescent="0.15">
      <c r="A18" s="80"/>
      <c r="B18" s="81"/>
      <c r="C18" s="81"/>
      <c r="D18" s="81"/>
      <c r="E18" s="81"/>
      <c r="F18" s="82"/>
      <c r="G18" s="436"/>
      <c r="H18" s="437"/>
      <c r="I18" s="821" t="s">
        <v>84</v>
      </c>
      <c r="J18" s="822"/>
      <c r="K18" s="822"/>
      <c r="L18" s="822"/>
      <c r="M18" s="822"/>
      <c r="N18" s="822"/>
      <c r="O18" s="823"/>
      <c r="P18" s="778">
        <f>SUM(P13:V17)</f>
        <v>7180</v>
      </c>
      <c r="Q18" s="779"/>
      <c r="R18" s="779"/>
      <c r="S18" s="779"/>
      <c r="T18" s="779"/>
      <c r="U18" s="779"/>
      <c r="V18" s="780"/>
      <c r="W18" s="778">
        <f>SUM(W13:AC17)</f>
        <v>7317</v>
      </c>
      <c r="X18" s="779"/>
      <c r="Y18" s="779"/>
      <c r="Z18" s="779"/>
      <c r="AA18" s="779"/>
      <c r="AB18" s="779"/>
      <c r="AC18" s="780"/>
      <c r="AD18" s="778">
        <f>SUM(AD13:AJ17)</f>
        <v>7378</v>
      </c>
      <c r="AE18" s="779"/>
      <c r="AF18" s="779"/>
      <c r="AG18" s="779"/>
      <c r="AH18" s="779"/>
      <c r="AI18" s="779"/>
      <c r="AJ18" s="780"/>
      <c r="AK18" s="778">
        <f>SUM(AK13:AQ17)</f>
        <v>7443</v>
      </c>
      <c r="AL18" s="779"/>
      <c r="AM18" s="779"/>
      <c r="AN18" s="779"/>
      <c r="AO18" s="779"/>
      <c r="AP18" s="779"/>
      <c r="AQ18" s="780"/>
      <c r="AR18" s="778">
        <f>SUM(AR13:AX17)</f>
        <v>7933</v>
      </c>
      <c r="AS18" s="779"/>
      <c r="AT18" s="779"/>
      <c r="AU18" s="779"/>
      <c r="AV18" s="779"/>
      <c r="AW18" s="779"/>
      <c r="AX18" s="824"/>
    </row>
    <row r="19" spans="1:50" ht="24.75" customHeight="1" x14ac:dyDescent="0.15">
      <c r="A19" s="80"/>
      <c r="B19" s="81"/>
      <c r="C19" s="81"/>
      <c r="D19" s="81"/>
      <c r="E19" s="81"/>
      <c r="F19" s="82"/>
      <c r="G19" s="803" t="s">
        <v>37</v>
      </c>
      <c r="H19" s="804"/>
      <c r="I19" s="804"/>
      <c r="J19" s="804"/>
      <c r="K19" s="804"/>
      <c r="L19" s="804"/>
      <c r="M19" s="804"/>
      <c r="N19" s="804"/>
      <c r="O19" s="804"/>
      <c r="P19" s="782">
        <v>7180</v>
      </c>
      <c r="Q19" s="783"/>
      <c r="R19" s="783"/>
      <c r="S19" s="783"/>
      <c r="T19" s="783"/>
      <c r="U19" s="783"/>
      <c r="V19" s="784"/>
      <c r="W19" s="782">
        <v>7317</v>
      </c>
      <c r="X19" s="783"/>
      <c r="Y19" s="783"/>
      <c r="Z19" s="783"/>
      <c r="AA19" s="783"/>
      <c r="AB19" s="783"/>
      <c r="AC19" s="784"/>
      <c r="AD19" s="782">
        <v>7378</v>
      </c>
      <c r="AE19" s="783"/>
      <c r="AF19" s="783"/>
      <c r="AG19" s="783"/>
      <c r="AH19" s="783"/>
      <c r="AI19" s="783"/>
      <c r="AJ19" s="784"/>
      <c r="AK19" s="805"/>
      <c r="AL19" s="805"/>
      <c r="AM19" s="805"/>
      <c r="AN19" s="805"/>
      <c r="AO19" s="805"/>
      <c r="AP19" s="805"/>
      <c r="AQ19" s="805"/>
      <c r="AR19" s="805"/>
      <c r="AS19" s="805"/>
      <c r="AT19" s="805"/>
      <c r="AU19" s="805"/>
      <c r="AV19" s="805"/>
      <c r="AW19" s="805"/>
      <c r="AX19" s="806"/>
    </row>
    <row r="20" spans="1:50" ht="24.75" customHeight="1" x14ac:dyDescent="0.15">
      <c r="A20" s="80"/>
      <c r="B20" s="81"/>
      <c r="C20" s="81"/>
      <c r="D20" s="81"/>
      <c r="E20" s="81"/>
      <c r="F20" s="82"/>
      <c r="G20" s="803" t="s">
        <v>45</v>
      </c>
      <c r="H20" s="804"/>
      <c r="I20" s="804"/>
      <c r="J20" s="804"/>
      <c r="K20" s="804"/>
      <c r="L20" s="804"/>
      <c r="M20" s="804"/>
      <c r="N20" s="804"/>
      <c r="O20" s="804"/>
      <c r="P20" s="807">
        <f>IF(P18=0,"-",SUM(P19)/P18)</f>
        <v>1</v>
      </c>
      <c r="Q20" s="807"/>
      <c r="R20" s="807"/>
      <c r="S20" s="807"/>
      <c r="T20" s="807"/>
      <c r="U20" s="807"/>
      <c r="V20" s="807"/>
      <c r="W20" s="807">
        <f>IF(W18=0,"-",SUM(W19)/W18)</f>
        <v>1</v>
      </c>
      <c r="X20" s="807"/>
      <c r="Y20" s="807"/>
      <c r="Z20" s="807"/>
      <c r="AA20" s="807"/>
      <c r="AB20" s="807"/>
      <c r="AC20" s="807"/>
      <c r="AD20" s="807">
        <f>IF(AD18=0,"-",SUM(AD19)/AD18)</f>
        <v>1</v>
      </c>
      <c r="AE20" s="807"/>
      <c r="AF20" s="807"/>
      <c r="AG20" s="807"/>
      <c r="AH20" s="807"/>
      <c r="AI20" s="807"/>
      <c r="AJ20" s="807"/>
      <c r="AK20" s="805"/>
      <c r="AL20" s="805"/>
      <c r="AM20" s="805"/>
      <c r="AN20" s="805"/>
      <c r="AO20" s="805"/>
      <c r="AP20" s="805"/>
      <c r="AQ20" s="808"/>
      <c r="AR20" s="808"/>
      <c r="AS20" s="808"/>
      <c r="AT20" s="808"/>
      <c r="AU20" s="805"/>
      <c r="AV20" s="805"/>
      <c r="AW20" s="805"/>
      <c r="AX20" s="806"/>
    </row>
    <row r="21" spans="1:50" ht="25.5" customHeight="1" x14ac:dyDescent="0.15">
      <c r="A21" s="120"/>
      <c r="B21" s="121"/>
      <c r="C21" s="121"/>
      <c r="D21" s="121"/>
      <c r="E21" s="121"/>
      <c r="F21" s="122"/>
      <c r="G21" s="809" t="s">
        <v>451</v>
      </c>
      <c r="H21" s="810"/>
      <c r="I21" s="810"/>
      <c r="J21" s="810"/>
      <c r="K21" s="810"/>
      <c r="L21" s="810"/>
      <c r="M21" s="810"/>
      <c r="N21" s="810"/>
      <c r="O21" s="810"/>
      <c r="P21" s="807">
        <f>IF(P19=0,"-",SUM(P19)/SUM(P13,P14))</f>
        <v>1</v>
      </c>
      <c r="Q21" s="807"/>
      <c r="R21" s="807"/>
      <c r="S21" s="807"/>
      <c r="T21" s="807"/>
      <c r="U21" s="807"/>
      <c r="V21" s="807"/>
      <c r="W21" s="807">
        <f>IF(W19=0,"-",SUM(W19)/SUM(W13,W14))</f>
        <v>1</v>
      </c>
      <c r="X21" s="807"/>
      <c r="Y21" s="807"/>
      <c r="Z21" s="807"/>
      <c r="AA21" s="807"/>
      <c r="AB21" s="807"/>
      <c r="AC21" s="807"/>
      <c r="AD21" s="807">
        <f>IF(AD19=0,"-",SUM(AD19)/SUM(AD13,AD14))</f>
        <v>1</v>
      </c>
      <c r="AE21" s="807"/>
      <c r="AF21" s="807"/>
      <c r="AG21" s="807"/>
      <c r="AH21" s="807"/>
      <c r="AI21" s="807"/>
      <c r="AJ21" s="807"/>
      <c r="AK21" s="805"/>
      <c r="AL21" s="805"/>
      <c r="AM21" s="805"/>
      <c r="AN21" s="805"/>
      <c r="AO21" s="805"/>
      <c r="AP21" s="805"/>
      <c r="AQ21" s="808"/>
      <c r="AR21" s="808"/>
      <c r="AS21" s="808"/>
      <c r="AT21" s="808"/>
      <c r="AU21" s="805"/>
      <c r="AV21" s="805"/>
      <c r="AW21" s="805"/>
      <c r="AX21" s="806"/>
    </row>
    <row r="22" spans="1:50" ht="18.75" customHeight="1" x14ac:dyDescent="0.15">
      <c r="A22" s="123" t="s">
        <v>269</v>
      </c>
      <c r="B22" s="124"/>
      <c r="C22" s="124"/>
      <c r="D22" s="124"/>
      <c r="E22" s="124"/>
      <c r="F22" s="125"/>
      <c r="G22" s="792" t="s">
        <v>261</v>
      </c>
      <c r="H22" s="192"/>
      <c r="I22" s="192"/>
      <c r="J22" s="192"/>
      <c r="K22" s="192"/>
      <c r="L22" s="192"/>
      <c r="M22" s="192"/>
      <c r="N22" s="192"/>
      <c r="O22" s="193"/>
      <c r="P22" s="191" t="s">
        <v>225</v>
      </c>
      <c r="Q22" s="192"/>
      <c r="R22" s="192"/>
      <c r="S22" s="192"/>
      <c r="T22" s="192"/>
      <c r="U22" s="192"/>
      <c r="V22" s="193"/>
      <c r="W22" s="191" t="s">
        <v>704</v>
      </c>
      <c r="X22" s="192"/>
      <c r="Y22" s="192"/>
      <c r="Z22" s="192"/>
      <c r="AA22" s="192"/>
      <c r="AB22" s="192"/>
      <c r="AC22" s="193"/>
      <c r="AD22" s="191" t="s">
        <v>191</v>
      </c>
      <c r="AE22" s="192"/>
      <c r="AF22" s="192"/>
      <c r="AG22" s="192"/>
      <c r="AH22" s="192"/>
      <c r="AI22" s="192"/>
      <c r="AJ22" s="192"/>
      <c r="AK22" s="192"/>
      <c r="AL22" s="192"/>
      <c r="AM22" s="192"/>
      <c r="AN22" s="192"/>
      <c r="AO22" s="192"/>
      <c r="AP22" s="192"/>
      <c r="AQ22" s="192"/>
      <c r="AR22" s="192"/>
      <c r="AS22" s="192"/>
      <c r="AT22" s="192"/>
      <c r="AU22" s="192"/>
      <c r="AV22" s="192"/>
      <c r="AW22" s="192"/>
      <c r="AX22" s="793"/>
    </row>
    <row r="23" spans="1:50" ht="41.25" customHeight="1" x14ac:dyDescent="0.15">
      <c r="A23" s="126"/>
      <c r="B23" s="127"/>
      <c r="C23" s="127"/>
      <c r="D23" s="127"/>
      <c r="E23" s="127"/>
      <c r="F23" s="128"/>
      <c r="G23" s="794" t="s">
        <v>706</v>
      </c>
      <c r="H23" s="795"/>
      <c r="I23" s="795"/>
      <c r="J23" s="795"/>
      <c r="K23" s="795"/>
      <c r="L23" s="795"/>
      <c r="M23" s="795"/>
      <c r="N23" s="795"/>
      <c r="O23" s="796"/>
      <c r="P23" s="797">
        <v>7443</v>
      </c>
      <c r="Q23" s="798"/>
      <c r="R23" s="798"/>
      <c r="S23" s="798"/>
      <c r="T23" s="798"/>
      <c r="U23" s="798"/>
      <c r="V23" s="799"/>
      <c r="W23" s="797">
        <v>7933</v>
      </c>
      <c r="X23" s="798"/>
      <c r="Y23" s="798"/>
      <c r="Z23" s="798"/>
      <c r="AA23" s="798"/>
      <c r="AB23" s="798"/>
      <c r="AC23" s="799"/>
      <c r="AD23" s="132" t="s">
        <v>819</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00" t="s">
        <v>486</v>
      </c>
      <c r="H24" s="801"/>
      <c r="I24" s="801"/>
      <c r="J24" s="801"/>
      <c r="K24" s="801"/>
      <c r="L24" s="801"/>
      <c r="M24" s="801"/>
      <c r="N24" s="801"/>
      <c r="O24" s="802"/>
      <c r="P24" s="782" t="s">
        <v>486</v>
      </c>
      <c r="Q24" s="783"/>
      <c r="R24" s="783"/>
      <c r="S24" s="783"/>
      <c r="T24" s="783"/>
      <c r="U24" s="783"/>
      <c r="V24" s="784"/>
      <c r="W24" s="782" t="s">
        <v>486</v>
      </c>
      <c r="X24" s="783"/>
      <c r="Y24" s="783"/>
      <c r="Z24" s="783"/>
      <c r="AA24" s="783"/>
      <c r="AB24" s="783"/>
      <c r="AC24" s="784"/>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0" t="s">
        <v>486</v>
      </c>
      <c r="H25" s="801"/>
      <c r="I25" s="801"/>
      <c r="J25" s="801"/>
      <c r="K25" s="801"/>
      <c r="L25" s="801"/>
      <c r="M25" s="801"/>
      <c r="N25" s="801"/>
      <c r="O25" s="802"/>
      <c r="P25" s="782" t="s">
        <v>486</v>
      </c>
      <c r="Q25" s="783"/>
      <c r="R25" s="783"/>
      <c r="S25" s="783"/>
      <c r="T25" s="783"/>
      <c r="U25" s="783"/>
      <c r="V25" s="784"/>
      <c r="W25" s="782" t="s">
        <v>486</v>
      </c>
      <c r="X25" s="783"/>
      <c r="Y25" s="783"/>
      <c r="Z25" s="783"/>
      <c r="AA25" s="783"/>
      <c r="AB25" s="783"/>
      <c r="AC25" s="784"/>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00" t="s">
        <v>486</v>
      </c>
      <c r="H26" s="801"/>
      <c r="I26" s="801"/>
      <c r="J26" s="801"/>
      <c r="K26" s="801"/>
      <c r="L26" s="801"/>
      <c r="M26" s="801"/>
      <c r="N26" s="801"/>
      <c r="O26" s="802"/>
      <c r="P26" s="782" t="s">
        <v>486</v>
      </c>
      <c r="Q26" s="783"/>
      <c r="R26" s="783"/>
      <c r="S26" s="783"/>
      <c r="T26" s="783"/>
      <c r="U26" s="783"/>
      <c r="V26" s="784"/>
      <c r="W26" s="782" t="s">
        <v>486</v>
      </c>
      <c r="X26" s="783"/>
      <c r="Y26" s="783"/>
      <c r="Z26" s="783"/>
      <c r="AA26" s="783"/>
      <c r="AB26" s="783"/>
      <c r="AC26" s="784"/>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00" t="s">
        <v>486</v>
      </c>
      <c r="H27" s="801"/>
      <c r="I27" s="801"/>
      <c r="J27" s="801"/>
      <c r="K27" s="801"/>
      <c r="L27" s="801"/>
      <c r="M27" s="801"/>
      <c r="N27" s="801"/>
      <c r="O27" s="802"/>
      <c r="P27" s="782" t="s">
        <v>486</v>
      </c>
      <c r="Q27" s="783"/>
      <c r="R27" s="783"/>
      <c r="S27" s="783"/>
      <c r="T27" s="783"/>
      <c r="U27" s="783"/>
      <c r="V27" s="784"/>
      <c r="W27" s="782" t="s">
        <v>486</v>
      </c>
      <c r="X27" s="783"/>
      <c r="Y27" s="783"/>
      <c r="Z27" s="783"/>
      <c r="AA27" s="783"/>
      <c r="AB27" s="783"/>
      <c r="AC27" s="784"/>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5" t="s">
        <v>172</v>
      </c>
      <c r="H28" s="776"/>
      <c r="I28" s="776"/>
      <c r="J28" s="776"/>
      <c r="K28" s="776"/>
      <c r="L28" s="776"/>
      <c r="M28" s="776"/>
      <c r="N28" s="776"/>
      <c r="O28" s="777"/>
      <c r="P28" s="778">
        <f>P29-SUM(P23:P27)</f>
        <v>0</v>
      </c>
      <c r="Q28" s="779"/>
      <c r="R28" s="779"/>
      <c r="S28" s="779"/>
      <c r="T28" s="779"/>
      <c r="U28" s="779"/>
      <c r="V28" s="780"/>
      <c r="W28" s="778">
        <f>W29-SUM(W23:W27)</f>
        <v>0</v>
      </c>
      <c r="X28" s="779"/>
      <c r="Y28" s="779"/>
      <c r="Z28" s="779"/>
      <c r="AA28" s="779"/>
      <c r="AB28" s="779"/>
      <c r="AC28" s="780"/>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1" t="s">
        <v>84</v>
      </c>
      <c r="H29" s="721"/>
      <c r="I29" s="721"/>
      <c r="J29" s="721"/>
      <c r="K29" s="721"/>
      <c r="L29" s="721"/>
      <c r="M29" s="721"/>
      <c r="N29" s="721"/>
      <c r="O29" s="722"/>
      <c r="P29" s="782">
        <f>AK13</f>
        <v>7443</v>
      </c>
      <c r="Q29" s="783"/>
      <c r="R29" s="783"/>
      <c r="S29" s="783"/>
      <c r="T29" s="783"/>
      <c r="U29" s="783"/>
      <c r="V29" s="784"/>
      <c r="W29" s="785">
        <f>AR13</f>
        <v>7933</v>
      </c>
      <c r="X29" s="786"/>
      <c r="Y29" s="786"/>
      <c r="Z29" s="786"/>
      <c r="AA29" s="786"/>
      <c r="AB29" s="786"/>
      <c r="AC29" s="787"/>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447</v>
      </c>
      <c r="B30" s="439"/>
      <c r="C30" s="439"/>
      <c r="D30" s="439"/>
      <c r="E30" s="439"/>
      <c r="F30" s="440"/>
      <c r="G30" s="441" t="s">
        <v>226</v>
      </c>
      <c r="H30" s="442"/>
      <c r="I30" s="442"/>
      <c r="J30" s="442"/>
      <c r="K30" s="442"/>
      <c r="L30" s="442"/>
      <c r="M30" s="442"/>
      <c r="N30" s="442"/>
      <c r="O30" s="443"/>
      <c r="P30" s="444" t="s">
        <v>98</v>
      </c>
      <c r="Q30" s="442"/>
      <c r="R30" s="442"/>
      <c r="S30" s="442"/>
      <c r="T30" s="442"/>
      <c r="U30" s="442"/>
      <c r="V30" s="442"/>
      <c r="W30" s="442"/>
      <c r="X30" s="443"/>
      <c r="Y30" s="445"/>
      <c r="Z30" s="446"/>
      <c r="AA30" s="447"/>
      <c r="AB30" s="448" t="s">
        <v>49</v>
      </c>
      <c r="AC30" s="449"/>
      <c r="AD30" s="450"/>
      <c r="AE30" s="448" t="s">
        <v>461</v>
      </c>
      <c r="AF30" s="449"/>
      <c r="AG30" s="449"/>
      <c r="AH30" s="450"/>
      <c r="AI30" s="451" t="s">
        <v>90</v>
      </c>
      <c r="AJ30" s="451"/>
      <c r="AK30" s="451"/>
      <c r="AL30" s="448"/>
      <c r="AM30" s="451" t="s">
        <v>557</v>
      </c>
      <c r="AN30" s="451"/>
      <c r="AO30" s="451"/>
      <c r="AP30" s="448"/>
      <c r="AQ30" s="788" t="s">
        <v>340</v>
      </c>
      <c r="AR30" s="789"/>
      <c r="AS30" s="789"/>
      <c r="AT30" s="790"/>
      <c r="AU30" s="442" t="s">
        <v>260</v>
      </c>
      <c r="AV30" s="442"/>
      <c r="AW30" s="442"/>
      <c r="AX30" s="791"/>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486</v>
      </c>
      <c r="AR31" s="198"/>
      <c r="AS31" s="176" t="s">
        <v>341</v>
      </c>
      <c r="AT31" s="177"/>
      <c r="AU31" s="252">
        <v>3</v>
      </c>
      <c r="AV31" s="252"/>
      <c r="AW31" s="314" t="s">
        <v>311</v>
      </c>
      <c r="AX31" s="734"/>
    </row>
    <row r="32" spans="1:50" ht="23.25" customHeight="1" x14ac:dyDescent="0.15">
      <c r="A32" s="369"/>
      <c r="B32" s="367"/>
      <c r="C32" s="367"/>
      <c r="D32" s="367"/>
      <c r="E32" s="367"/>
      <c r="F32" s="368"/>
      <c r="G32" s="359" t="s">
        <v>713</v>
      </c>
      <c r="H32" s="360"/>
      <c r="I32" s="360"/>
      <c r="J32" s="360"/>
      <c r="K32" s="360"/>
      <c r="L32" s="360"/>
      <c r="M32" s="360"/>
      <c r="N32" s="360"/>
      <c r="O32" s="386"/>
      <c r="P32" s="99" t="s">
        <v>715</v>
      </c>
      <c r="Q32" s="99"/>
      <c r="R32" s="99"/>
      <c r="S32" s="99"/>
      <c r="T32" s="99"/>
      <c r="U32" s="99"/>
      <c r="V32" s="99"/>
      <c r="W32" s="99"/>
      <c r="X32" s="186"/>
      <c r="Y32" s="676" t="s">
        <v>58</v>
      </c>
      <c r="Z32" s="770"/>
      <c r="AA32" s="771"/>
      <c r="AB32" s="712" t="s">
        <v>59</v>
      </c>
      <c r="AC32" s="712"/>
      <c r="AD32" s="712"/>
      <c r="AE32" s="330">
        <v>92</v>
      </c>
      <c r="AF32" s="331"/>
      <c r="AG32" s="331"/>
      <c r="AH32" s="331"/>
      <c r="AI32" s="330">
        <v>92</v>
      </c>
      <c r="AJ32" s="331"/>
      <c r="AK32" s="331"/>
      <c r="AL32" s="331"/>
      <c r="AM32" s="330">
        <v>92</v>
      </c>
      <c r="AN32" s="331"/>
      <c r="AO32" s="331"/>
      <c r="AP32" s="331"/>
      <c r="AQ32" s="195" t="s">
        <v>486</v>
      </c>
      <c r="AR32" s="196"/>
      <c r="AS32" s="196"/>
      <c r="AT32" s="197"/>
      <c r="AU32" s="331" t="s">
        <v>486</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108</v>
      </c>
      <c r="Z33" s="291"/>
      <c r="AA33" s="292"/>
      <c r="AB33" s="730" t="s">
        <v>59</v>
      </c>
      <c r="AC33" s="730"/>
      <c r="AD33" s="730"/>
      <c r="AE33" s="330">
        <v>90</v>
      </c>
      <c r="AF33" s="331"/>
      <c r="AG33" s="331"/>
      <c r="AH33" s="331"/>
      <c r="AI33" s="330">
        <v>90</v>
      </c>
      <c r="AJ33" s="331"/>
      <c r="AK33" s="331"/>
      <c r="AL33" s="331"/>
      <c r="AM33" s="330">
        <v>90</v>
      </c>
      <c r="AN33" s="331"/>
      <c r="AO33" s="331"/>
      <c r="AP33" s="331"/>
      <c r="AQ33" s="195" t="s">
        <v>486</v>
      </c>
      <c r="AR33" s="196"/>
      <c r="AS33" s="196"/>
      <c r="AT33" s="197"/>
      <c r="AU33" s="331">
        <v>90</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65</v>
      </c>
      <c r="Z34" s="291"/>
      <c r="AA34" s="292"/>
      <c r="AB34" s="417" t="s">
        <v>59</v>
      </c>
      <c r="AC34" s="417"/>
      <c r="AD34" s="417"/>
      <c r="AE34" s="330">
        <v>102.6</v>
      </c>
      <c r="AF34" s="331"/>
      <c r="AG34" s="331"/>
      <c r="AH34" s="331"/>
      <c r="AI34" s="330">
        <v>102.7</v>
      </c>
      <c r="AJ34" s="331"/>
      <c r="AK34" s="331"/>
      <c r="AL34" s="331"/>
      <c r="AM34" s="330">
        <v>102.8</v>
      </c>
      <c r="AN34" s="331"/>
      <c r="AO34" s="331"/>
      <c r="AP34" s="331"/>
      <c r="AQ34" s="195" t="s">
        <v>486</v>
      </c>
      <c r="AR34" s="196"/>
      <c r="AS34" s="196"/>
      <c r="AT34" s="197"/>
      <c r="AU34" s="331" t="s">
        <v>486</v>
      </c>
      <c r="AV34" s="331"/>
      <c r="AW34" s="331"/>
      <c r="AX34" s="418"/>
    </row>
    <row r="35" spans="1:51" ht="23.25" customHeight="1" x14ac:dyDescent="0.15">
      <c r="A35" s="283" t="s">
        <v>284</v>
      </c>
      <c r="B35" s="284"/>
      <c r="C35" s="284"/>
      <c r="D35" s="284"/>
      <c r="E35" s="284"/>
      <c r="F35" s="285"/>
      <c r="G35" s="359" t="s">
        <v>716</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customHeight="1" x14ac:dyDescent="0.15">
      <c r="A37" s="410" t="s">
        <v>447</v>
      </c>
      <c r="B37" s="411"/>
      <c r="C37" s="411"/>
      <c r="D37" s="411"/>
      <c r="E37" s="411"/>
      <c r="F37" s="412"/>
      <c r="G37" s="373" t="s">
        <v>226</v>
      </c>
      <c r="H37" s="374"/>
      <c r="I37" s="374"/>
      <c r="J37" s="374"/>
      <c r="K37" s="374"/>
      <c r="L37" s="374"/>
      <c r="M37" s="374"/>
      <c r="N37" s="374"/>
      <c r="O37" s="375"/>
      <c r="P37" s="376" t="s">
        <v>98</v>
      </c>
      <c r="Q37" s="374"/>
      <c r="R37" s="374"/>
      <c r="S37" s="374"/>
      <c r="T37" s="374"/>
      <c r="U37" s="374"/>
      <c r="V37" s="374"/>
      <c r="W37" s="374"/>
      <c r="X37" s="375"/>
      <c r="Y37" s="377"/>
      <c r="Z37" s="378"/>
      <c r="AA37" s="379"/>
      <c r="AB37" s="383" t="s">
        <v>49</v>
      </c>
      <c r="AC37" s="384"/>
      <c r="AD37" s="385"/>
      <c r="AE37" s="273" t="s">
        <v>461</v>
      </c>
      <c r="AF37" s="273"/>
      <c r="AG37" s="273"/>
      <c r="AH37" s="273"/>
      <c r="AI37" s="273" t="s">
        <v>90</v>
      </c>
      <c r="AJ37" s="273"/>
      <c r="AK37" s="273"/>
      <c r="AL37" s="273"/>
      <c r="AM37" s="273" t="s">
        <v>557</v>
      </c>
      <c r="AN37" s="273"/>
      <c r="AO37" s="273"/>
      <c r="AP37" s="273"/>
      <c r="AQ37" s="218" t="s">
        <v>340</v>
      </c>
      <c r="AR37" s="213"/>
      <c r="AS37" s="213"/>
      <c r="AT37" s="214"/>
      <c r="AU37" s="374" t="s">
        <v>260</v>
      </c>
      <c r="AV37" s="374"/>
      <c r="AW37" s="374"/>
      <c r="AX37" s="774"/>
      <c r="AY37">
        <f>COUNTA($G$39)</f>
        <v>1</v>
      </c>
    </row>
    <row r="38" spans="1:51" ht="18.75"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t="s">
        <v>486</v>
      </c>
      <c r="AR38" s="198"/>
      <c r="AS38" s="176" t="s">
        <v>341</v>
      </c>
      <c r="AT38" s="177"/>
      <c r="AU38" s="252">
        <v>3</v>
      </c>
      <c r="AV38" s="252"/>
      <c r="AW38" s="314" t="s">
        <v>311</v>
      </c>
      <c r="AX38" s="734"/>
      <c r="AY38">
        <f t="shared" ref="AY38:AY43" si="0">$AY$37</f>
        <v>1</v>
      </c>
    </row>
    <row r="39" spans="1:51" ht="23.25" customHeight="1" x14ac:dyDescent="0.15">
      <c r="A39" s="369"/>
      <c r="B39" s="367"/>
      <c r="C39" s="367"/>
      <c r="D39" s="367"/>
      <c r="E39" s="367"/>
      <c r="F39" s="368"/>
      <c r="G39" s="359" t="s">
        <v>77</v>
      </c>
      <c r="H39" s="360"/>
      <c r="I39" s="360"/>
      <c r="J39" s="360"/>
      <c r="K39" s="360"/>
      <c r="L39" s="360"/>
      <c r="M39" s="360"/>
      <c r="N39" s="360"/>
      <c r="O39" s="386"/>
      <c r="P39" s="99" t="s">
        <v>366</v>
      </c>
      <c r="Q39" s="99"/>
      <c r="R39" s="99"/>
      <c r="S39" s="99"/>
      <c r="T39" s="99"/>
      <c r="U39" s="99"/>
      <c r="V39" s="99"/>
      <c r="W39" s="99"/>
      <c r="X39" s="186"/>
      <c r="Y39" s="676" t="s">
        <v>58</v>
      </c>
      <c r="Z39" s="770"/>
      <c r="AA39" s="771"/>
      <c r="AB39" s="712" t="s">
        <v>51</v>
      </c>
      <c r="AC39" s="712"/>
      <c r="AD39" s="712"/>
      <c r="AE39" s="330">
        <v>25</v>
      </c>
      <c r="AF39" s="331"/>
      <c r="AG39" s="331"/>
      <c r="AH39" s="331"/>
      <c r="AI39" s="330">
        <v>28</v>
      </c>
      <c r="AJ39" s="331"/>
      <c r="AK39" s="331"/>
      <c r="AL39" s="331"/>
      <c r="AM39" s="330">
        <v>27</v>
      </c>
      <c r="AN39" s="331"/>
      <c r="AO39" s="331"/>
      <c r="AP39" s="331"/>
      <c r="AQ39" s="195" t="s">
        <v>486</v>
      </c>
      <c r="AR39" s="196"/>
      <c r="AS39" s="196"/>
      <c r="AT39" s="197"/>
      <c r="AU39" s="331" t="s">
        <v>486</v>
      </c>
      <c r="AV39" s="331"/>
      <c r="AW39" s="331"/>
      <c r="AX39" s="418"/>
      <c r="AY39">
        <f t="shared" si="0"/>
        <v>1</v>
      </c>
    </row>
    <row r="40" spans="1:51" ht="23.25"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108</v>
      </c>
      <c r="Z40" s="291"/>
      <c r="AA40" s="292"/>
      <c r="AB40" s="730" t="s">
        <v>51</v>
      </c>
      <c r="AC40" s="730"/>
      <c r="AD40" s="730"/>
      <c r="AE40" s="330">
        <v>24</v>
      </c>
      <c r="AF40" s="331"/>
      <c r="AG40" s="331"/>
      <c r="AH40" s="331"/>
      <c r="AI40" s="330">
        <v>24</v>
      </c>
      <c r="AJ40" s="331"/>
      <c r="AK40" s="331"/>
      <c r="AL40" s="331"/>
      <c r="AM40" s="330">
        <v>24</v>
      </c>
      <c r="AN40" s="331"/>
      <c r="AO40" s="331"/>
      <c r="AP40" s="331"/>
      <c r="AQ40" s="195" t="s">
        <v>486</v>
      </c>
      <c r="AR40" s="196"/>
      <c r="AS40" s="196"/>
      <c r="AT40" s="197"/>
      <c r="AU40" s="331">
        <v>24</v>
      </c>
      <c r="AV40" s="331"/>
      <c r="AW40" s="331"/>
      <c r="AX40" s="418"/>
      <c r="AY40">
        <f t="shared" si="0"/>
        <v>1</v>
      </c>
    </row>
    <row r="41" spans="1:51" ht="23.25"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65</v>
      </c>
      <c r="Z41" s="291"/>
      <c r="AA41" s="292"/>
      <c r="AB41" s="417" t="s">
        <v>59</v>
      </c>
      <c r="AC41" s="417"/>
      <c r="AD41" s="417"/>
      <c r="AE41" s="330">
        <v>104.2</v>
      </c>
      <c r="AF41" s="331"/>
      <c r="AG41" s="331"/>
      <c r="AH41" s="331"/>
      <c r="AI41" s="330">
        <v>116.6</v>
      </c>
      <c r="AJ41" s="331"/>
      <c r="AK41" s="331"/>
      <c r="AL41" s="331"/>
      <c r="AM41" s="330">
        <v>112.5</v>
      </c>
      <c r="AN41" s="331"/>
      <c r="AO41" s="331"/>
      <c r="AP41" s="331"/>
      <c r="AQ41" s="195" t="s">
        <v>486</v>
      </c>
      <c r="AR41" s="196"/>
      <c r="AS41" s="196"/>
      <c r="AT41" s="197"/>
      <c r="AU41" s="331" t="s">
        <v>486</v>
      </c>
      <c r="AV41" s="331"/>
      <c r="AW41" s="331"/>
      <c r="AX41" s="418"/>
      <c r="AY41">
        <f t="shared" si="0"/>
        <v>1</v>
      </c>
    </row>
    <row r="42" spans="1:51" ht="23.25" customHeight="1" x14ac:dyDescent="0.15">
      <c r="A42" s="283" t="s">
        <v>284</v>
      </c>
      <c r="B42" s="284"/>
      <c r="C42" s="284"/>
      <c r="D42" s="284"/>
      <c r="E42" s="284"/>
      <c r="F42" s="285"/>
      <c r="G42" s="359" t="s">
        <v>97</v>
      </c>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1</v>
      </c>
    </row>
    <row r="43" spans="1:51" ht="70.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1</v>
      </c>
    </row>
    <row r="44" spans="1:51" ht="18.75" customHeight="1" x14ac:dyDescent="0.15">
      <c r="A44" s="410" t="s">
        <v>447</v>
      </c>
      <c r="B44" s="411"/>
      <c r="C44" s="411"/>
      <c r="D44" s="411"/>
      <c r="E44" s="411"/>
      <c r="F44" s="412"/>
      <c r="G44" s="373" t="s">
        <v>226</v>
      </c>
      <c r="H44" s="374"/>
      <c r="I44" s="374"/>
      <c r="J44" s="374"/>
      <c r="K44" s="374"/>
      <c r="L44" s="374"/>
      <c r="M44" s="374"/>
      <c r="N44" s="374"/>
      <c r="O44" s="375"/>
      <c r="P44" s="376" t="s">
        <v>98</v>
      </c>
      <c r="Q44" s="374"/>
      <c r="R44" s="374"/>
      <c r="S44" s="374"/>
      <c r="T44" s="374"/>
      <c r="U44" s="374"/>
      <c r="V44" s="374"/>
      <c r="W44" s="374"/>
      <c r="X44" s="375"/>
      <c r="Y44" s="377"/>
      <c r="Z44" s="378"/>
      <c r="AA44" s="379"/>
      <c r="AB44" s="383" t="s">
        <v>49</v>
      </c>
      <c r="AC44" s="384"/>
      <c r="AD44" s="385"/>
      <c r="AE44" s="273" t="s">
        <v>461</v>
      </c>
      <c r="AF44" s="273"/>
      <c r="AG44" s="273"/>
      <c r="AH44" s="273"/>
      <c r="AI44" s="273" t="s">
        <v>90</v>
      </c>
      <c r="AJ44" s="273"/>
      <c r="AK44" s="273"/>
      <c r="AL44" s="273"/>
      <c r="AM44" s="273" t="s">
        <v>557</v>
      </c>
      <c r="AN44" s="273"/>
      <c r="AO44" s="273"/>
      <c r="AP44" s="273"/>
      <c r="AQ44" s="218" t="s">
        <v>340</v>
      </c>
      <c r="AR44" s="213"/>
      <c r="AS44" s="213"/>
      <c r="AT44" s="214"/>
      <c r="AU44" s="374" t="s">
        <v>260</v>
      </c>
      <c r="AV44" s="374"/>
      <c r="AW44" s="374"/>
      <c r="AX44" s="774"/>
      <c r="AY44">
        <f>COUNTA($G$46)</f>
        <v>1</v>
      </c>
    </row>
    <row r="45" spans="1:51" ht="18.75"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t="s">
        <v>486</v>
      </c>
      <c r="AR45" s="198"/>
      <c r="AS45" s="176" t="s">
        <v>341</v>
      </c>
      <c r="AT45" s="177"/>
      <c r="AU45" s="252">
        <v>3</v>
      </c>
      <c r="AV45" s="252"/>
      <c r="AW45" s="314" t="s">
        <v>311</v>
      </c>
      <c r="AX45" s="734"/>
      <c r="AY45">
        <f t="shared" ref="AY45:AY50" si="1">$AY$44</f>
        <v>1</v>
      </c>
    </row>
    <row r="46" spans="1:51" ht="23.25" customHeight="1" x14ac:dyDescent="0.15">
      <c r="A46" s="369"/>
      <c r="B46" s="367"/>
      <c r="C46" s="367"/>
      <c r="D46" s="367"/>
      <c r="E46" s="367"/>
      <c r="F46" s="368"/>
      <c r="G46" s="359" t="s">
        <v>718</v>
      </c>
      <c r="H46" s="360"/>
      <c r="I46" s="360"/>
      <c r="J46" s="360"/>
      <c r="K46" s="360"/>
      <c r="L46" s="360"/>
      <c r="M46" s="360"/>
      <c r="N46" s="360"/>
      <c r="O46" s="386"/>
      <c r="P46" s="99" t="s">
        <v>719</v>
      </c>
      <c r="Q46" s="99"/>
      <c r="R46" s="99"/>
      <c r="S46" s="99"/>
      <c r="T46" s="99"/>
      <c r="U46" s="99"/>
      <c r="V46" s="99"/>
      <c r="W46" s="99"/>
      <c r="X46" s="186"/>
      <c r="Y46" s="676" t="s">
        <v>58</v>
      </c>
      <c r="Z46" s="770"/>
      <c r="AA46" s="771"/>
      <c r="AB46" s="712" t="s">
        <v>486</v>
      </c>
      <c r="AC46" s="712"/>
      <c r="AD46" s="712"/>
      <c r="AE46" s="674">
        <v>4.5</v>
      </c>
      <c r="AF46" s="674"/>
      <c r="AG46" s="674"/>
      <c r="AH46" s="674"/>
      <c r="AI46" s="674">
        <v>4.5</v>
      </c>
      <c r="AJ46" s="674"/>
      <c r="AK46" s="674"/>
      <c r="AL46" s="674"/>
      <c r="AM46" s="674">
        <v>4.3899999999999997</v>
      </c>
      <c r="AN46" s="674"/>
      <c r="AO46" s="674"/>
      <c r="AP46" s="674"/>
      <c r="AQ46" s="195" t="s">
        <v>486</v>
      </c>
      <c r="AR46" s="196"/>
      <c r="AS46" s="196"/>
      <c r="AT46" s="197"/>
      <c r="AU46" s="331" t="s">
        <v>486</v>
      </c>
      <c r="AV46" s="331"/>
      <c r="AW46" s="331"/>
      <c r="AX46" s="418"/>
      <c r="AY46">
        <f t="shared" si="1"/>
        <v>1</v>
      </c>
    </row>
    <row r="47" spans="1:51" ht="23.25"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108</v>
      </c>
      <c r="Z47" s="291"/>
      <c r="AA47" s="292"/>
      <c r="AB47" s="730" t="s">
        <v>486</v>
      </c>
      <c r="AC47" s="730"/>
      <c r="AD47" s="730"/>
      <c r="AE47" s="330">
        <v>4.4000000000000004</v>
      </c>
      <c r="AF47" s="331"/>
      <c r="AG47" s="331"/>
      <c r="AH47" s="331"/>
      <c r="AI47" s="330">
        <v>4.4000000000000004</v>
      </c>
      <c r="AJ47" s="331"/>
      <c r="AK47" s="331"/>
      <c r="AL47" s="331"/>
      <c r="AM47" s="330">
        <v>4.3899999999999997</v>
      </c>
      <c r="AN47" s="331"/>
      <c r="AO47" s="331"/>
      <c r="AP47" s="331"/>
      <c r="AQ47" s="195" t="s">
        <v>486</v>
      </c>
      <c r="AR47" s="196"/>
      <c r="AS47" s="196"/>
      <c r="AT47" s="197"/>
      <c r="AU47" s="331">
        <v>4.4000000000000004</v>
      </c>
      <c r="AV47" s="331"/>
      <c r="AW47" s="331"/>
      <c r="AX47" s="418"/>
      <c r="AY47">
        <f t="shared" si="1"/>
        <v>1</v>
      </c>
    </row>
    <row r="48" spans="1:51" ht="23.25"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65</v>
      </c>
      <c r="Z48" s="291"/>
      <c r="AA48" s="292"/>
      <c r="AB48" s="417" t="s">
        <v>59</v>
      </c>
      <c r="AC48" s="417"/>
      <c r="AD48" s="417"/>
      <c r="AE48" s="330">
        <v>101.4</v>
      </c>
      <c r="AF48" s="331"/>
      <c r="AG48" s="331"/>
      <c r="AH48" s="331"/>
      <c r="AI48" s="330">
        <v>101.6</v>
      </c>
      <c r="AJ48" s="331"/>
      <c r="AK48" s="331"/>
      <c r="AL48" s="331"/>
      <c r="AM48" s="330">
        <v>100</v>
      </c>
      <c r="AN48" s="331"/>
      <c r="AO48" s="331"/>
      <c r="AP48" s="331"/>
      <c r="AQ48" s="195" t="s">
        <v>486</v>
      </c>
      <c r="AR48" s="196"/>
      <c r="AS48" s="196"/>
      <c r="AT48" s="197"/>
      <c r="AU48" s="331" t="s">
        <v>486</v>
      </c>
      <c r="AV48" s="331"/>
      <c r="AW48" s="331"/>
      <c r="AX48" s="418"/>
      <c r="AY48">
        <f t="shared" si="1"/>
        <v>1</v>
      </c>
    </row>
    <row r="49" spans="1:51" ht="23.25" customHeight="1" x14ac:dyDescent="0.15">
      <c r="A49" s="283" t="s">
        <v>284</v>
      </c>
      <c r="B49" s="284"/>
      <c r="C49" s="284"/>
      <c r="D49" s="284"/>
      <c r="E49" s="284"/>
      <c r="F49" s="285"/>
      <c r="G49" s="359" t="s">
        <v>720</v>
      </c>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1</v>
      </c>
    </row>
    <row r="50" spans="1:51" ht="23.25"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1</v>
      </c>
    </row>
    <row r="51" spans="1:51" ht="18.75" customHeight="1" x14ac:dyDescent="0.15">
      <c r="A51" s="366" t="s">
        <v>447</v>
      </c>
      <c r="B51" s="367"/>
      <c r="C51" s="367"/>
      <c r="D51" s="367"/>
      <c r="E51" s="367"/>
      <c r="F51" s="368"/>
      <c r="G51" s="373" t="s">
        <v>226</v>
      </c>
      <c r="H51" s="374"/>
      <c r="I51" s="374"/>
      <c r="J51" s="374"/>
      <c r="K51" s="374"/>
      <c r="L51" s="374"/>
      <c r="M51" s="374"/>
      <c r="N51" s="374"/>
      <c r="O51" s="375"/>
      <c r="P51" s="376" t="s">
        <v>98</v>
      </c>
      <c r="Q51" s="374"/>
      <c r="R51" s="374"/>
      <c r="S51" s="374"/>
      <c r="T51" s="374"/>
      <c r="U51" s="374"/>
      <c r="V51" s="374"/>
      <c r="W51" s="374"/>
      <c r="X51" s="375"/>
      <c r="Y51" s="377"/>
      <c r="Z51" s="378"/>
      <c r="AA51" s="379"/>
      <c r="AB51" s="383" t="s">
        <v>49</v>
      </c>
      <c r="AC51" s="384"/>
      <c r="AD51" s="385"/>
      <c r="AE51" s="273" t="s">
        <v>461</v>
      </c>
      <c r="AF51" s="273"/>
      <c r="AG51" s="273"/>
      <c r="AH51" s="273"/>
      <c r="AI51" s="273" t="s">
        <v>90</v>
      </c>
      <c r="AJ51" s="273"/>
      <c r="AK51" s="273"/>
      <c r="AL51" s="273"/>
      <c r="AM51" s="273" t="s">
        <v>557</v>
      </c>
      <c r="AN51" s="273"/>
      <c r="AO51" s="273"/>
      <c r="AP51" s="273"/>
      <c r="AQ51" s="218" t="s">
        <v>340</v>
      </c>
      <c r="AR51" s="213"/>
      <c r="AS51" s="213"/>
      <c r="AT51" s="214"/>
      <c r="AU51" s="772" t="s">
        <v>260</v>
      </c>
      <c r="AV51" s="772"/>
      <c r="AW51" s="772"/>
      <c r="AX51" s="773"/>
      <c r="AY51">
        <f>COUNTA($G$53)</f>
        <v>1</v>
      </c>
    </row>
    <row r="52" spans="1:51" ht="18.75"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t="s">
        <v>486</v>
      </c>
      <c r="AR52" s="198"/>
      <c r="AS52" s="176" t="s">
        <v>341</v>
      </c>
      <c r="AT52" s="177"/>
      <c r="AU52" s="252">
        <v>3</v>
      </c>
      <c r="AV52" s="252"/>
      <c r="AW52" s="314" t="s">
        <v>311</v>
      </c>
      <c r="AX52" s="734"/>
      <c r="AY52">
        <f t="shared" ref="AY52:AY57" si="2">$AY$51</f>
        <v>1</v>
      </c>
    </row>
    <row r="53" spans="1:51" ht="23.25" customHeight="1" x14ac:dyDescent="0.15">
      <c r="A53" s="369"/>
      <c r="B53" s="367"/>
      <c r="C53" s="367"/>
      <c r="D53" s="367"/>
      <c r="E53" s="367"/>
      <c r="F53" s="368"/>
      <c r="G53" s="359" t="s">
        <v>722</v>
      </c>
      <c r="H53" s="360"/>
      <c r="I53" s="360"/>
      <c r="J53" s="360"/>
      <c r="K53" s="360"/>
      <c r="L53" s="360"/>
      <c r="M53" s="360"/>
      <c r="N53" s="360"/>
      <c r="O53" s="386"/>
      <c r="P53" s="99" t="s">
        <v>723</v>
      </c>
      <c r="Q53" s="99"/>
      <c r="R53" s="99"/>
      <c r="S53" s="99"/>
      <c r="T53" s="99"/>
      <c r="U53" s="99"/>
      <c r="V53" s="99"/>
      <c r="W53" s="99"/>
      <c r="X53" s="186"/>
      <c r="Y53" s="676" t="s">
        <v>58</v>
      </c>
      <c r="Z53" s="770"/>
      <c r="AA53" s="771"/>
      <c r="AB53" s="712" t="s">
        <v>59</v>
      </c>
      <c r="AC53" s="712"/>
      <c r="AD53" s="712"/>
      <c r="AE53" s="330">
        <v>55.4</v>
      </c>
      <c r="AF53" s="331"/>
      <c r="AG53" s="331"/>
      <c r="AH53" s="331"/>
      <c r="AI53" s="330">
        <v>56.4</v>
      </c>
      <c r="AJ53" s="331"/>
      <c r="AK53" s="331"/>
      <c r="AL53" s="331"/>
      <c r="AM53" s="330">
        <v>60.3</v>
      </c>
      <c r="AN53" s="331"/>
      <c r="AO53" s="331"/>
      <c r="AP53" s="331"/>
      <c r="AQ53" s="195" t="s">
        <v>486</v>
      </c>
      <c r="AR53" s="196"/>
      <c r="AS53" s="196"/>
      <c r="AT53" s="197"/>
      <c r="AU53" s="331" t="s">
        <v>486</v>
      </c>
      <c r="AV53" s="331"/>
      <c r="AW53" s="331"/>
      <c r="AX53" s="418"/>
      <c r="AY53">
        <f t="shared" si="2"/>
        <v>1</v>
      </c>
    </row>
    <row r="54" spans="1:51" ht="23.25"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108</v>
      </c>
      <c r="Z54" s="291"/>
      <c r="AA54" s="292"/>
      <c r="AB54" s="730" t="s">
        <v>59</v>
      </c>
      <c r="AC54" s="730"/>
      <c r="AD54" s="730"/>
      <c r="AE54" s="330">
        <v>50</v>
      </c>
      <c r="AF54" s="331"/>
      <c r="AG54" s="331"/>
      <c r="AH54" s="331"/>
      <c r="AI54" s="330">
        <v>50</v>
      </c>
      <c r="AJ54" s="331"/>
      <c r="AK54" s="331"/>
      <c r="AL54" s="331"/>
      <c r="AM54" s="330">
        <v>50</v>
      </c>
      <c r="AN54" s="331"/>
      <c r="AO54" s="331"/>
      <c r="AP54" s="331"/>
      <c r="AQ54" s="195" t="s">
        <v>486</v>
      </c>
      <c r="AR54" s="196"/>
      <c r="AS54" s="196"/>
      <c r="AT54" s="197"/>
      <c r="AU54" s="331">
        <v>50</v>
      </c>
      <c r="AV54" s="331"/>
      <c r="AW54" s="331"/>
      <c r="AX54" s="418"/>
      <c r="AY54">
        <f t="shared" si="2"/>
        <v>1</v>
      </c>
    </row>
    <row r="55" spans="1:51" ht="23.25"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65</v>
      </c>
      <c r="Z55" s="291"/>
      <c r="AA55" s="292"/>
      <c r="AB55" s="731" t="s">
        <v>59</v>
      </c>
      <c r="AC55" s="731"/>
      <c r="AD55" s="731"/>
      <c r="AE55" s="330">
        <v>110.8</v>
      </c>
      <c r="AF55" s="331"/>
      <c r="AG55" s="331"/>
      <c r="AH55" s="331"/>
      <c r="AI55" s="330">
        <v>112.8</v>
      </c>
      <c r="AJ55" s="331"/>
      <c r="AK55" s="331"/>
      <c r="AL55" s="331"/>
      <c r="AM55" s="330">
        <v>120.6</v>
      </c>
      <c r="AN55" s="331"/>
      <c r="AO55" s="331"/>
      <c r="AP55" s="331"/>
      <c r="AQ55" s="195" t="s">
        <v>486</v>
      </c>
      <c r="AR55" s="196"/>
      <c r="AS55" s="196"/>
      <c r="AT55" s="197"/>
      <c r="AU55" s="331" t="s">
        <v>486</v>
      </c>
      <c r="AV55" s="331"/>
      <c r="AW55" s="331"/>
      <c r="AX55" s="418"/>
      <c r="AY55">
        <f t="shared" si="2"/>
        <v>1</v>
      </c>
    </row>
    <row r="56" spans="1:51" ht="23.25" customHeight="1" x14ac:dyDescent="0.15">
      <c r="A56" s="283" t="s">
        <v>284</v>
      </c>
      <c r="B56" s="284"/>
      <c r="C56" s="284"/>
      <c r="D56" s="284"/>
      <c r="E56" s="284"/>
      <c r="F56" s="285"/>
      <c r="G56" s="359" t="s">
        <v>724</v>
      </c>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1</v>
      </c>
    </row>
    <row r="57" spans="1:51" ht="23.25"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1</v>
      </c>
    </row>
    <row r="58" spans="1:51" ht="18.75" customHeight="1" x14ac:dyDescent="0.15">
      <c r="A58" s="366" t="s">
        <v>447</v>
      </c>
      <c r="B58" s="367"/>
      <c r="C58" s="367"/>
      <c r="D58" s="367"/>
      <c r="E58" s="367"/>
      <c r="F58" s="368"/>
      <c r="G58" s="373" t="s">
        <v>226</v>
      </c>
      <c r="H58" s="374"/>
      <c r="I58" s="374"/>
      <c r="J58" s="374"/>
      <c r="K58" s="374"/>
      <c r="L58" s="374"/>
      <c r="M58" s="374"/>
      <c r="N58" s="374"/>
      <c r="O58" s="375"/>
      <c r="P58" s="376" t="s">
        <v>98</v>
      </c>
      <c r="Q58" s="374"/>
      <c r="R58" s="374"/>
      <c r="S58" s="374"/>
      <c r="T58" s="374"/>
      <c r="U58" s="374"/>
      <c r="V58" s="374"/>
      <c r="W58" s="374"/>
      <c r="X58" s="375"/>
      <c r="Y58" s="377"/>
      <c r="Z58" s="378"/>
      <c r="AA58" s="379"/>
      <c r="AB58" s="383" t="s">
        <v>49</v>
      </c>
      <c r="AC58" s="384"/>
      <c r="AD58" s="385"/>
      <c r="AE58" s="273" t="s">
        <v>461</v>
      </c>
      <c r="AF58" s="273"/>
      <c r="AG58" s="273"/>
      <c r="AH58" s="273"/>
      <c r="AI58" s="273" t="s">
        <v>90</v>
      </c>
      <c r="AJ58" s="273"/>
      <c r="AK58" s="273"/>
      <c r="AL58" s="273"/>
      <c r="AM58" s="273" t="s">
        <v>557</v>
      </c>
      <c r="AN58" s="273"/>
      <c r="AO58" s="273"/>
      <c r="AP58" s="273"/>
      <c r="AQ58" s="218" t="s">
        <v>340</v>
      </c>
      <c r="AR58" s="213"/>
      <c r="AS58" s="213"/>
      <c r="AT58" s="214"/>
      <c r="AU58" s="772" t="s">
        <v>260</v>
      </c>
      <c r="AV58" s="772"/>
      <c r="AW58" s="772"/>
      <c r="AX58" s="773"/>
      <c r="AY58">
        <f>COUNTA($G$60)</f>
        <v>1</v>
      </c>
    </row>
    <row r="59" spans="1:51" ht="18.75"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t="s">
        <v>486</v>
      </c>
      <c r="AR59" s="198"/>
      <c r="AS59" s="176" t="s">
        <v>341</v>
      </c>
      <c r="AT59" s="177"/>
      <c r="AU59" s="252">
        <v>3</v>
      </c>
      <c r="AV59" s="252"/>
      <c r="AW59" s="314" t="s">
        <v>311</v>
      </c>
      <c r="AX59" s="734"/>
      <c r="AY59">
        <f t="shared" ref="AY59:AY64" si="3">$AY$58</f>
        <v>1</v>
      </c>
    </row>
    <row r="60" spans="1:51" ht="23.25" customHeight="1" x14ac:dyDescent="0.15">
      <c r="A60" s="369"/>
      <c r="B60" s="367"/>
      <c r="C60" s="367"/>
      <c r="D60" s="367"/>
      <c r="E60" s="367"/>
      <c r="F60" s="368"/>
      <c r="G60" s="359" t="s">
        <v>725</v>
      </c>
      <c r="H60" s="360"/>
      <c r="I60" s="360"/>
      <c r="J60" s="360"/>
      <c r="K60" s="360"/>
      <c r="L60" s="360"/>
      <c r="M60" s="360"/>
      <c r="N60" s="360"/>
      <c r="O60" s="386"/>
      <c r="P60" s="99" t="s">
        <v>726</v>
      </c>
      <c r="Q60" s="99"/>
      <c r="R60" s="99"/>
      <c r="S60" s="99"/>
      <c r="T60" s="99"/>
      <c r="U60" s="99"/>
      <c r="V60" s="99"/>
      <c r="W60" s="99"/>
      <c r="X60" s="186"/>
      <c r="Y60" s="676" t="s">
        <v>58</v>
      </c>
      <c r="Z60" s="770"/>
      <c r="AA60" s="771"/>
      <c r="AB60" s="712" t="s">
        <v>59</v>
      </c>
      <c r="AC60" s="712"/>
      <c r="AD60" s="712"/>
      <c r="AE60" s="330">
        <v>83.1</v>
      </c>
      <c r="AF60" s="331"/>
      <c r="AG60" s="331"/>
      <c r="AH60" s="331"/>
      <c r="AI60" s="330">
        <v>82.3</v>
      </c>
      <c r="AJ60" s="331"/>
      <c r="AK60" s="331"/>
      <c r="AL60" s="331"/>
      <c r="AM60" s="330">
        <v>80.900000000000006</v>
      </c>
      <c r="AN60" s="331"/>
      <c r="AO60" s="331"/>
      <c r="AP60" s="331"/>
      <c r="AQ60" s="195" t="s">
        <v>486</v>
      </c>
      <c r="AR60" s="196"/>
      <c r="AS60" s="196"/>
      <c r="AT60" s="197"/>
      <c r="AU60" s="331" t="s">
        <v>486</v>
      </c>
      <c r="AV60" s="331"/>
      <c r="AW60" s="331"/>
      <c r="AX60" s="418"/>
      <c r="AY60">
        <f t="shared" si="3"/>
        <v>1</v>
      </c>
    </row>
    <row r="61" spans="1:51" ht="23.25"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108</v>
      </c>
      <c r="Z61" s="291"/>
      <c r="AA61" s="292"/>
      <c r="AB61" s="730" t="s">
        <v>59</v>
      </c>
      <c r="AC61" s="730"/>
      <c r="AD61" s="730"/>
      <c r="AE61" s="330">
        <v>80</v>
      </c>
      <c r="AF61" s="331"/>
      <c r="AG61" s="331"/>
      <c r="AH61" s="331"/>
      <c r="AI61" s="330">
        <v>80</v>
      </c>
      <c r="AJ61" s="331"/>
      <c r="AK61" s="331"/>
      <c r="AL61" s="331"/>
      <c r="AM61" s="330">
        <v>80</v>
      </c>
      <c r="AN61" s="331"/>
      <c r="AO61" s="331"/>
      <c r="AP61" s="331"/>
      <c r="AQ61" s="195" t="s">
        <v>486</v>
      </c>
      <c r="AR61" s="196"/>
      <c r="AS61" s="196"/>
      <c r="AT61" s="197"/>
      <c r="AU61" s="331">
        <v>80</v>
      </c>
      <c r="AV61" s="331"/>
      <c r="AW61" s="331"/>
      <c r="AX61" s="418"/>
      <c r="AY61">
        <f t="shared" si="3"/>
        <v>1</v>
      </c>
    </row>
    <row r="62" spans="1:51" ht="23.25"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65</v>
      </c>
      <c r="Z62" s="291"/>
      <c r="AA62" s="292"/>
      <c r="AB62" s="417" t="s">
        <v>59</v>
      </c>
      <c r="AC62" s="417"/>
      <c r="AD62" s="417"/>
      <c r="AE62" s="330">
        <v>103.9</v>
      </c>
      <c r="AF62" s="331"/>
      <c r="AG62" s="331"/>
      <c r="AH62" s="331"/>
      <c r="AI62" s="330">
        <v>102.9</v>
      </c>
      <c r="AJ62" s="331"/>
      <c r="AK62" s="331"/>
      <c r="AL62" s="331"/>
      <c r="AM62" s="330">
        <v>101.1</v>
      </c>
      <c r="AN62" s="331"/>
      <c r="AO62" s="331"/>
      <c r="AP62" s="331"/>
      <c r="AQ62" s="195" t="s">
        <v>486</v>
      </c>
      <c r="AR62" s="196"/>
      <c r="AS62" s="196"/>
      <c r="AT62" s="197"/>
      <c r="AU62" s="331" t="s">
        <v>486</v>
      </c>
      <c r="AV62" s="331"/>
      <c r="AW62" s="331"/>
      <c r="AX62" s="418"/>
      <c r="AY62">
        <f t="shared" si="3"/>
        <v>1</v>
      </c>
    </row>
    <row r="63" spans="1:51" ht="23.25" customHeight="1" x14ac:dyDescent="0.15">
      <c r="A63" s="283" t="s">
        <v>284</v>
      </c>
      <c r="B63" s="284"/>
      <c r="C63" s="284"/>
      <c r="D63" s="284"/>
      <c r="E63" s="284"/>
      <c r="F63" s="285"/>
      <c r="G63" s="359" t="s">
        <v>500</v>
      </c>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1</v>
      </c>
    </row>
    <row r="64" spans="1:51" ht="23.25"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1</v>
      </c>
    </row>
    <row r="65" spans="1:51" ht="18.75" hidden="1" customHeight="1" x14ac:dyDescent="0.15">
      <c r="A65" s="349" t="s">
        <v>299</v>
      </c>
      <c r="B65" s="350"/>
      <c r="C65" s="350"/>
      <c r="D65" s="350"/>
      <c r="E65" s="350"/>
      <c r="F65" s="351"/>
      <c r="G65" s="390"/>
      <c r="H65" s="173" t="s">
        <v>226</v>
      </c>
      <c r="I65" s="173"/>
      <c r="J65" s="173"/>
      <c r="K65" s="173"/>
      <c r="L65" s="173"/>
      <c r="M65" s="173"/>
      <c r="N65" s="173"/>
      <c r="O65" s="174"/>
      <c r="P65" s="181" t="s">
        <v>98</v>
      </c>
      <c r="Q65" s="173"/>
      <c r="R65" s="173"/>
      <c r="S65" s="173"/>
      <c r="T65" s="173"/>
      <c r="U65" s="173"/>
      <c r="V65" s="174"/>
      <c r="W65" s="392" t="s">
        <v>136</v>
      </c>
      <c r="X65" s="393"/>
      <c r="Y65" s="396"/>
      <c r="Z65" s="396"/>
      <c r="AA65" s="397"/>
      <c r="AB65" s="181" t="s">
        <v>49</v>
      </c>
      <c r="AC65" s="173"/>
      <c r="AD65" s="174"/>
      <c r="AE65" s="273" t="s">
        <v>461</v>
      </c>
      <c r="AF65" s="273"/>
      <c r="AG65" s="273"/>
      <c r="AH65" s="273"/>
      <c r="AI65" s="273" t="s">
        <v>90</v>
      </c>
      <c r="AJ65" s="273"/>
      <c r="AK65" s="273"/>
      <c r="AL65" s="273"/>
      <c r="AM65" s="273" t="s">
        <v>557</v>
      </c>
      <c r="AN65" s="273"/>
      <c r="AO65" s="273"/>
      <c r="AP65" s="273"/>
      <c r="AQ65" s="181" t="s">
        <v>340</v>
      </c>
      <c r="AR65" s="173"/>
      <c r="AS65" s="173"/>
      <c r="AT65" s="174"/>
      <c r="AU65" s="203" t="s">
        <v>260</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341</v>
      </c>
      <c r="AT66" s="177"/>
      <c r="AU66" s="252"/>
      <c r="AV66" s="252"/>
      <c r="AW66" s="176" t="s">
        <v>311</v>
      </c>
      <c r="AX66" s="206"/>
      <c r="AY66">
        <f t="shared" ref="AY66:AY72" si="4">$AY$65</f>
        <v>0</v>
      </c>
    </row>
    <row r="67" spans="1:51" ht="23.25" hidden="1" customHeight="1" x14ac:dyDescent="0.15">
      <c r="A67" s="333"/>
      <c r="B67" s="334"/>
      <c r="C67" s="334"/>
      <c r="D67" s="334"/>
      <c r="E67" s="334"/>
      <c r="F67" s="335"/>
      <c r="G67" s="357" t="s">
        <v>344</v>
      </c>
      <c r="H67" s="398"/>
      <c r="I67" s="399"/>
      <c r="J67" s="399"/>
      <c r="K67" s="399"/>
      <c r="L67" s="399"/>
      <c r="M67" s="399"/>
      <c r="N67" s="399"/>
      <c r="O67" s="400"/>
      <c r="P67" s="398"/>
      <c r="Q67" s="399"/>
      <c r="R67" s="399"/>
      <c r="S67" s="399"/>
      <c r="T67" s="399"/>
      <c r="U67" s="399"/>
      <c r="V67" s="400"/>
      <c r="W67" s="404"/>
      <c r="X67" s="405"/>
      <c r="Y67" s="208" t="s">
        <v>58</v>
      </c>
      <c r="Z67" s="208"/>
      <c r="AA67" s="209"/>
      <c r="AB67" s="768" t="s">
        <v>106</v>
      </c>
      <c r="AC67" s="768"/>
      <c r="AD67" s="768"/>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108</v>
      </c>
      <c r="Z68" s="192"/>
      <c r="AA68" s="193"/>
      <c r="AB68" s="769" t="s">
        <v>106</v>
      </c>
      <c r="AC68" s="769"/>
      <c r="AD68" s="769"/>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65</v>
      </c>
      <c r="Z69" s="192"/>
      <c r="AA69" s="193"/>
      <c r="AB69" s="766" t="s">
        <v>59</v>
      </c>
      <c r="AC69" s="766"/>
      <c r="AD69" s="766"/>
      <c r="AE69" s="713"/>
      <c r="AF69" s="714"/>
      <c r="AG69" s="714"/>
      <c r="AH69" s="714"/>
      <c r="AI69" s="713"/>
      <c r="AJ69" s="714"/>
      <c r="AK69" s="714"/>
      <c r="AL69" s="714"/>
      <c r="AM69" s="713"/>
      <c r="AN69" s="714"/>
      <c r="AO69" s="714"/>
      <c r="AP69" s="714"/>
      <c r="AQ69" s="330"/>
      <c r="AR69" s="331"/>
      <c r="AS69" s="331"/>
      <c r="AT69" s="332"/>
      <c r="AU69" s="331"/>
      <c r="AV69" s="331"/>
      <c r="AW69" s="331"/>
      <c r="AX69" s="418"/>
      <c r="AY69">
        <f t="shared" si="4"/>
        <v>0</v>
      </c>
    </row>
    <row r="70" spans="1:51" ht="23.25" hidden="1" customHeight="1" x14ac:dyDescent="0.15">
      <c r="A70" s="333" t="s">
        <v>454</v>
      </c>
      <c r="B70" s="334"/>
      <c r="C70" s="334"/>
      <c r="D70" s="334"/>
      <c r="E70" s="334"/>
      <c r="F70" s="335"/>
      <c r="G70" s="339" t="s">
        <v>337</v>
      </c>
      <c r="H70" s="340"/>
      <c r="I70" s="340"/>
      <c r="J70" s="340"/>
      <c r="K70" s="340"/>
      <c r="L70" s="340"/>
      <c r="M70" s="340"/>
      <c r="N70" s="340"/>
      <c r="O70" s="340"/>
      <c r="P70" s="340"/>
      <c r="Q70" s="340"/>
      <c r="R70" s="340"/>
      <c r="S70" s="340"/>
      <c r="T70" s="340"/>
      <c r="U70" s="340"/>
      <c r="V70" s="340"/>
      <c r="W70" s="343" t="s">
        <v>464</v>
      </c>
      <c r="X70" s="344"/>
      <c r="Y70" s="208" t="s">
        <v>58</v>
      </c>
      <c r="Z70" s="208"/>
      <c r="AA70" s="209"/>
      <c r="AB70" s="768" t="s">
        <v>106</v>
      </c>
      <c r="AC70" s="768"/>
      <c r="AD70" s="768"/>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108</v>
      </c>
      <c r="Z71" s="192"/>
      <c r="AA71" s="193"/>
      <c r="AB71" s="769" t="s">
        <v>106</v>
      </c>
      <c r="AC71" s="769"/>
      <c r="AD71" s="769"/>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65</v>
      </c>
      <c r="Z72" s="192"/>
      <c r="AA72" s="193"/>
      <c r="AB72" s="766" t="s">
        <v>59</v>
      </c>
      <c r="AC72" s="766"/>
      <c r="AD72" s="766"/>
      <c r="AE72" s="713"/>
      <c r="AF72" s="714"/>
      <c r="AG72" s="714"/>
      <c r="AH72" s="714"/>
      <c r="AI72" s="713"/>
      <c r="AJ72" s="714"/>
      <c r="AK72" s="714"/>
      <c r="AL72" s="714"/>
      <c r="AM72" s="713"/>
      <c r="AN72" s="714"/>
      <c r="AO72" s="714"/>
      <c r="AP72" s="767"/>
      <c r="AQ72" s="330"/>
      <c r="AR72" s="331"/>
      <c r="AS72" s="331"/>
      <c r="AT72" s="332"/>
      <c r="AU72" s="331"/>
      <c r="AV72" s="331"/>
      <c r="AW72" s="331"/>
      <c r="AX72" s="418"/>
      <c r="AY72">
        <f t="shared" si="4"/>
        <v>0</v>
      </c>
    </row>
    <row r="73" spans="1:51" ht="18.75" hidden="1" customHeight="1" x14ac:dyDescent="0.15">
      <c r="A73" s="349" t="s">
        <v>299</v>
      </c>
      <c r="B73" s="350"/>
      <c r="C73" s="350"/>
      <c r="D73" s="350"/>
      <c r="E73" s="350"/>
      <c r="F73" s="351"/>
      <c r="G73" s="352"/>
      <c r="H73" s="173" t="s">
        <v>226</v>
      </c>
      <c r="I73" s="173"/>
      <c r="J73" s="173"/>
      <c r="K73" s="173"/>
      <c r="L73" s="173"/>
      <c r="M73" s="173"/>
      <c r="N73" s="173"/>
      <c r="O73" s="174"/>
      <c r="P73" s="181" t="s">
        <v>98</v>
      </c>
      <c r="Q73" s="173"/>
      <c r="R73" s="173"/>
      <c r="S73" s="173"/>
      <c r="T73" s="173"/>
      <c r="U73" s="173"/>
      <c r="V73" s="173"/>
      <c r="W73" s="173"/>
      <c r="X73" s="174"/>
      <c r="Y73" s="354"/>
      <c r="Z73" s="355"/>
      <c r="AA73" s="356"/>
      <c r="AB73" s="181" t="s">
        <v>49</v>
      </c>
      <c r="AC73" s="173"/>
      <c r="AD73" s="174"/>
      <c r="AE73" s="273" t="s">
        <v>461</v>
      </c>
      <c r="AF73" s="273"/>
      <c r="AG73" s="273"/>
      <c r="AH73" s="273"/>
      <c r="AI73" s="273" t="s">
        <v>90</v>
      </c>
      <c r="AJ73" s="273"/>
      <c r="AK73" s="273"/>
      <c r="AL73" s="273"/>
      <c r="AM73" s="273" t="s">
        <v>557</v>
      </c>
      <c r="AN73" s="273"/>
      <c r="AO73" s="273"/>
      <c r="AP73" s="273"/>
      <c r="AQ73" s="181" t="s">
        <v>340</v>
      </c>
      <c r="AR73" s="173"/>
      <c r="AS73" s="173"/>
      <c r="AT73" s="174"/>
      <c r="AU73" s="245" t="s">
        <v>260</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341</v>
      </c>
      <c r="AT74" s="177"/>
      <c r="AU74" s="205"/>
      <c r="AV74" s="198"/>
      <c r="AW74" s="176" t="s">
        <v>311</v>
      </c>
      <c r="AX74" s="206"/>
      <c r="AY74">
        <f>$AY$73</f>
        <v>0</v>
      </c>
    </row>
    <row r="75" spans="1:51" ht="23.25" hidden="1" customHeight="1" x14ac:dyDescent="0.15">
      <c r="A75" s="333"/>
      <c r="B75" s="334"/>
      <c r="C75" s="334"/>
      <c r="D75" s="334"/>
      <c r="E75" s="334"/>
      <c r="F75" s="335"/>
      <c r="G75" s="357" t="s">
        <v>344</v>
      </c>
      <c r="H75" s="99"/>
      <c r="I75" s="99"/>
      <c r="J75" s="99"/>
      <c r="K75" s="99"/>
      <c r="L75" s="99"/>
      <c r="M75" s="99"/>
      <c r="N75" s="99"/>
      <c r="O75" s="186"/>
      <c r="P75" s="99"/>
      <c r="Q75" s="99"/>
      <c r="R75" s="99"/>
      <c r="S75" s="99"/>
      <c r="T75" s="99"/>
      <c r="U75" s="99"/>
      <c r="V75" s="99"/>
      <c r="W75" s="99"/>
      <c r="X75" s="186"/>
      <c r="Y75" s="207" t="s">
        <v>58</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108</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65</v>
      </c>
      <c r="Z77" s="173"/>
      <c r="AA77" s="174"/>
      <c r="AB77" s="194" t="s">
        <v>59</v>
      </c>
      <c r="AC77" s="194"/>
      <c r="AD77" s="194"/>
      <c r="AE77" s="758"/>
      <c r="AF77" s="759"/>
      <c r="AG77" s="759"/>
      <c r="AH77" s="759"/>
      <c r="AI77" s="758"/>
      <c r="AJ77" s="759"/>
      <c r="AK77" s="759"/>
      <c r="AL77" s="759"/>
      <c r="AM77" s="758"/>
      <c r="AN77" s="759"/>
      <c r="AO77" s="759"/>
      <c r="AP77" s="759"/>
      <c r="AQ77" s="195"/>
      <c r="AR77" s="196"/>
      <c r="AS77" s="196"/>
      <c r="AT77" s="197"/>
      <c r="AU77" s="331"/>
      <c r="AV77" s="331"/>
      <c r="AW77" s="331"/>
      <c r="AX77" s="418"/>
      <c r="AY77">
        <f>$AY$73</f>
        <v>0</v>
      </c>
    </row>
    <row r="78" spans="1:51" ht="69.75" hidden="1" customHeight="1" x14ac:dyDescent="0.15">
      <c r="A78" s="760" t="s">
        <v>322</v>
      </c>
      <c r="B78" s="761"/>
      <c r="C78" s="761"/>
      <c r="D78" s="761"/>
      <c r="E78" s="337" t="s">
        <v>47</v>
      </c>
      <c r="F78" s="338"/>
      <c r="G78" s="14" t="s">
        <v>337</v>
      </c>
      <c r="H78" s="762"/>
      <c r="I78" s="657"/>
      <c r="J78" s="657"/>
      <c r="K78" s="657"/>
      <c r="L78" s="657"/>
      <c r="M78" s="657"/>
      <c r="N78" s="657"/>
      <c r="O78" s="763"/>
      <c r="P78" s="238"/>
      <c r="Q78" s="238"/>
      <c r="R78" s="238"/>
      <c r="S78" s="238"/>
      <c r="T78" s="238"/>
      <c r="U78" s="238"/>
      <c r="V78" s="238"/>
      <c r="W78" s="238"/>
      <c r="X78" s="238"/>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5"/>
      <c r="AY78">
        <f>$AY$73</f>
        <v>0</v>
      </c>
    </row>
    <row r="79" spans="1:51" ht="18.75" hidden="1" customHeight="1" x14ac:dyDescent="0.15">
      <c r="A79" s="735" t="s">
        <v>277</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737" t="s">
        <v>446</v>
      </c>
      <c r="AP79" s="738"/>
      <c r="AQ79" s="738"/>
      <c r="AR79" s="38" t="s">
        <v>437</v>
      </c>
      <c r="AS79" s="737"/>
      <c r="AT79" s="738"/>
      <c r="AU79" s="738"/>
      <c r="AV79" s="738"/>
      <c r="AW79" s="738"/>
      <c r="AX79" s="739"/>
      <c r="AY79">
        <f>COUNTIF($AR$79,"☑")</f>
        <v>0</v>
      </c>
    </row>
    <row r="80" spans="1:51" ht="18.75" hidden="1" customHeight="1" x14ac:dyDescent="0.15">
      <c r="A80" s="140" t="s">
        <v>220</v>
      </c>
      <c r="B80" s="740" t="s">
        <v>363</v>
      </c>
      <c r="C80" s="741"/>
      <c r="D80" s="741"/>
      <c r="E80" s="741"/>
      <c r="F80" s="742"/>
      <c r="G80" s="311" t="s">
        <v>63</v>
      </c>
      <c r="H80" s="311"/>
      <c r="I80" s="311"/>
      <c r="J80" s="311"/>
      <c r="K80" s="311"/>
      <c r="L80" s="311"/>
      <c r="M80" s="311"/>
      <c r="N80" s="311"/>
      <c r="O80" s="311"/>
      <c r="P80" s="311"/>
      <c r="Q80" s="311"/>
      <c r="R80" s="311"/>
      <c r="S80" s="311"/>
      <c r="T80" s="311"/>
      <c r="U80" s="311"/>
      <c r="V80" s="311"/>
      <c r="W80" s="311"/>
      <c r="X80" s="311"/>
      <c r="Y80" s="311"/>
      <c r="Z80" s="311"/>
      <c r="AA80" s="312"/>
      <c r="AB80" s="316" t="s">
        <v>198</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5"/>
      <c r="AY80">
        <f>COUNTA($G$82)</f>
        <v>0</v>
      </c>
    </row>
    <row r="81" spans="1:51" ht="22.5" hidden="1" customHeight="1" x14ac:dyDescent="0.15">
      <c r="A81" s="141"/>
      <c r="B81" s="743"/>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4"/>
      <c r="AY81">
        <f t="shared" ref="AY81:AY89" si="5">$AY$80</f>
        <v>0</v>
      </c>
    </row>
    <row r="82" spans="1:51" ht="22.5" hidden="1" customHeight="1" x14ac:dyDescent="0.15">
      <c r="A82" s="141"/>
      <c r="B82" s="743"/>
      <c r="C82" s="306"/>
      <c r="D82" s="306"/>
      <c r="E82" s="306"/>
      <c r="F82" s="307"/>
      <c r="G82" s="746"/>
      <c r="H82" s="746"/>
      <c r="I82" s="746"/>
      <c r="J82" s="746"/>
      <c r="K82" s="746"/>
      <c r="L82" s="746"/>
      <c r="M82" s="746"/>
      <c r="N82" s="746"/>
      <c r="O82" s="746"/>
      <c r="P82" s="746"/>
      <c r="Q82" s="746"/>
      <c r="R82" s="746"/>
      <c r="S82" s="746"/>
      <c r="T82" s="746"/>
      <c r="U82" s="746"/>
      <c r="V82" s="746"/>
      <c r="W82" s="746"/>
      <c r="X82" s="746"/>
      <c r="Y82" s="746"/>
      <c r="Z82" s="746"/>
      <c r="AA82" s="747"/>
      <c r="AB82" s="752"/>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53"/>
      <c r="AY82">
        <f t="shared" si="5"/>
        <v>0</v>
      </c>
    </row>
    <row r="83" spans="1:51" ht="22.5" hidden="1" customHeight="1" x14ac:dyDescent="0.15">
      <c r="A83" s="141"/>
      <c r="B83" s="743"/>
      <c r="C83" s="306"/>
      <c r="D83" s="306"/>
      <c r="E83" s="306"/>
      <c r="F83" s="307"/>
      <c r="G83" s="748"/>
      <c r="H83" s="748"/>
      <c r="I83" s="748"/>
      <c r="J83" s="748"/>
      <c r="K83" s="748"/>
      <c r="L83" s="748"/>
      <c r="M83" s="748"/>
      <c r="N83" s="748"/>
      <c r="O83" s="748"/>
      <c r="P83" s="748"/>
      <c r="Q83" s="748"/>
      <c r="R83" s="748"/>
      <c r="S83" s="748"/>
      <c r="T83" s="748"/>
      <c r="U83" s="748"/>
      <c r="V83" s="748"/>
      <c r="W83" s="748"/>
      <c r="X83" s="748"/>
      <c r="Y83" s="748"/>
      <c r="Z83" s="748"/>
      <c r="AA83" s="749"/>
      <c r="AB83" s="754"/>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55"/>
      <c r="AY83">
        <f t="shared" si="5"/>
        <v>0</v>
      </c>
    </row>
    <row r="84" spans="1:51" ht="19.5" hidden="1" customHeight="1" x14ac:dyDescent="0.15">
      <c r="A84" s="141"/>
      <c r="B84" s="744"/>
      <c r="C84" s="308"/>
      <c r="D84" s="308"/>
      <c r="E84" s="308"/>
      <c r="F84" s="309"/>
      <c r="G84" s="750"/>
      <c r="H84" s="750"/>
      <c r="I84" s="750"/>
      <c r="J84" s="750"/>
      <c r="K84" s="750"/>
      <c r="L84" s="750"/>
      <c r="M84" s="750"/>
      <c r="N84" s="750"/>
      <c r="O84" s="750"/>
      <c r="P84" s="750"/>
      <c r="Q84" s="750"/>
      <c r="R84" s="750"/>
      <c r="S84" s="750"/>
      <c r="T84" s="750"/>
      <c r="U84" s="750"/>
      <c r="V84" s="750"/>
      <c r="W84" s="750"/>
      <c r="X84" s="750"/>
      <c r="Y84" s="750"/>
      <c r="Z84" s="750"/>
      <c r="AA84" s="751"/>
      <c r="AB84" s="756"/>
      <c r="AC84" s="750"/>
      <c r="AD84" s="750"/>
      <c r="AE84" s="748"/>
      <c r="AF84" s="748"/>
      <c r="AG84" s="748"/>
      <c r="AH84" s="748"/>
      <c r="AI84" s="748"/>
      <c r="AJ84" s="748"/>
      <c r="AK84" s="748"/>
      <c r="AL84" s="748"/>
      <c r="AM84" s="748"/>
      <c r="AN84" s="748"/>
      <c r="AO84" s="748"/>
      <c r="AP84" s="748"/>
      <c r="AQ84" s="748"/>
      <c r="AR84" s="748"/>
      <c r="AS84" s="748"/>
      <c r="AT84" s="748"/>
      <c r="AU84" s="750"/>
      <c r="AV84" s="750"/>
      <c r="AW84" s="750"/>
      <c r="AX84" s="757"/>
      <c r="AY84">
        <f t="shared" si="5"/>
        <v>0</v>
      </c>
    </row>
    <row r="85" spans="1:51" ht="18.75" hidden="1" customHeight="1" x14ac:dyDescent="0.15">
      <c r="A85" s="141"/>
      <c r="B85" s="306" t="s">
        <v>275</v>
      </c>
      <c r="C85" s="306"/>
      <c r="D85" s="306"/>
      <c r="E85" s="306"/>
      <c r="F85" s="307"/>
      <c r="G85" s="310" t="s">
        <v>42</v>
      </c>
      <c r="H85" s="311"/>
      <c r="I85" s="311"/>
      <c r="J85" s="311"/>
      <c r="K85" s="311"/>
      <c r="L85" s="311"/>
      <c r="M85" s="311"/>
      <c r="N85" s="311"/>
      <c r="O85" s="312"/>
      <c r="P85" s="316" t="s">
        <v>130</v>
      </c>
      <c r="Q85" s="311"/>
      <c r="R85" s="311"/>
      <c r="S85" s="311"/>
      <c r="T85" s="311"/>
      <c r="U85" s="311"/>
      <c r="V85" s="311"/>
      <c r="W85" s="311"/>
      <c r="X85" s="312"/>
      <c r="Y85" s="178"/>
      <c r="Z85" s="179"/>
      <c r="AA85" s="180"/>
      <c r="AB85" s="297" t="s">
        <v>49</v>
      </c>
      <c r="AC85" s="298"/>
      <c r="AD85" s="299"/>
      <c r="AE85" s="273" t="s">
        <v>461</v>
      </c>
      <c r="AF85" s="273"/>
      <c r="AG85" s="273"/>
      <c r="AH85" s="273"/>
      <c r="AI85" s="273" t="s">
        <v>90</v>
      </c>
      <c r="AJ85" s="273"/>
      <c r="AK85" s="273"/>
      <c r="AL85" s="273"/>
      <c r="AM85" s="273" t="s">
        <v>557</v>
      </c>
      <c r="AN85" s="273"/>
      <c r="AO85" s="273"/>
      <c r="AP85" s="273"/>
      <c r="AQ85" s="181" t="s">
        <v>340</v>
      </c>
      <c r="AR85" s="173"/>
      <c r="AS85" s="173"/>
      <c r="AT85" s="174"/>
      <c r="AU85" s="732" t="s">
        <v>260</v>
      </c>
      <c r="AV85" s="732"/>
      <c r="AW85" s="732"/>
      <c r="AX85" s="733"/>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341</v>
      </c>
      <c r="AT86" s="177"/>
      <c r="AU86" s="252"/>
      <c r="AV86" s="252"/>
      <c r="AW86" s="314" t="s">
        <v>311</v>
      </c>
      <c r="AX86" s="734"/>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18</v>
      </c>
      <c r="Z87" s="325"/>
      <c r="AA87" s="326"/>
      <c r="AB87" s="712"/>
      <c r="AC87" s="712"/>
      <c r="AD87" s="712"/>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6" t="s">
        <v>108</v>
      </c>
      <c r="Z88" s="293"/>
      <c r="AA88" s="294"/>
      <c r="AB88" s="730"/>
      <c r="AC88" s="730"/>
      <c r="AD88" s="730"/>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6" t="s">
        <v>65</v>
      </c>
      <c r="Z89" s="293"/>
      <c r="AA89" s="294"/>
      <c r="AB89" s="731" t="s">
        <v>59</v>
      </c>
      <c r="AC89" s="731"/>
      <c r="AD89" s="731"/>
      <c r="AE89" s="713"/>
      <c r="AF89" s="714"/>
      <c r="AG89" s="714"/>
      <c r="AH89" s="714"/>
      <c r="AI89" s="713"/>
      <c r="AJ89" s="714"/>
      <c r="AK89" s="714"/>
      <c r="AL89" s="714"/>
      <c r="AM89" s="713"/>
      <c r="AN89" s="714"/>
      <c r="AO89" s="714"/>
      <c r="AP89" s="714"/>
      <c r="AQ89" s="195"/>
      <c r="AR89" s="196"/>
      <c r="AS89" s="196"/>
      <c r="AT89" s="197"/>
      <c r="AU89" s="331"/>
      <c r="AV89" s="331"/>
      <c r="AW89" s="331"/>
      <c r="AX89" s="418"/>
      <c r="AY89">
        <f t="shared" si="5"/>
        <v>0</v>
      </c>
    </row>
    <row r="90" spans="1:51" ht="18.75" hidden="1" customHeight="1" x14ac:dyDescent="0.15">
      <c r="A90" s="141"/>
      <c r="B90" s="306" t="s">
        <v>275</v>
      </c>
      <c r="C90" s="306"/>
      <c r="D90" s="306"/>
      <c r="E90" s="306"/>
      <c r="F90" s="307"/>
      <c r="G90" s="310" t="s">
        <v>42</v>
      </c>
      <c r="H90" s="311"/>
      <c r="I90" s="311"/>
      <c r="J90" s="311"/>
      <c r="K90" s="311"/>
      <c r="L90" s="311"/>
      <c r="M90" s="311"/>
      <c r="N90" s="311"/>
      <c r="O90" s="312"/>
      <c r="P90" s="316" t="s">
        <v>130</v>
      </c>
      <c r="Q90" s="311"/>
      <c r="R90" s="311"/>
      <c r="S90" s="311"/>
      <c r="T90" s="311"/>
      <c r="U90" s="311"/>
      <c r="V90" s="311"/>
      <c r="W90" s="311"/>
      <c r="X90" s="312"/>
      <c r="Y90" s="178"/>
      <c r="Z90" s="179"/>
      <c r="AA90" s="180"/>
      <c r="AB90" s="297" t="s">
        <v>49</v>
      </c>
      <c r="AC90" s="298"/>
      <c r="AD90" s="299"/>
      <c r="AE90" s="273" t="s">
        <v>461</v>
      </c>
      <c r="AF90" s="273"/>
      <c r="AG90" s="273"/>
      <c r="AH90" s="273"/>
      <c r="AI90" s="273" t="s">
        <v>90</v>
      </c>
      <c r="AJ90" s="273"/>
      <c r="AK90" s="273"/>
      <c r="AL90" s="273"/>
      <c r="AM90" s="273" t="s">
        <v>557</v>
      </c>
      <c r="AN90" s="273"/>
      <c r="AO90" s="273"/>
      <c r="AP90" s="273"/>
      <c r="AQ90" s="181" t="s">
        <v>340</v>
      </c>
      <c r="AR90" s="173"/>
      <c r="AS90" s="173"/>
      <c r="AT90" s="174"/>
      <c r="AU90" s="732" t="s">
        <v>260</v>
      </c>
      <c r="AV90" s="732"/>
      <c r="AW90" s="732"/>
      <c r="AX90" s="733"/>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341</v>
      </c>
      <c r="AT91" s="177"/>
      <c r="AU91" s="252"/>
      <c r="AV91" s="252"/>
      <c r="AW91" s="314" t="s">
        <v>311</v>
      </c>
      <c r="AX91" s="734"/>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18</v>
      </c>
      <c r="Z92" s="325"/>
      <c r="AA92" s="326"/>
      <c r="AB92" s="712"/>
      <c r="AC92" s="712"/>
      <c r="AD92" s="712"/>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6" t="s">
        <v>108</v>
      </c>
      <c r="Z93" s="293"/>
      <c r="AA93" s="294"/>
      <c r="AB93" s="730"/>
      <c r="AC93" s="730"/>
      <c r="AD93" s="730"/>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6" t="s">
        <v>65</v>
      </c>
      <c r="Z94" s="293"/>
      <c r="AA94" s="294"/>
      <c r="AB94" s="731" t="s">
        <v>59</v>
      </c>
      <c r="AC94" s="731"/>
      <c r="AD94" s="731"/>
      <c r="AE94" s="713"/>
      <c r="AF94" s="714"/>
      <c r="AG94" s="714"/>
      <c r="AH94" s="714"/>
      <c r="AI94" s="713"/>
      <c r="AJ94" s="714"/>
      <c r="AK94" s="714"/>
      <c r="AL94" s="714"/>
      <c r="AM94" s="713"/>
      <c r="AN94" s="714"/>
      <c r="AO94" s="714"/>
      <c r="AP94" s="714"/>
      <c r="AQ94" s="195"/>
      <c r="AR94" s="196"/>
      <c r="AS94" s="196"/>
      <c r="AT94" s="197"/>
      <c r="AU94" s="331"/>
      <c r="AV94" s="331"/>
      <c r="AW94" s="331"/>
      <c r="AX94" s="418"/>
      <c r="AY94">
        <f>$AY$90</f>
        <v>0</v>
      </c>
    </row>
    <row r="95" spans="1:51" ht="18.75" hidden="1" customHeight="1" x14ac:dyDescent="0.15">
      <c r="A95" s="141"/>
      <c r="B95" s="306" t="s">
        <v>275</v>
      </c>
      <c r="C95" s="306"/>
      <c r="D95" s="306"/>
      <c r="E95" s="306"/>
      <c r="F95" s="307"/>
      <c r="G95" s="310" t="s">
        <v>42</v>
      </c>
      <c r="H95" s="311"/>
      <c r="I95" s="311"/>
      <c r="J95" s="311"/>
      <c r="K95" s="311"/>
      <c r="L95" s="311"/>
      <c r="M95" s="311"/>
      <c r="N95" s="311"/>
      <c r="O95" s="312"/>
      <c r="P95" s="316" t="s">
        <v>130</v>
      </c>
      <c r="Q95" s="311"/>
      <c r="R95" s="311"/>
      <c r="S95" s="311"/>
      <c r="T95" s="311"/>
      <c r="U95" s="311"/>
      <c r="V95" s="311"/>
      <c r="W95" s="311"/>
      <c r="X95" s="312"/>
      <c r="Y95" s="178"/>
      <c r="Z95" s="179"/>
      <c r="AA95" s="180"/>
      <c r="AB95" s="297" t="s">
        <v>49</v>
      </c>
      <c r="AC95" s="298"/>
      <c r="AD95" s="299"/>
      <c r="AE95" s="273" t="s">
        <v>461</v>
      </c>
      <c r="AF95" s="273"/>
      <c r="AG95" s="273"/>
      <c r="AH95" s="273"/>
      <c r="AI95" s="273" t="s">
        <v>90</v>
      </c>
      <c r="AJ95" s="273"/>
      <c r="AK95" s="273"/>
      <c r="AL95" s="273"/>
      <c r="AM95" s="273" t="s">
        <v>557</v>
      </c>
      <c r="AN95" s="273"/>
      <c r="AO95" s="273"/>
      <c r="AP95" s="273"/>
      <c r="AQ95" s="181" t="s">
        <v>340</v>
      </c>
      <c r="AR95" s="173"/>
      <c r="AS95" s="173"/>
      <c r="AT95" s="174"/>
      <c r="AU95" s="732" t="s">
        <v>260</v>
      </c>
      <c r="AV95" s="732"/>
      <c r="AW95" s="732"/>
      <c r="AX95" s="733"/>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341</v>
      </c>
      <c r="AT96" s="177"/>
      <c r="AU96" s="252"/>
      <c r="AV96" s="252"/>
      <c r="AW96" s="314" t="s">
        <v>311</v>
      </c>
      <c r="AX96" s="734"/>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18</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6" t="s">
        <v>108</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7" t="s">
        <v>65</v>
      </c>
      <c r="Z99" s="718"/>
      <c r="AA99" s="719"/>
      <c r="AB99" s="720" t="s">
        <v>59</v>
      </c>
      <c r="AC99" s="721"/>
      <c r="AD99" s="722"/>
      <c r="AE99" s="723"/>
      <c r="AF99" s="724"/>
      <c r="AG99" s="724"/>
      <c r="AH99" s="725"/>
      <c r="AI99" s="723"/>
      <c r="AJ99" s="724"/>
      <c r="AK99" s="724"/>
      <c r="AL99" s="725"/>
      <c r="AM99" s="723"/>
      <c r="AN99" s="724"/>
      <c r="AO99" s="724"/>
      <c r="AP99" s="724"/>
      <c r="AQ99" s="726"/>
      <c r="AR99" s="727"/>
      <c r="AS99" s="727"/>
      <c r="AT99" s="728"/>
      <c r="AU99" s="724"/>
      <c r="AV99" s="724"/>
      <c r="AW99" s="724"/>
      <c r="AX99" s="729"/>
      <c r="AY99">
        <f>$AY$95</f>
        <v>0</v>
      </c>
    </row>
    <row r="100" spans="1:51" ht="31.5" customHeight="1" x14ac:dyDescent="0.15">
      <c r="A100" s="274" t="s">
        <v>449</v>
      </c>
      <c r="B100" s="275"/>
      <c r="C100" s="275"/>
      <c r="D100" s="275"/>
      <c r="E100" s="275"/>
      <c r="F100" s="276"/>
      <c r="G100" s="295" t="s">
        <v>14</v>
      </c>
      <c r="H100" s="295"/>
      <c r="I100" s="295"/>
      <c r="J100" s="295"/>
      <c r="K100" s="295"/>
      <c r="L100" s="295"/>
      <c r="M100" s="295"/>
      <c r="N100" s="295"/>
      <c r="O100" s="295"/>
      <c r="P100" s="295"/>
      <c r="Q100" s="295"/>
      <c r="R100" s="295"/>
      <c r="S100" s="295"/>
      <c r="T100" s="295"/>
      <c r="U100" s="295"/>
      <c r="V100" s="295"/>
      <c r="W100" s="295"/>
      <c r="X100" s="296"/>
      <c r="Y100" s="445"/>
      <c r="Z100" s="446"/>
      <c r="AA100" s="447"/>
      <c r="AB100" s="701" t="s">
        <v>49</v>
      </c>
      <c r="AC100" s="701"/>
      <c r="AD100" s="701"/>
      <c r="AE100" s="702" t="s">
        <v>461</v>
      </c>
      <c r="AF100" s="703"/>
      <c r="AG100" s="703"/>
      <c r="AH100" s="704"/>
      <c r="AI100" s="702" t="s">
        <v>90</v>
      </c>
      <c r="AJ100" s="703"/>
      <c r="AK100" s="703"/>
      <c r="AL100" s="704"/>
      <c r="AM100" s="702" t="s">
        <v>557</v>
      </c>
      <c r="AN100" s="703"/>
      <c r="AO100" s="703"/>
      <c r="AP100" s="704"/>
      <c r="AQ100" s="705" t="s">
        <v>184</v>
      </c>
      <c r="AR100" s="706"/>
      <c r="AS100" s="706"/>
      <c r="AT100" s="707"/>
      <c r="AU100" s="705" t="s">
        <v>316</v>
      </c>
      <c r="AV100" s="706"/>
      <c r="AW100" s="706"/>
      <c r="AX100" s="708"/>
    </row>
    <row r="101" spans="1:51" ht="23.25" customHeight="1" x14ac:dyDescent="0.15">
      <c r="A101" s="277"/>
      <c r="B101" s="278"/>
      <c r="C101" s="278"/>
      <c r="D101" s="278"/>
      <c r="E101" s="278"/>
      <c r="F101" s="279"/>
      <c r="G101" s="99" t="s">
        <v>595</v>
      </c>
      <c r="H101" s="99"/>
      <c r="I101" s="99"/>
      <c r="J101" s="99"/>
      <c r="K101" s="99"/>
      <c r="L101" s="99"/>
      <c r="M101" s="99"/>
      <c r="N101" s="99"/>
      <c r="O101" s="99"/>
      <c r="P101" s="99"/>
      <c r="Q101" s="99"/>
      <c r="R101" s="99"/>
      <c r="S101" s="99"/>
      <c r="T101" s="99"/>
      <c r="U101" s="99"/>
      <c r="V101" s="99"/>
      <c r="W101" s="99"/>
      <c r="X101" s="186"/>
      <c r="Y101" s="709" t="s">
        <v>66</v>
      </c>
      <c r="Z101" s="710"/>
      <c r="AA101" s="711"/>
      <c r="AB101" s="712" t="s">
        <v>51</v>
      </c>
      <c r="AC101" s="712"/>
      <c r="AD101" s="712"/>
      <c r="AE101" s="674">
        <v>101</v>
      </c>
      <c r="AF101" s="674"/>
      <c r="AG101" s="674"/>
      <c r="AH101" s="674"/>
      <c r="AI101" s="674">
        <v>74</v>
      </c>
      <c r="AJ101" s="674"/>
      <c r="AK101" s="674"/>
      <c r="AL101" s="674"/>
      <c r="AM101" s="674">
        <v>62</v>
      </c>
      <c r="AN101" s="674"/>
      <c r="AO101" s="674"/>
      <c r="AP101" s="674"/>
      <c r="AQ101" s="674" t="s">
        <v>812</v>
      </c>
      <c r="AR101" s="674"/>
      <c r="AS101" s="674"/>
      <c r="AT101" s="674"/>
      <c r="AU101" s="330" t="s">
        <v>812</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7" t="s">
        <v>143</v>
      </c>
      <c r="Z102" s="677"/>
      <c r="AA102" s="678"/>
      <c r="AB102" s="712" t="s">
        <v>51</v>
      </c>
      <c r="AC102" s="712"/>
      <c r="AD102" s="712"/>
      <c r="AE102" s="674">
        <v>133</v>
      </c>
      <c r="AF102" s="674"/>
      <c r="AG102" s="674"/>
      <c r="AH102" s="674"/>
      <c r="AI102" s="674">
        <v>101</v>
      </c>
      <c r="AJ102" s="674"/>
      <c r="AK102" s="674"/>
      <c r="AL102" s="674"/>
      <c r="AM102" s="674">
        <v>74</v>
      </c>
      <c r="AN102" s="674"/>
      <c r="AO102" s="674"/>
      <c r="AP102" s="674"/>
      <c r="AQ102" s="674">
        <v>62</v>
      </c>
      <c r="AR102" s="674"/>
      <c r="AS102" s="674"/>
      <c r="AT102" s="674"/>
      <c r="AU102" s="713" t="s">
        <v>812</v>
      </c>
      <c r="AV102" s="714"/>
      <c r="AW102" s="714"/>
      <c r="AX102" s="715"/>
    </row>
    <row r="103" spans="1:51" ht="31.5" customHeight="1" x14ac:dyDescent="0.15">
      <c r="A103" s="283" t="s">
        <v>449</v>
      </c>
      <c r="B103" s="284"/>
      <c r="C103" s="284"/>
      <c r="D103" s="284"/>
      <c r="E103" s="284"/>
      <c r="F103" s="285"/>
      <c r="G103" s="293" t="s">
        <v>14</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49</v>
      </c>
      <c r="AC103" s="291"/>
      <c r="AD103" s="292"/>
      <c r="AE103" s="273" t="s">
        <v>461</v>
      </c>
      <c r="AF103" s="273"/>
      <c r="AG103" s="273"/>
      <c r="AH103" s="273"/>
      <c r="AI103" s="273" t="s">
        <v>90</v>
      </c>
      <c r="AJ103" s="273"/>
      <c r="AK103" s="273"/>
      <c r="AL103" s="273"/>
      <c r="AM103" s="273" t="s">
        <v>557</v>
      </c>
      <c r="AN103" s="273"/>
      <c r="AO103" s="273"/>
      <c r="AP103" s="273"/>
      <c r="AQ103" s="688" t="s">
        <v>184</v>
      </c>
      <c r="AR103" s="689"/>
      <c r="AS103" s="689"/>
      <c r="AT103" s="689"/>
      <c r="AU103" s="688" t="s">
        <v>316</v>
      </c>
      <c r="AV103" s="689"/>
      <c r="AW103" s="689"/>
      <c r="AX103" s="690"/>
      <c r="AY103">
        <f>COUNTA($G$104)</f>
        <v>1</v>
      </c>
    </row>
    <row r="104" spans="1:51" ht="23.25" customHeight="1" x14ac:dyDescent="0.15">
      <c r="A104" s="277"/>
      <c r="B104" s="278"/>
      <c r="C104" s="278"/>
      <c r="D104" s="278"/>
      <c r="E104" s="278"/>
      <c r="F104" s="279"/>
      <c r="G104" s="99" t="s">
        <v>186</v>
      </c>
      <c r="H104" s="99"/>
      <c r="I104" s="99"/>
      <c r="J104" s="99"/>
      <c r="K104" s="99"/>
      <c r="L104" s="99"/>
      <c r="M104" s="99"/>
      <c r="N104" s="99"/>
      <c r="O104" s="99"/>
      <c r="P104" s="99"/>
      <c r="Q104" s="99"/>
      <c r="R104" s="99"/>
      <c r="S104" s="99"/>
      <c r="T104" s="99"/>
      <c r="U104" s="99"/>
      <c r="V104" s="99"/>
      <c r="W104" s="99"/>
      <c r="X104" s="186"/>
      <c r="Y104" s="691" t="s">
        <v>66</v>
      </c>
      <c r="Z104" s="692"/>
      <c r="AA104" s="693"/>
      <c r="AB104" s="694" t="s">
        <v>51</v>
      </c>
      <c r="AC104" s="695"/>
      <c r="AD104" s="696"/>
      <c r="AE104" s="674">
        <v>236</v>
      </c>
      <c r="AF104" s="674"/>
      <c r="AG104" s="674"/>
      <c r="AH104" s="674"/>
      <c r="AI104" s="674">
        <v>239</v>
      </c>
      <c r="AJ104" s="674"/>
      <c r="AK104" s="674"/>
      <c r="AL104" s="674"/>
      <c r="AM104" s="674">
        <v>242</v>
      </c>
      <c r="AN104" s="674"/>
      <c r="AO104" s="674"/>
      <c r="AP104" s="674"/>
      <c r="AQ104" s="674" t="s">
        <v>812</v>
      </c>
      <c r="AR104" s="674"/>
      <c r="AS104" s="674"/>
      <c r="AT104" s="674"/>
      <c r="AU104" s="674" t="s">
        <v>812</v>
      </c>
      <c r="AV104" s="674"/>
      <c r="AW104" s="674"/>
      <c r="AX104" s="675"/>
      <c r="AY104">
        <f>$AY$103</f>
        <v>1</v>
      </c>
    </row>
    <row r="105" spans="1:51" ht="23.25"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7" t="s">
        <v>143</v>
      </c>
      <c r="Z105" s="698"/>
      <c r="AA105" s="699"/>
      <c r="AB105" s="327" t="s">
        <v>51</v>
      </c>
      <c r="AC105" s="328"/>
      <c r="AD105" s="329"/>
      <c r="AE105" s="674">
        <v>242</v>
      </c>
      <c r="AF105" s="674"/>
      <c r="AG105" s="674"/>
      <c r="AH105" s="674"/>
      <c r="AI105" s="674">
        <v>236</v>
      </c>
      <c r="AJ105" s="674"/>
      <c r="AK105" s="674"/>
      <c r="AL105" s="674"/>
      <c r="AM105" s="674">
        <v>239</v>
      </c>
      <c r="AN105" s="674"/>
      <c r="AO105" s="674"/>
      <c r="AP105" s="674"/>
      <c r="AQ105" s="674">
        <v>242</v>
      </c>
      <c r="AR105" s="674"/>
      <c r="AS105" s="674"/>
      <c r="AT105" s="674"/>
      <c r="AU105" s="674" t="s">
        <v>812</v>
      </c>
      <c r="AV105" s="674"/>
      <c r="AW105" s="674"/>
      <c r="AX105" s="675"/>
      <c r="AY105">
        <f>$AY$103</f>
        <v>1</v>
      </c>
    </row>
    <row r="106" spans="1:51" ht="31.5" customHeight="1" x14ac:dyDescent="0.15">
      <c r="A106" s="283" t="s">
        <v>449</v>
      </c>
      <c r="B106" s="284"/>
      <c r="C106" s="284"/>
      <c r="D106" s="284"/>
      <c r="E106" s="284"/>
      <c r="F106" s="285"/>
      <c r="G106" s="293" t="s">
        <v>14</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49</v>
      </c>
      <c r="AC106" s="291"/>
      <c r="AD106" s="292"/>
      <c r="AE106" s="273" t="s">
        <v>461</v>
      </c>
      <c r="AF106" s="273"/>
      <c r="AG106" s="273"/>
      <c r="AH106" s="273"/>
      <c r="AI106" s="273" t="s">
        <v>90</v>
      </c>
      <c r="AJ106" s="273"/>
      <c r="AK106" s="273"/>
      <c r="AL106" s="273"/>
      <c r="AM106" s="273" t="s">
        <v>557</v>
      </c>
      <c r="AN106" s="273"/>
      <c r="AO106" s="273"/>
      <c r="AP106" s="273"/>
      <c r="AQ106" s="688" t="s">
        <v>184</v>
      </c>
      <c r="AR106" s="689"/>
      <c r="AS106" s="689"/>
      <c r="AT106" s="689"/>
      <c r="AU106" s="688" t="s">
        <v>316</v>
      </c>
      <c r="AV106" s="689"/>
      <c r="AW106" s="689"/>
      <c r="AX106" s="690"/>
      <c r="AY106">
        <f>COUNTA($G$107)</f>
        <v>1</v>
      </c>
    </row>
    <row r="107" spans="1:51" ht="23.25" customHeight="1" x14ac:dyDescent="0.15">
      <c r="A107" s="277"/>
      <c r="B107" s="278"/>
      <c r="C107" s="278"/>
      <c r="D107" s="278"/>
      <c r="E107" s="278"/>
      <c r="F107" s="279"/>
      <c r="G107" s="99" t="s">
        <v>727</v>
      </c>
      <c r="H107" s="99"/>
      <c r="I107" s="99"/>
      <c r="J107" s="99"/>
      <c r="K107" s="99"/>
      <c r="L107" s="99"/>
      <c r="M107" s="99"/>
      <c r="N107" s="99"/>
      <c r="O107" s="99"/>
      <c r="P107" s="99"/>
      <c r="Q107" s="99"/>
      <c r="R107" s="99"/>
      <c r="S107" s="99"/>
      <c r="T107" s="99"/>
      <c r="U107" s="99"/>
      <c r="V107" s="99"/>
      <c r="W107" s="99"/>
      <c r="X107" s="186"/>
      <c r="Y107" s="691" t="s">
        <v>66</v>
      </c>
      <c r="Z107" s="692"/>
      <c r="AA107" s="693"/>
      <c r="AB107" s="694" t="s">
        <v>51</v>
      </c>
      <c r="AC107" s="695"/>
      <c r="AD107" s="696"/>
      <c r="AE107" s="674">
        <v>18478</v>
      </c>
      <c r="AF107" s="674"/>
      <c r="AG107" s="674"/>
      <c r="AH107" s="674"/>
      <c r="AI107" s="674">
        <v>18550</v>
      </c>
      <c r="AJ107" s="674"/>
      <c r="AK107" s="674"/>
      <c r="AL107" s="674"/>
      <c r="AM107" s="674">
        <v>18646</v>
      </c>
      <c r="AN107" s="674"/>
      <c r="AO107" s="674"/>
      <c r="AP107" s="674"/>
      <c r="AQ107" s="674" t="s">
        <v>812</v>
      </c>
      <c r="AR107" s="674"/>
      <c r="AS107" s="674"/>
      <c r="AT107" s="674"/>
      <c r="AU107" s="674" t="s">
        <v>812</v>
      </c>
      <c r="AV107" s="674"/>
      <c r="AW107" s="674"/>
      <c r="AX107" s="675"/>
      <c r="AY107">
        <f>$AY$106</f>
        <v>1</v>
      </c>
    </row>
    <row r="108" spans="1:51" ht="23.25"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7" t="s">
        <v>143</v>
      </c>
      <c r="Z108" s="698"/>
      <c r="AA108" s="699"/>
      <c r="AB108" s="327" t="s">
        <v>51</v>
      </c>
      <c r="AC108" s="328"/>
      <c r="AD108" s="329"/>
      <c r="AE108" s="674">
        <v>18544</v>
      </c>
      <c r="AF108" s="674"/>
      <c r="AG108" s="674"/>
      <c r="AH108" s="674"/>
      <c r="AI108" s="674">
        <v>18478</v>
      </c>
      <c r="AJ108" s="674"/>
      <c r="AK108" s="674"/>
      <c r="AL108" s="674"/>
      <c r="AM108" s="674">
        <v>18550</v>
      </c>
      <c r="AN108" s="674"/>
      <c r="AO108" s="674"/>
      <c r="AP108" s="674"/>
      <c r="AQ108" s="674">
        <v>18646</v>
      </c>
      <c r="AR108" s="674"/>
      <c r="AS108" s="674"/>
      <c r="AT108" s="674"/>
      <c r="AU108" s="674" t="s">
        <v>812</v>
      </c>
      <c r="AV108" s="674"/>
      <c r="AW108" s="674"/>
      <c r="AX108" s="675"/>
      <c r="AY108">
        <f>$AY$106</f>
        <v>1</v>
      </c>
    </row>
    <row r="109" spans="1:51" ht="31.5" customHeight="1" x14ac:dyDescent="0.15">
      <c r="A109" s="283" t="s">
        <v>449</v>
      </c>
      <c r="B109" s="284"/>
      <c r="C109" s="284"/>
      <c r="D109" s="284"/>
      <c r="E109" s="284"/>
      <c r="F109" s="285"/>
      <c r="G109" s="293" t="s">
        <v>14</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49</v>
      </c>
      <c r="AC109" s="291"/>
      <c r="AD109" s="292"/>
      <c r="AE109" s="273" t="s">
        <v>461</v>
      </c>
      <c r="AF109" s="273"/>
      <c r="AG109" s="273"/>
      <c r="AH109" s="273"/>
      <c r="AI109" s="273" t="s">
        <v>90</v>
      </c>
      <c r="AJ109" s="273"/>
      <c r="AK109" s="273"/>
      <c r="AL109" s="273"/>
      <c r="AM109" s="273" t="s">
        <v>557</v>
      </c>
      <c r="AN109" s="273"/>
      <c r="AO109" s="273"/>
      <c r="AP109" s="273"/>
      <c r="AQ109" s="688" t="s">
        <v>184</v>
      </c>
      <c r="AR109" s="689"/>
      <c r="AS109" s="689"/>
      <c r="AT109" s="689"/>
      <c r="AU109" s="688" t="s">
        <v>316</v>
      </c>
      <c r="AV109" s="689"/>
      <c r="AW109" s="689"/>
      <c r="AX109" s="690"/>
      <c r="AY109">
        <f>COUNTA($G$110)</f>
        <v>1</v>
      </c>
    </row>
    <row r="110" spans="1:51" ht="23.25" customHeight="1" x14ac:dyDescent="0.15">
      <c r="A110" s="277"/>
      <c r="B110" s="278"/>
      <c r="C110" s="278"/>
      <c r="D110" s="278"/>
      <c r="E110" s="278"/>
      <c r="F110" s="279"/>
      <c r="G110" s="99" t="s">
        <v>192</v>
      </c>
      <c r="H110" s="99"/>
      <c r="I110" s="99"/>
      <c r="J110" s="99"/>
      <c r="K110" s="99"/>
      <c r="L110" s="99"/>
      <c r="M110" s="99"/>
      <c r="N110" s="99"/>
      <c r="O110" s="99"/>
      <c r="P110" s="99"/>
      <c r="Q110" s="99"/>
      <c r="R110" s="99"/>
      <c r="S110" s="99"/>
      <c r="T110" s="99"/>
      <c r="U110" s="99"/>
      <c r="V110" s="99"/>
      <c r="W110" s="99"/>
      <c r="X110" s="186"/>
      <c r="Y110" s="691" t="s">
        <v>66</v>
      </c>
      <c r="Z110" s="692"/>
      <c r="AA110" s="693"/>
      <c r="AB110" s="694" t="s">
        <v>728</v>
      </c>
      <c r="AC110" s="695"/>
      <c r="AD110" s="696"/>
      <c r="AE110" s="674">
        <v>11</v>
      </c>
      <c r="AF110" s="674"/>
      <c r="AG110" s="674"/>
      <c r="AH110" s="674"/>
      <c r="AI110" s="674">
        <v>12</v>
      </c>
      <c r="AJ110" s="674"/>
      <c r="AK110" s="674"/>
      <c r="AL110" s="674"/>
      <c r="AM110" s="674">
        <v>9</v>
      </c>
      <c r="AN110" s="674"/>
      <c r="AO110" s="674"/>
      <c r="AP110" s="674"/>
      <c r="AQ110" s="674" t="s">
        <v>812</v>
      </c>
      <c r="AR110" s="674"/>
      <c r="AS110" s="674"/>
      <c r="AT110" s="674"/>
      <c r="AU110" s="674" t="s">
        <v>812</v>
      </c>
      <c r="AV110" s="674"/>
      <c r="AW110" s="674"/>
      <c r="AX110" s="675"/>
      <c r="AY110">
        <f>$AY$109</f>
        <v>1</v>
      </c>
    </row>
    <row r="111" spans="1:51" ht="23.25"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7" t="s">
        <v>143</v>
      </c>
      <c r="Z111" s="698"/>
      <c r="AA111" s="699"/>
      <c r="AB111" s="327" t="s">
        <v>728</v>
      </c>
      <c r="AC111" s="328"/>
      <c r="AD111" s="329"/>
      <c r="AE111" s="674">
        <v>23</v>
      </c>
      <c r="AF111" s="674"/>
      <c r="AG111" s="674"/>
      <c r="AH111" s="674"/>
      <c r="AI111" s="674">
        <v>11</v>
      </c>
      <c r="AJ111" s="674"/>
      <c r="AK111" s="674"/>
      <c r="AL111" s="674"/>
      <c r="AM111" s="674">
        <v>12</v>
      </c>
      <c r="AN111" s="674"/>
      <c r="AO111" s="674"/>
      <c r="AP111" s="674"/>
      <c r="AQ111" s="674">
        <v>9</v>
      </c>
      <c r="AR111" s="674"/>
      <c r="AS111" s="674"/>
      <c r="AT111" s="674"/>
      <c r="AU111" s="674" t="s">
        <v>812</v>
      </c>
      <c r="AV111" s="674"/>
      <c r="AW111" s="674"/>
      <c r="AX111" s="675"/>
      <c r="AY111">
        <f>$AY$109</f>
        <v>1</v>
      </c>
    </row>
    <row r="112" spans="1:51" ht="31.5" customHeight="1" x14ac:dyDescent="0.15">
      <c r="A112" s="283" t="s">
        <v>449</v>
      </c>
      <c r="B112" s="284"/>
      <c r="C112" s="284"/>
      <c r="D112" s="284"/>
      <c r="E112" s="284"/>
      <c r="F112" s="285"/>
      <c r="G112" s="293" t="s">
        <v>14</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49</v>
      </c>
      <c r="AC112" s="291"/>
      <c r="AD112" s="292"/>
      <c r="AE112" s="273" t="s">
        <v>461</v>
      </c>
      <c r="AF112" s="273"/>
      <c r="AG112" s="273"/>
      <c r="AH112" s="273"/>
      <c r="AI112" s="273" t="s">
        <v>90</v>
      </c>
      <c r="AJ112" s="273"/>
      <c r="AK112" s="273"/>
      <c r="AL112" s="273"/>
      <c r="AM112" s="273" t="s">
        <v>557</v>
      </c>
      <c r="AN112" s="273"/>
      <c r="AO112" s="273"/>
      <c r="AP112" s="273"/>
      <c r="AQ112" s="688" t="s">
        <v>184</v>
      </c>
      <c r="AR112" s="689"/>
      <c r="AS112" s="689"/>
      <c r="AT112" s="689"/>
      <c r="AU112" s="688" t="s">
        <v>316</v>
      </c>
      <c r="AV112" s="689"/>
      <c r="AW112" s="689"/>
      <c r="AX112" s="690"/>
      <c r="AY112">
        <f>COUNTA($G$113)</f>
        <v>1</v>
      </c>
    </row>
    <row r="113" spans="1:51" ht="23.25" customHeight="1" x14ac:dyDescent="0.15">
      <c r="A113" s="277"/>
      <c r="B113" s="278"/>
      <c r="C113" s="278"/>
      <c r="D113" s="278"/>
      <c r="E113" s="278"/>
      <c r="F113" s="279"/>
      <c r="G113" s="99" t="s">
        <v>573</v>
      </c>
      <c r="H113" s="99"/>
      <c r="I113" s="99"/>
      <c r="J113" s="99"/>
      <c r="K113" s="99"/>
      <c r="L113" s="99"/>
      <c r="M113" s="99"/>
      <c r="N113" s="99"/>
      <c r="O113" s="99"/>
      <c r="P113" s="99"/>
      <c r="Q113" s="99"/>
      <c r="R113" s="99"/>
      <c r="S113" s="99"/>
      <c r="T113" s="99"/>
      <c r="U113" s="99"/>
      <c r="V113" s="99"/>
      <c r="W113" s="99"/>
      <c r="X113" s="186"/>
      <c r="Y113" s="691" t="s">
        <v>66</v>
      </c>
      <c r="Z113" s="692"/>
      <c r="AA113" s="693"/>
      <c r="AB113" s="694" t="s">
        <v>51</v>
      </c>
      <c r="AC113" s="695"/>
      <c r="AD113" s="696"/>
      <c r="AE113" s="674">
        <v>600251</v>
      </c>
      <c r="AF113" s="674"/>
      <c r="AG113" s="674"/>
      <c r="AH113" s="674"/>
      <c r="AI113" s="674">
        <v>601110</v>
      </c>
      <c r="AJ113" s="674"/>
      <c r="AK113" s="674"/>
      <c r="AL113" s="674"/>
      <c r="AM113" s="674">
        <v>519274</v>
      </c>
      <c r="AN113" s="674"/>
      <c r="AO113" s="674"/>
      <c r="AP113" s="674"/>
      <c r="AQ113" s="330" t="s">
        <v>812</v>
      </c>
      <c r="AR113" s="331"/>
      <c r="AS113" s="331"/>
      <c r="AT113" s="332"/>
      <c r="AU113" s="674" t="s">
        <v>812</v>
      </c>
      <c r="AV113" s="674"/>
      <c r="AW113" s="674"/>
      <c r="AX113" s="675"/>
      <c r="AY113">
        <f>$AY$112</f>
        <v>1</v>
      </c>
    </row>
    <row r="114" spans="1:51" ht="23.25"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7" t="s">
        <v>143</v>
      </c>
      <c r="Z114" s="698"/>
      <c r="AA114" s="699"/>
      <c r="AB114" s="327" t="s">
        <v>51</v>
      </c>
      <c r="AC114" s="328"/>
      <c r="AD114" s="329"/>
      <c r="AE114" s="700">
        <v>591245</v>
      </c>
      <c r="AF114" s="700"/>
      <c r="AG114" s="700"/>
      <c r="AH114" s="700"/>
      <c r="AI114" s="700">
        <v>600251</v>
      </c>
      <c r="AJ114" s="700"/>
      <c r="AK114" s="700"/>
      <c r="AL114" s="700"/>
      <c r="AM114" s="700">
        <v>601110</v>
      </c>
      <c r="AN114" s="700"/>
      <c r="AO114" s="700"/>
      <c r="AP114" s="700"/>
      <c r="AQ114" s="330">
        <v>519274</v>
      </c>
      <c r="AR114" s="331"/>
      <c r="AS114" s="331"/>
      <c r="AT114" s="332"/>
      <c r="AU114" s="330" t="s">
        <v>812</v>
      </c>
      <c r="AV114" s="331"/>
      <c r="AW114" s="331"/>
      <c r="AX114" s="418"/>
      <c r="AY114">
        <f>$AY$112</f>
        <v>1</v>
      </c>
    </row>
    <row r="115" spans="1:51" ht="23.25" customHeight="1" x14ac:dyDescent="0.15">
      <c r="A115" s="286" t="s">
        <v>53</v>
      </c>
      <c r="B115" s="287"/>
      <c r="C115" s="287"/>
      <c r="D115" s="287"/>
      <c r="E115" s="287"/>
      <c r="F115" s="288"/>
      <c r="G115" s="291" t="s">
        <v>68</v>
      </c>
      <c r="H115" s="291"/>
      <c r="I115" s="291"/>
      <c r="J115" s="291"/>
      <c r="K115" s="291"/>
      <c r="L115" s="291"/>
      <c r="M115" s="291"/>
      <c r="N115" s="291"/>
      <c r="O115" s="291"/>
      <c r="P115" s="291"/>
      <c r="Q115" s="291"/>
      <c r="R115" s="291"/>
      <c r="S115" s="291"/>
      <c r="T115" s="291"/>
      <c r="U115" s="291"/>
      <c r="V115" s="291"/>
      <c r="W115" s="291"/>
      <c r="X115" s="292"/>
      <c r="Y115" s="685"/>
      <c r="Z115" s="686"/>
      <c r="AA115" s="687"/>
      <c r="AB115" s="416" t="s">
        <v>49</v>
      </c>
      <c r="AC115" s="291"/>
      <c r="AD115" s="292"/>
      <c r="AE115" s="273" t="s">
        <v>461</v>
      </c>
      <c r="AF115" s="273"/>
      <c r="AG115" s="273"/>
      <c r="AH115" s="273"/>
      <c r="AI115" s="273" t="s">
        <v>90</v>
      </c>
      <c r="AJ115" s="273"/>
      <c r="AK115" s="273"/>
      <c r="AL115" s="273"/>
      <c r="AM115" s="273" t="s">
        <v>557</v>
      </c>
      <c r="AN115" s="273"/>
      <c r="AO115" s="273"/>
      <c r="AP115" s="273"/>
      <c r="AQ115" s="668" t="s">
        <v>581</v>
      </c>
      <c r="AR115" s="669"/>
      <c r="AS115" s="669"/>
      <c r="AT115" s="669"/>
      <c r="AU115" s="669"/>
      <c r="AV115" s="669"/>
      <c r="AW115" s="669"/>
      <c r="AX115" s="670"/>
    </row>
    <row r="116" spans="1:51" ht="23.25" customHeight="1" x14ac:dyDescent="0.15">
      <c r="A116" s="261"/>
      <c r="B116" s="259"/>
      <c r="C116" s="259"/>
      <c r="D116" s="259"/>
      <c r="E116" s="259"/>
      <c r="F116" s="260"/>
      <c r="G116" s="265" t="s">
        <v>729</v>
      </c>
      <c r="H116" s="265"/>
      <c r="I116" s="265"/>
      <c r="J116" s="265"/>
      <c r="K116" s="265"/>
      <c r="L116" s="265"/>
      <c r="M116" s="265"/>
      <c r="N116" s="265"/>
      <c r="O116" s="265"/>
      <c r="P116" s="265"/>
      <c r="Q116" s="265"/>
      <c r="R116" s="265"/>
      <c r="S116" s="265"/>
      <c r="T116" s="265"/>
      <c r="U116" s="265"/>
      <c r="V116" s="265"/>
      <c r="W116" s="265"/>
      <c r="X116" s="265"/>
      <c r="Y116" s="671" t="s">
        <v>53</v>
      </c>
      <c r="Z116" s="672"/>
      <c r="AA116" s="673"/>
      <c r="AB116" s="327" t="s">
        <v>698</v>
      </c>
      <c r="AC116" s="328"/>
      <c r="AD116" s="329"/>
      <c r="AE116" s="674">
        <v>75.900000000000006</v>
      </c>
      <c r="AF116" s="674"/>
      <c r="AG116" s="674"/>
      <c r="AH116" s="674"/>
      <c r="AI116" s="674">
        <v>66.8</v>
      </c>
      <c r="AJ116" s="674"/>
      <c r="AK116" s="674"/>
      <c r="AL116" s="674"/>
      <c r="AM116" s="674">
        <v>73</v>
      </c>
      <c r="AN116" s="674"/>
      <c r="AO116" s="674"/>
      <c r="AP116" s="674"/>
      <c r="AQ116" s="330">
        <v>71.2</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6" t="s">
        <v>117</v>
      </c>
      <c r="Z117" s="677"/>
      <c r="AA117" s="678"/>
      <c r="AB117" s="679" t="s">
        <v>132</v>
      </c>
      <c r="AC117" s="680"/>
      <c r="AD117" s="681"/>
      <c r="AE117" s="682" t="s">
        <v>730</v>
      </c>
      <c r="AF117" s="683"/>
      <c r="AG117" s="683"/>
      <c r="AH117" s="683"/>
      <c r="AI117" s="682" t="s">
        <v>731</v>
      </c>
      <c r="AJ117" s="683"/>
      <c r="AK117" s="683"/>
      <c r="AL117" s="683"/>
      <c r="AM117" s="682" t="s">
        <v>175</v>
      </c>
      <c r="AN117" s="683"/>
      <c r="AO117" s="683"/>
      <c r="AP117" s="683"/>
      <c r="AQ117" s="682" t="s">
        <v>811</v>
      </c>
      <c r="AR117" s="683"/>
      <c r="AS117" s="683"/>
      <c r="AT117" s="683"/>
      <c r="AU117" s="683"/>
      <c r="AV117" s="683"/>
      <c r="AW117" s="683"/>
      <c r="AX117" s="684"/>
    </row>
    <row r="118" spans="1:51" ht="23.25" customHeight="1" x14ac:dyDescent="0.15">
      <c r="A118" s="286" t="s">
        <v>53</v>
      </c>
      <c r="B118" s="287"/>
      <c r="C118" s="287"/>
      <c r="D118" s="287"/>
      <c r="E118" s="287"/>
      <c r="F118" s="288"/>
      <c r="G118" s="291" t="s">
        <v>68</v>
      </c>
      <c r="H118" s="291"/>
      <c r="I118" s="291"/>
      <c r="J118" s="291"/>
      <c r="K118" s="291"/>
      <c r="L118" s="291"/>
      <c r="M118" s="291"/>
      <c r="N118" s="291"/>
      <c r="O118" s="291"/>
      <c r="P118" s="291"/>
      <c r="Q118" s="291"/>
      <c r="R118" s="291"/>
      <c r="S118" s="291"/>
      <c r="T118" s="291"/>
      <c r="U118" s="291"/>
      <c r="V118" s="291"/>
      <c r="W118" s="291"/>
      <c r="X118" s="292"/>
      <c r="Y118" s="685"/>
      <c r="Z118" s="686"/>
      <c r="AA118" s="687"/>
      <c r="AB118" s="416" t="s">
        <v>49</v>
      </c>
      <c r="AC118" s="291"/>
      <c r="AD118" s="292"/>
      <c r="AE118" s="273" t="s">
        <v>461</v>
      </c>
      <c r="AF118" s="273"/>
      <c r="AG118" s="273"/>
      <c r="AH118" s="273"/>
      <c r="AI118" s="273" t="s">
        <v>90</v>
      </c>
      <c r="AJ118" s="273"/>
      <c r="AK118" s="273"/>
      <c r="AL118" s="273"/>
      <c r="AM118" s="273" t="s">
        <v>557</v>
      </c>
      <c r="AN118" s="273"/>
      <c r="AO118" s="273"/>
      <c r="AP118" s="273"/>
      <c r="AQ118" s="668" t="s">
        <v>581</v>
      </c>
      <c r="AR118" s="669"/>
      <c r="AS118" s="669"/>
      <c r="AT118" s="669"/>
      <c r="AU118" s="669"/>
      <c r="AV118" s="669"/>
      <c r="AW118" s="669"/>
      <c r="AX118" s="670"/>
      <c r="AY118" s="48">
        <f>IF(SUBSTITUTE(SUBSTITUTE($G$119,"／",""),"　","")="",0,1)</f>
        <v>1</v>
      </c>
    </row>
    <row r="119" spans="1:51" ht="23.25" customHeight="1" x14ac:dyDescent="0.15">
      <c r="A119" s="261"/>
      <c r="B119" s="259"/>
      <c r="C119" s="259"/>
      <c r="D119" s="259"/>
      <c r="E119" s="259"/>
      <c r="F119" s="260"/>
      <c r="G119" s="265" t="s">
        <v>732</v>
      </c>
      <c r="H119" s="265"/>
      <c r="I119" s="265"/>
      <c r="J119" s="265"/>
      <c r="K119" s="265"/>
      <c r="L119" s="265"/>
      <c r="M119" s="265"/>
      <c r="N119" s="265"/>
      <c r="O119" s="265"/>
      <c r="P119" s="265"/>
      <c r="Q119" s="265"/>
      <c r="R119" s="265"/>
      <c r="S119" s="265"/>
      <c r="T119" s="265"/>
      <c r="U119" s="265"/>
      <c r="V119" s="265"/>
      <c r="W119" s="265"/>
      <c r="X119" s="265"/>
      <c r="Y119" s="671" t="s">
        <v>53</v>
      </c>
      <c r="Z119" s="672"/>
      <c r="AA119" s="673"/>
      <c r="AB119" s="327" t="s">
        <v>343</v>
      </c>
      <c r="AC119" s="328"/>
      <c r="AD119" s="329"/>
      <c r="AE119" s="674">
        <v>14.5</v>
      </c>
      <c r="AF119" s="674"/>
      <c r="AG119" s="674"/>
      <c r="AH119" s="674"/>
      <c r="AI119" s="674">
        <v>14.9</v>
      </c>
      <c r="AJ119" s="674"/>
      <c r="AK119" s="674"/>
      <c r="AL119" s="674"/>
      <c r="AM119" s="674">
        <v>15.2</v>
      </c>
      <c r="AN119" s="674"/>
      <c r="AO119" s="674"/>
      <c r="AP119" s="674"/>
      <c r="AQ119" s="674">
        <v>15.3</v>
      </c>
      <c r="AR119" s="674"/>
      <c r="AS119" s="674"/>
      <c r="AT119" s="674"/>
      <c r="AU119" s="674"/>
      <c r="AV119" s="674"/>
      <c r="AW119" s="674"/>
      <c r="AX119" s="675"/>
      <c r="AY119">
        <f>$AY$118</f>
        <v>1</v>
      </c>
    </row>
    <row r="120" spans="1:51" ht="46.5"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6" t="s">
        <v>117</v>
      </c>
      <c r="Z120" s="677"/>
      <c r="AA120" s="678"/>
      <c r="AB120" s="679" t="s">
        <v>132</v>
      </c>
      <c r="AC120" s="680"/>
      <c r="AD120" s="681"/>
      <c r="AE120" s="683" t="s">
        <v>733</v>
      </c>
      <c r="AF120" s="683"/>
      <c r="AG120" s="683"/>
      <c r="AH120" s="683"/>
      <c r="AI120" s="683" t="s">
        <v>734</v>
      </c>
      <c r="AJ120" s="683"/>
      <c r="AK120" s="683"/>
      <c r="AL120" s="683"/>
      <c r="AM120" s="683" t="s">
        <v>809</v>
      </c>
      <c r="AN120" s="683"/>
      <c r="AO120" s="683"/>
      <c r="AP120" s="683"/>
      <c r="AQ120" s="683" t="s">
        <v>274</v>
      </c>
      <c r="AR120" s="683"/>
      <c r="AS120" s="683"/>
      <c r="AT120" s="683"/>
      <c r="AU120" s="683"/>
      <c r="AV120" s="683"/>
      <c r="AW120" s="683"/>
      <c r="AX120" s="684"/>
      <c r="AY120">
        <f>$AY$118</f>
        <v>1</v>
      </c>
    </row>
    <row r="121" spans="1:51" ht="23.25" customHeight="1" x14ac:dyDescent="0.15">
      <c r="A121" s="286" t="s">
        <v>53</v>
      </c>
      <c r="B121" s="287"/>
      <c r="C121" s="287"/>
      <c r="D121" s="287"/>
      <c r="E121" s="287"/>
      <c r="F121" s="288"/>
      <c r="G121" s="291" t="s">
        <v>68</v>
      </c>
      <c r="H121" s="291"/>
      <c r="I121" s="291"/>
      <c r="J121" s="291"/>
      <c r="K121" s="291"/>
      <c r="L121" s="291"/>
      <c r="M121" s="291"/>
      <c r="N121" s="291"/>
      <c r="O121" s="291"/>
      <c r="P121" s="291"/>
      <c r="Q121" s="291"/>
      <c r="R121" s="291"/>
      <c r="S121" s="291"/>
      <c r="T121" s="291"/>
      <c r="U121" s="291"/>
      <c r="V121" s="291"/>
      <c r="W121" s="291"/>
      <c r="X121" s="292"/>
      <c r="Y121" s="685"/>
      <c r="Z121" s="686"/>
      <c r="AA121" s="687"/>
      <c r="AB121" s="416" t="s">
        <v>49</v>
      </c>
      <c r="AC121" s="291"/>
      <c r="AD121" s="292"/>
      <c r="AE121" s="273" t="s">
        <v>461</v>
      </c>
      <c r="AF121" s="273"/>
      <c r="AG121" s="273"/>
      <c r="AH121" s="273"/>
      <c r="AI121" s="273" t="s">
        <v>90</v>
      </c>
      <c r="AJ121" s="273"/>
      <c r="AK121" s="273"/>
      <c r="AL121" s="273"/>
      <c r="AM121" s="273" t="s">
        <v>557</v>
      </c>
      <c r="AN121" s="273"/>
      <c r="AO121" s="273"/>
      <c r="AP121" s="273"/>
      <c r="AQ121" s="668" t="s">
        <v>581</v>
      </c>
      <c r="AR121" s="669"/>
      <c r="AS121" s="669"/>
      <c r="AT121" s="669"/>
      <c r="AU121" s="669"/>
      <c r="AV121" s="669"/>
      <c r="AW121" s="669"/>
      <c r="AX121" s="670"/>
      <c r="AY121" s="48">
        <f>IF(SUBSTITUTE(SUBSTITUTE($G$122,"／",""),"　","")="",0,1)</f>
        <v>1</v>
      </c>
    </row>
    <row r="122" spans="1:51" ht="23.25" customHeight="1" x14ac:dyDescent="0.15">
      <c r="A122" s="261"/>
      <c r="B122" s="259"/>
      <c r="C122" s="259"/>
      <c r="D122" s="259"/>
      <c r="E122" s="259"/>
      <c r="F122" s="260"/>
      <c r="G122" s="265" t="s">
        <v>735</v>
      </c>
      <c r="H122" s="265"/>
      <c r="I122" s="265"/>
      <c r="J122" s="265"/>
      <c r="K122" s="265"/>
      <c r="L122" s="265"/>
      <c r="M122" s="265"/>
      <c r="N122" s="265"/>
      <c r="O122" s="265"/>
      <c r="P122" s="265"/>
      <c r="Q122" s="265"/>
      <c r="R122" s="265"/>
      <c r="S122" s="265"/>
      <c r="T122" s="265"/>
      <c r="U122" s="265"/>
      <c r="V122" s="265"/>
      <c r="W122" s="265"/>
      <c r="X122" s="265"/>
      <c r="Y122" s="671" t="s">
        <v>53</v>
      </c>
      <c r="Z122" s="672"/>
      <c r="AA122" s="673"/>
      <c r="AB122" s="327" t="s">
        <v>698</v>
      </c>
      <c r="AC122" s="328"/>
      <c r="AD122" s="329"/>
      <c r="AE122" s="674">
        <v>26.6</v>
      </c>
      <c r="AF122" s="674"/>
      <c r="AG122" s="674"/>
      <c r="AH122" s="674"/>
      <c r="AI122" s="674">
        <v>25.1</v>
      </c>
      <c r="AJ122" s="674"/>
      <c r="AK122" s="674"/>
      <c r="AL122" s="674"/>
      <c r="AM122" s="674">
        <v>25.3</v>
      </c>
      <c r="AN122" s="674"/>
      <c r="AO122" s="674"/>
      <c r="AP122" s="674"/>
      <c r="AQ122" s="674">
        <v>24.5</v>
      </c>
      <c r="AR122" s="674"/>
      <c r="AS122" s="674"/>
      <c r="AT122" s="674"/>
      <c r="AU122" s="674"/>
      <c r="AV122" s="674"/>
      <c r="AW122" s="674"/>
      <c r="AX122" s="675"/>
      <c r="AY122">
        <f>$AY$121</f>
        <v>1</v>
      </c>
    </row>
    <row r="123" spans="1:51" ht="46.5"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6" t="s">
        <v>117</v>
      </c>
      <c r="Z123" s="677"/>
      <c r="AA123" s="678"/>
      <c r="AB123" s="679" t="s">
        <v>132</v>
      </c>
      <c r="AC123" s="680"/>
      <c r="AD123" s="681"/>
      <c r="AE123" s="682" t="s">
        <v>339</v>
      </c>
      <c r="AF123" s="683"/>
      <c r="AG123" s="683"/>
      <c r="AH123" s="683"/>
      <c r="AI123" s="682" t="s">
        <v>736</v>
      </c>
      <c r="AJ123" s="683"/>
      <c r="AK123" s="683"/>
      <c r="AL123" s="683"/>
      <c r="AM123" s="682" t="s">
        <v>808</v>
      </c>
      <c r="AN123" s="683"/>
      <c r="AO123" s="683"/>
      <c r="AP123" s="683"/>
      <c r="AQ123" s="682" t="s">
        <v>426</v>
      </c>
      <c r="AR123" s="683"/>
      <c r="AS123" s="683"/>
      <c r="AT123" s="683"/>
      <c r="AU123" s="683"/>
      <c r="AV123" s="683"/>
      <c r="AW123" s="683"/>
      <c r="AX123" s="684"/>
      <c r="AY123">
        <f>$AY$121</f>
        <v>1</v>
      </c>
    </row>
    <row r="124" spans="1:51" ht="23.25" customHeight="1" x14ac:dyDescent="0.15">
      <c r="A124" s="286" t="s">
        <v>53</v>
      </c>
      <c r="B124" s="287"/>
      <c r="C124" s="287"/>
      <c r="D124" s="287"/>
      <c r="E124" s="287"/>
      <c r="F124" s="288"/>
      <c r="G124" s="291" t="s">
        <v>68</v>
      </c>
      <c r="H124" s="291"/>
      <c r="I124" s="291"/>
      <c r="J124" s="291"/>
      <c r="K124" s="291"/>
      <c r="L124" s="291"/>
      <c r="M124" s="291"/>
      <c r="N124" s="291"/>
      <c r="O124" s="291"/>
      <c r="P124" s="291"/>
      <c r="Q124" s="291"/>
      <c r="R124" s="291"/>
      <c r="S124" s="291"/>
      <c r="T124" s="291"/>
      <c r="U124" s="291"/>
      <c r="V124" s="291"/>
      <c r="W124" s="291"/>
      <c r="X124" s="292"/>
      <c r="Y124" s="685"/>
      <c r="Z124" s="686"/>
      <c r="AA124" s="687"/>
      <c r="AB124" s="416" t="s">
        <v>49</v>
      </c>
      <c r="AC124" s="291"/>
      <c r="AD124" s="292"/>
      <c r="AE124" s="273" t="s">
        <v>461</v>
      </c>
      <c r="AF124" s="273"/>
      <c r="AG124" s="273"/>
      <c r="AH124" s="273"/>
      <c r="AI124" s="273" t="s">
        <v>90</v>
      </c>
      <c r="AJ124" s="273"/>
      <c r="AK124" s="273"/>
      <c r="AL124" s="273"/>
      <c r="AM124" s="273" t="s">
        <v>557</v>
      </c>
      <c r="AN124" s="273"/>
      <c r="AO124" s="273"/>
      <c r="AP124" s="273"/>
      <c r="AQ124" s="668" t="s">
        <v>581</v>
      </c>
      <c r="AR124" s="669"/>
      <c r="AS124" s="669"/>
      <c r="AT124" s="669"/>
      <c r="AU124" s="669"/>
      <c r="AV124" s="669"/>
      <c r="AW124" s="669"/>
      <c r="AX124" s="670"/>
      <c r="AY124" s="48">
        <f>IF(SUBSTITUTE(SUBSTITUTE($G$125,"／",""),"　","")="",0,1)</f>
        <v>1</v>
      </c>
    </row>
    <row r="125" spans="1:51" ht="23.25" customHeight="1" x14ac:dyDescent="0.15">
      <c r="A125" s="261"/>
      <c r="B125" s="259"/>
      <c r="C125" s="259"/>
      <c r="D125" s="259"/>
      <c r="E125" s="259"/>
      <c r="F125" s="260"/>
      <c r="G125" s="265" t="s">
        <v>334</v>
      </c>
      <c r="H125" s="265"/>
      <c r="I125" s="265"/>
      <c r="J125" s="265"/>
      <c r="K125" s="265"/>
      <c r="L125" s="265"/>
      <c r="M125" s="265"/>
      <c r="N125" s="265"/>
      <c r="O125" s="265"/>
      <c r="P125" s="265"/>
      <c r="Q125" s="265"/>
      <c r="R125" s="265"/>
      <c r="S125" s="265"/>
      <c r="T125" s="265"/>
      <c r="U125" s="265"/>
      <c r="V125" s="265"/>
      <c r="W125" s="265"/>
      <c r="X125" s="289"/>
      <c r="Y125" s="671" t="s">
        <v>53</v>
      </c>
      <c r="Z125" s="672"/>
      <c r="AA125" s="673"/>
      <c r="AB125" s="327" t="s">
        <v>737</v>
      </c>
      <c r="AC125" s="328"/>
      <c r="AD125" s="329"/>
      <c r="AE125" s="674">
        <v>60.3</v>
      </c>
      <c r="AF125" s="674"/>
      <c r="AG125" s="674"/>
      <c r="AH125" s="674"/>
      <c r="AI125" s="674">
        <v>52.8</v>
      </c>
      <c r="AJ125" s="674"/>
      <c r="AK125" s="674"/>
      <c r="AL125" s="674"/>
      <c r="AM125" s="674">
        <v>55.8</v>
      </c>
      <c r="AN125" s="674"/>
      <c r="AO125" s="674"/>
      <c r="AP125" s="674"/>
      <c r="AQ125" s="674">
        <v>55.9</v>
      </c>
      <c r="AR125" s="674"/>
      <c r="AS125" s="674"/>
      <c r="AT125" s="674"/>
      <c r="AU125" s="674"/>
      <c r="AV125" s="674"/>
      <c r="AW125" s="674"/>
      <c r="AX125" s="675"/>
      <c r="AY125">
        <f>$AY$124</f>
        <v>1</v>
      </c>
    </row>
    <row r="126" spans="1:51" ht="46.5"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6" t="s">
        <v>117</v>
      </c>
      <c r="Z126" s="677"/>
      <c r="AA126" s="678"/>
      <c r="AB126" s="679" t="s">
        <v>132</v>
      </c>
      <c r="AC126" s="680"/>
      <c r="AD126" s="681"/>
      <c r="AE126" s="683" t="s">
        <v>131</v>
      </c>
      <c r="AF126" s="683"/>
      <c r="AG126" s="683"/>
      <c r="AH126" s="683"/>
      <c r="AI126" s="683" t="s">
        <v>625</v>
      </c>
      <c r="AJ126" s="683"/>
      <c r="AK126" s="683"/>
      <c r="AL126" s="683"/>
      <c r="AM126" s="683" t="s">
        <v>474</v>
      </c>
      <c r="AN126" s="683"/>
      <c r="AO126" s="683"/>
      <c r="AP126" s="683"/>
      <c r="AQ126" s="683" t="s">
        <v>453</v>
      </c>
      <c r="AR126" s="683"/>
      <c r="AS126" s="683"/>
      <c r="AT126" s="683"/>
      <c r="AU126" s="683"/>
      <c r="AV126" s="683"/>
      <c r="AW126" s="683"/>
      <c r="AX126" s="684"/>
      <c r="AY126">
        <f>$AY$124</f>
        <v>1</v>
      </c>
    </row>
    <row r="127" spans="1:51" ht="23.25" customHeight="1" x14ac:dyDescent="0.15">
      <c r="A127" s="89" t="s">
        <v>53</v>
      </c>
      <c r="B127" s="259"/>
      <c r="C127" s="259"/>
      <c r="D127" s="259"/>
      <c r="E127" s="259"/>
      <c r="F127" s="260"/>
      <c r="G127" s="267" t="s">
        <v>68</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49</v>
      </c>
      <c r="AC127" s="267"/>
      <c r="AD127" s="268"/>
      <c r="AE127" s="273" t="s">
        <v>461</v>
      </c>
      <c r="AF127" s="273"/>
      <c r="AG127" s="273"/>
      <c r="AH127" s="273"/>
      <c r="AI127" s="273" t="s">
        <v>90</v>
      </c>
      <c r="AJ127" s="273"/>
      <c r="AK127" s="273"/>
      <c r="AL127" s="273"/>
      <c r="AM127" s="273" t="s">
        <v>557</v>
      </c>
      <c r="AN127" s="273"/>
      <c r="AO127" s="273"/>
      <c r="AP127" s="273"/>
      <c r="AQ127" s="668" t="s">
        <v>581</v>
      </c>
      <c r="AR127" s="669"/>
      <c r="AS127" s="669"/>
      <c r="AT127" s="669"/>
      <c r="AU127" s="669"/>
      <c r="AV127" s="669"/>
      <c r="AW127" s="669"/>
      <c r="AX127" s="670"/>
      <c r="AY127" s="48">
        <f>IF(SUBSTITUTE(SUBSTITUTE($G$128,"／",""),"　","")="",0,1)</f>
        <v>1</v>
      </c>
    </row>
    <row r="128" spans="1:51" ht="23.25" customHeight="1" x14ac:dyDescent="0.15">
      <c r="A128" s="261"/>
      <c r="B128" s="259"/>
      <c r="C128" s="259"/>
      <c r="D128" s="259"/>
      <c r="E128" s="259"/>
      <c r="F128" s="260"/>
      <c r="G128" s="265" t="s">
        <v>738</v>
      </c>
      <c r="H128" s="265"/>
      <c r="I128" s="265"/>
      <c r="J128" s="265"/>
      <c r="K128" s="265"/>
      <c r="L128" s="265"/>
      <c r="M128" s="265"/>
      <c r="N128" s="265"/>
      <c r="O128" s="265"/>
      <c r="P128" s="265"/>
      <c r="Q128" s="265"/>
      <c r="R128" s="265"/>
      <c r="S128" s="265"/>
      <c r="T128" s="265"/>
      <c r="U128" s="265"/>
      <c r="V128" s="265"/>
      <c r="W128" s="265"/>
      <c r="X128" s="265"/>
      <c r="Y128" s="671" t="s">
        <v>53</v>
      </c>
      <c r="Z128" s="672"/>
      <c r="AA128" s="673"/>
      <c r="AB128" s="327" t="s">
        <v>698</v>
      </c>
      <c r="AC128" s="328"/>
      <c r="AD128" s="329"/>
      <c r="AE128" s="674">
        <v>0.9</v>
      </c>
      <c r="AF128" s="674"/>
      <c r="AG128" s="674"/>
      <c r="AH128" s="674"/>
      <c r="AI128" s="674">
        <v>1.1000000000000001</v>
      </c>
      <c r="AJ128" s="674"/>
      <c r="AK128" s="674"/>
      <c r="AL128" s="674"/>
      <c r="AM128" s="674">
        <v>1.3</v>
      </c>
      <c r="AN128" s="674"/>
      <c r="AO128" s="674"/>
      <c r="AP128" s="674"/>
      <c r="AQ128" s="674">
        <v>1.3</v>
      </c>
      <c r="AR128" s="674"/>
      <c r="AS128" s="674"/>
      <c r="AT128" s="674"/>
      <c r="AU128" s="674"/>
      <c r="AV128" s="674"/>
      <c r="AW128" s="674"/>
      <c r="AX128" s="675"/>
      <c r="AY128">
        <f>$AY$127</f>
        <v>1</v>
      </c>
    </row>
    <row r="129" spans="1:51" ht="46.5"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6" t="s">
        <v>117</v>
      </c>
      <c r="Z129" s="677"/>
      <c r="AA129" s="678"/>
      <c r="AB129" s="679" t="s">
        <v>132</v>
      </c>
      <c r="AC129" s="680"/>
      <c r="AD129" s="681"/>
      <c r="AE129" s="682" t="s">
        <v>135</v>
      </c>
      <c r="AF129" s="683"/>
      <c r="AG129" s="683"/>
      <c r="AH129" s="683"/>
      <c r="AI129" s="682" t="s">
        <v>26</v>
      </c>
      <c r="AJ129" s="683"/>
      <c r="AK129" s="683"/>
      <c r="AL129" s="683"/>
      <c r="AM129" s="682" t="s">
        <v>315</v>
      </c>
      <c r="AN129" s="683"/>
      <c r="AO129" s="683"/>
      <c r="AP129" s="683"/>
      <c r="AQ129" s="683" t="s">
        <v>810</v>
      </c>
      <c r="AR129" s="683"/>
      <c r="AS129" s="683"/>
      <c r="AT129" s="683"/>
      <c r="AU129" s="683"/>
      <c r="AV129" s="683"/>
      <c r="AW129" s="683"/>
      <c r="AX129" s="684"/>
      <c r="AY129">
        <f>$AY$127</f>
        <v>1</v>
      </c>
    </row>
    <row r="130" spans="1:51" ht="45" customHeight="1" x14ac:dyDescent="0.15">
      <c r="A130" s="143" t="s">
        <v>240</v>
      </c>
      <c r="B130" s="144"/>
      <c r="C130" s="149" t="s">
        <v>346</v>
      </c>
      <c r="D130" s="144"/>
      <c r="E130" s="662" t="s">
        <v>383</v>
      </c>
      <c r="F130" s="663"/>
      <c r="G130" s="664" t="s">
        <v>282</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c r="AY130">
        <f>COUNTA($G$130)</f>
        <v>1</v>
      </c>
    </row>
    <row r="131" spans="1:51" ht="45" customHeight="1" x14ac:dyDescent="0.15">
      <c r="A131" s="145"/>
      <c r="B131" s="146"/>
      <c r="C131" s="150"/>
      <c r="D131" s="146"/>
      <c r="E131" s="651" t="s">
        <v>381</v>
      </c>
      <c r="F131" s="652"/>
      <c r="G131" s="189" t="s">
        <v>684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7"/>
      <c r="AY131">
        <f>$AY$130</f>
        <v>1</v>
      </c>
    </row>
    <row r="132" spans="1:51" ht="18.75" customHeight="1" x14ac:dyDescent="0.15">
      <c r="A132" s="145"/>
      <c r="B132" s="146"/>
      <c r="C132" s="150"/>
      <c r="D132" s="146"/>
      <c r="E132" s="153" t="s">
        <v>333</v>
      </c>
      <c r="F132" s="154"/>
      <c r="G132" s="212" t="s">
        <v>358</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49</v>
      </c>
      <c r="AC132" s="213"/>
      <c r="AD132" s="214"/>
      <c r="AE132" s="181" t="s">
        <v>461</v>
      </c>
      <c r="AF132" s="173"/>
      <c r="AG132" s="173"/>
      <c r="AH132" s="174"/>
      <c r="AI132" s="181" t="s">
        <v>90</v>
      </c>
      <c r="AJ132" s="173"/>
      <c r="AK132" s="173"/>
      <c r="AL132" s="174"/>
      <c r="AM132" s="181" t="s">
        <v>208</v>
      </c>
      <c r="AN132" s="173"/>
      <c r="AO132" s="173"/>
      <c r="AP132" s="174"/>
      <c r="AQ132" s="218" t="s">
        <v>340</v>
      </c>
      <c r="AR132" s="213"/>
      <c r="AS132" s="213"/>
      <c r="AT132" s="214"/>
      <c r="AU132" s="249" t="s">
        <v>362</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486</v>
      </c>
      <c r="AR133" s="252"/>
      <c r="AS133" s="176" t="s">
        <v>341</v>
      </c>
      <c r="AT133" s="177"/>
      <c r="AU133" s="198">
        <v>3</v>
      </c>
      <c r="AV133" s="198"/>
      <c r="AW133" s="176" t="s">
        <v>311</v>
      </c>
      <c r="AX133" s="206"/>
      <c r="AY133">
        <f>$AY$132</f>
        <v>1</v>
      </c>
    </row>
    <row r="134" spans="1:51" ht="39.75" customHeight="1" x14ac:dyDescent="0.15">
      <c r="A134" s="145"/>
      <c r="B134" s="146"/>
      <c r="C134" s="150"/>
      <c r="D134" s="146"/>
      <c r="E134" s="150"/>
      <c r="F134" s="155"/>
      <c r="G134" s="185" t="s">
        <v>740</v>
      </c>
      <c r="H134" s="99"/>
      <c r="I134" s="99"/>
      <c r="J134" s="99"/>
      <c r="K134" s="99"/>
      <c r="L134" s="99"/>
      <c r="M134" s="99"/>
      <c r="N134" s="99"/>
      <c r="O134" s="99"/>
      <c r="P134" s="99"/>
      <c r="Q134" s="99"/>
      <c r="R134" s="99"/>
      <c r="S134" s="99"/>
      <c r="T134" s="99"/>
      <c r="U134" s="99"/>
      <c r="V134" s="99"/>
      <c r="W134" s="99"/>
      <c r="X134" s="186"/>
      <c r="Y134" s="207" t="s">
        <v>359</v>
      </c>
      <c r="Z134" s="208"/>
      <c r="AA134" s="209"/>
      <c r="AB134" s="244" t="s">
        <v>59</v>
      </c>
      <c r="AC134" s="199"/>
      <c r="AD134" s="199"/>
      <c r="AE134" s="241">
        <v>70.7</v>
      </c>
      <c r="AF134" s="196"/>
      <c r="AG134" s="196"/>
      <c r="AH134" s="196"/>
      <c r="AI134" s="241">
        <v>73</v>
      </c>
      <c r="AJ134" s="196"/>
      <c r="AK134" s="196"/>
      <c r="AL134" s="196"/>
      <c r="AM134" s="241">
        <v>75.599999999999994</v>
      </c>
      <c r="AN134" s="196"/>
      <c r="AO134" s="196"/>
      <c r="AP134" s="196"/>
      <c r="AQ134" s="241" t="s">
        <v>486</v>
      </c>
      <c r="AR134" s="196"/>
      <c r="AS134" s="196"/>
      <c r="AT134" s="196"/>
      <c r="AU134" s="241" t="s">
        <v>486</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108</v>
      </c>
      <c r="Z135" s="192"/>
      <c r="AA135" s="193"/>
      <c r="AB135" s="240" t="s">
        <v>59</v>
      </c>
      <c r="AC135" s="210"/>
      <c r="AD135" s="210"/>
      <c r="AE135" s="241">
        <v>65</v>
      </c>
      <c r="AF135" s="196"/>
      <c r="AG135" s="196"/>
      <c r="AH135" s="196"/>
      <c r="AI135" s="241">
        <v>65</v>
      </c>
      <c r="AJ135" s="196"/>
      <c r="AK135" s="196"/>
      <c r="AL135" s="196"/>
      <c r="AM135" s="241">
        <v>65</v>
      </c>
      <c r="AN135" s="196"/>
      <c r="AO135" s="196"/>
      <c r="AP135" s="196"/>
      <c r="AQ135" s="241" t="s">
        <v>486</v>
      </c>
      <c r="AR135" s="196"/>
      <c r="AS135" s="196"/>
      <c r="AT135" s="196"/>
      <c r="AU135" s="241">
        <v>65</v>
      </c>
      <c r="AV135" s="196"/>
      <c r="AW135" s="196"/>
      <c r="AX135" s="211"/>
      <c r="AY135">
        <f>$AY$132</f>
        <v>1</v>
      </c>
    </row>
    <row r="136" spans="1:51" ht="18.75" hidden="1" customHeight="1" x14ac:dyDescent="0.15">
      <c r="A136" s="145"/>
      <c r="B136" s="146"/>
      <c r="C136" s="150"/>
      <c r="D136" s="146"/>
      <c r="E136" s="150"/>
      <c r="F136" s="155"/>
      <c r="G136" s="212" t="s">
        <v>358</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49</v>
      </c>
      <c r="AC136" s="213"/>
      <c r="AD136" s="214"/>
      <c r="AE136" s="181" t="s">
        <v>461</v>
      </c>
      <c r="AF136" s="173"/>
      <c r="AG136" s="173"/>
      <c r="AH136" s="174"/>
      <c r="AI136" s="181" t="s">
        <v>90</v>
      </c>
      <c r="AJ136" s="173"/>
      <c r="AK136" s="173"/>
      <c r="AL136" s="174"/>
      <c r="AM136" s="181" t="s">
        <v>208</v>
      </c>
      <c r="AN136" s="173"/>
      <c r="AO136" s="173"/>
      <c r="AP136" s="174"/>
      <c r="AQ136" s="218" t="s">
        <v>340</v>
      </c>
      <c r="AR136" s="213"/>
      <c r="AS136" s="213"/>
      <c r="AT136" s="214"/>
      <c r="AU136" s="249" t="s">
        <v>362</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341</v>
      </c>
      <c r="AT137" s="177"/>
      <c r="AU137" s="198"/>
      <c r="AV137" s="198"/>
      <c r="AW137" s="176" t="s">
        <v>311</v>
      </c>
      <c r="AX137" s="206"/>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07" t="s">
        <v>359</v>
      </c>
      <c r="Z138" s="208"/>
      <c r="AA138" s="209"/>
      <c r="AB138" s="244"/>
      <c r="AC138" s="199"/>
      <c r="AD138" s="199"/>
      <c r="AE138" s="241"/>
      <c r="AF138" s="196"/>
      <c r="AG138" s="196"/>
      <c r="AH138" s="196"/>
      <c r="AI138" s="241"/>
      <c r="AJ138" s="196"/>
      <c r="AK138" s="196"/>
      <c r="AL138" s="196"/>
      <c r="AM138" s="241"/>
      <c r="AN138" s="196"/>
      <c r="AO138" s="196"/>
      <c r="AP138" s="196"/>
      <c r="AQ138" s="241"/>
      <c r="AR138" s="196"/>
      <c r="AS138" s="196"/>
      <c r="AT138" s="196"/>
      <c r="AU138" s="241"/>
      <c r="AV138" s="196"/>
      <c r="AW138" s="196"/>
      <c r="AX138" s="21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108</v>
      </c>
      <c r="Z139" s="192"/>
      <c r="AA139" s="193"/>
      <c r="AB139" s="240"/>
      <c r="AC139" s="210"/>
      <c r="AD139" s="210"/>
      <c r="AE139" s="241"/>
      <c r="AF139" s="196"/>
      <c r="AG139" s="196"/>
      <c r="AH139" s="196"/>
      <c r="AI139" s="241"/>
      <c r="AJ139" s="196"/>
      <c r="AK139" s="196"/>
      <c r="AL139" s="196"/>
      <c r="AM139" s="241"/>
      <c r="AN139" s="196"/>
      <c r="AO139" s="196"/>
      <c r="AP139" s="196"/>
      <c r="AQ139" s="241"/>
      <c r="AR139" s="196"/>
      <c r="AS139" s="196"/>
      <c r="AT139" s="196"/>
      <c r="AU139" s="241"/>
      <c r="AV139" s="196"/>
      <c r="AW139" s="196"/>
      <c r="AX139" s="211"/>
      <c r="AY139">
        <f>$AY$136</f>
        <v>0</v>
      </c>
    </row>
    <row r="140" spans="1:51" ht="18.75" hidden="1" customHeight="1" x14ac:dyDescent="0.15">
      <c r="A140" s="145"/>
      <c r="B140" s="146"/>
      <c r="C140" s="150"/>
      <c r="D140" s="146"/>
      <c r="E140" s="150"/>
      <c r="F140" s="155"/>
      <c r="G140" s="212" t="s">
        <v>358</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49</v>
      </c>
      <c r="AC140" s="213"/>
      <c r="AD140" s="214"/>
      <c r="AE140" s="181" t="s">
        <v>461</v>
      </c>
      <c r="AF140" s="173"/>
      <c r="AG140" s="173"/>
      <c r="AH140" s="174"/>
      <c r="AI140" s="181" t="s">
        <v>90</v>
      </c>
      <c r="AJ140" s="173"/>
      <c r="AK140" s="173"/>
      <c r="AL140" s="174"/>
      <c r="AM140" s="181" t="s">
        <v>208</v>
      </c>
      <c r="AN140" s="173"/>
      <c r="AO140" s="173"/>
      <c r="AP140" s="174"/>
      <c r="AQ140" s="218" t="s">
        <v>340</v>
      </c>
      <c r="AR140" s="213"/>
      <c r="AS140" s="213"/>
      <c r="AT140" s="214"/>
      <c r="AU140" s="249" t="s">
        <v>362</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341</v>
      </c>
      <c r="AT141" s="177"/>
      <c r="AU141" s="198"/>
      <c r="AV141" s="198"/>
      <c r="AW141" s="176" t="s">
        <v>311</v>
      </c>
      <c r="AX141" s="206"/>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07" t="s">
        <v>359</v>
      </c>
      <c r="Z142" s="208"/>
      <c r="AA142" s="209"/>
      <c r="AB142" s="244"/>
      <c r="AC142" s="199"/>
      <c r="AD142" s="199"/>
      <c r="AE142" s="241"/>
      <c r="AF142" s="196"/>
      <c r="AG142" s="196"/>
      <c r="AH142" s="196"/>
      <c r="AI142" s="241"/>
      <c r="AJ142" s="196"/>
      <c r="AK142" s="196"/>
      <c r="AL142" s="196"/>
      <c r="AM142" s="241"/>
      <c r="AN142" s="196"/>
      <c r="AO142" s="196"/>
      <c r="AP142" s="196"/>
      <c r="AQ142" s="241"/>
      <c r="AR142" s="196"/>
      <c r="AS142" s="196"/>
      <c r="AT142" s="196"/>
      <c r="AU142" s="241"/>
      <c r="AV142" s="196"/>
      <c r="AW142" s="196"/>
      <c r="AX142" s="21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108</v>
      </c>
      <c r="Z143" s="192"/>
      <c r="AA143" s="193"/>
      <c r="AB143" s="240"/>
      <c r="AC143" s="210"/>
      <c r="AD143" s="210"/>
      <c r="AE143" s="241"/>
      <c r="AF143" s="196"/>
      <c r="AG143" s="196"/>
      <c r="AH143" s="196"/>
      <c r="AI143" s="241"/>
      <c r="AJ143" s="196"/>
      <c r="AK143" s="196"/>
      <c r="AL143" s="196"/>
      <c r="AM143" s="241"/>
      <c r="AN143" s="196"/>
      <c r="AO143" s="196"/>
      <c r="AP143" s="196"/>
      <c r="AQ143" s="241"/>
      <c r="AR143" s="196"/>
      <c r="AS143" s="196"/>
      <c r="AT143" s="196"/>
      <c r="AU143" s="241"/>
      <c r="AV143" s="196"/>
      <c r="AW143" s="196"/>
      <c r="AX143" s="211"/>
      <c r="AY143">
        <f>$AY$140</f>
        <v>0</v>
      </c>
    </row>
    <row r="144" spans="1:51" ht="18.75" hidden="1" customHeight="1" x14ac:dyDescent="0.15">
      <c r="A144" s="145"/>
      <c r="B144" s="146"/>
      <c r="C144" s="150"/>
      <c r="D144" s="146"/>
      <c r="E144" s="150"/>
      <c r="F144" s="155"/>
      <c r="G144" s="212" t="s">
        <v>358</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49</v>
      </c>
      <c r="AC144" s="213"/>
      <c r="AD144" s="214"/>
      <c r="AE144" s="181" t="s">
        <v>461</v>
      </c>
      <c r="AF144" s="173"/>
      <c r="AG144" s="173"/>
      <c r="AH144" s="174"/>
      <c r="AI144" s="181" t="s">
        <v>90</v>
      </c>
      <c r="AJ144" s="173"/>
      <c r="AK144" s="173"/>
      <c r="AL144" s="174"/>
      <c r="AM144" s="181" t="s">
        <v>208</v>
      </c>
      <c r="AN144" s="173"/>
      <c r="AO144" s="173"/>
      <c r="AP144" s="174"/>
      <c r="AQ144" s="218" t="s">
        <v>340</v>
      </c>
      <c r="AR144" s="213"/>
      <c r="AS144" s="213"/>
      <c r="AT144" s="214"/>
      <c r="AU144" s="249" t="s">
        <v>362</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341</v>
      </c>
      <c r="AT145" s="177"/>
      <c r="AU145" s="198"/>
      <c r="AV145" s="198"/>
      <c r="AW145" s="176" t="s">
        <v>311</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359</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108</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358</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49</v>
      </c>
      <c r="AC148" s="213"/>
      <c r="AD148" s="214"/>
      <c r="AE148" s="181" t="s">
        <v>461</v>
      </c>
      <c r="AF148" s="173"/>
      <c r="AG148" s="173"/>
      <c r="AH148" s="174"/>
      <c r="AI148" s="181" t="s">
        <v>90</v>
      </c>
      <c r="AJ148" s="173"/>
      <c r="AK148" s="173"/>
      <c r="AL148" s="174"/>
      <c r="AM148" s="181" t="s">
        <v>208</v>
      </c>
      <c r="AN148" s="173"/>
      <c r="AO148" s="173"/>
      <c r="AP148" s="174"/>
      <c r="AQ148" s="218" t="s">
        <v>340</v>
      </c>
      <c r="AR148" s="213"/>
      <c r="AS148" s="213"/>
      <c r="AT148" s="214"/>
      <c r="AU148" s="249" t="s">
        <v>362</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341</v>
      </c>
      <c r="AT149" s="177"/>
      <c r="AU149" s="198"/>
      <c r="AV149" s="198"/>
      <c r="AW149" s="176" t="s">
        <v>311</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359</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108</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customHeight="1" x14ac:dyDescent="0.15">
      <c r="A152" s="145"/>
      <c r="B152" s="146"/>
      <c r="C152" s="150"/>
      <c r="D152" s="146"/>
      <c r="E152" s="150"/>
      <c r="F152" s="155"/>
      <c r="G152" s="219" t="s">
        <v>36</v>
      </c>
      <c r="H152" s="173"/>
      <c r="I152" s="173"/>
      <c r="J152" s="173"/>
      <c r="K152" s="173"/>
      <c r="L152" s="173"/>
      <c r="M152" s="173"/>
      <c r="N152" s="173"/>
      <c r="O152" s="173"/>
      <c r="P152" s="174"/>
      <c r="Q152" s="181" t="s">
        <v>442</v>
      </c>
      <c r="R152" s="173"/>
      <c r="S152" s="173"/>
      <c r="T152" s="173"/>
      <c r="U152" s="173"/>
      <c r="V152" s="173"/>
      <c r="W152" s="173"/>
      <c r="X152" s="173"/>
      <c r="Y152" s="173"/>
      <c r="Z152" s="173"/>
      <c r="AA152" s="173"/>
      <c r="AB152" s="220" t="s">
        <v>444</v>
      </c>
      <c r="AC152" s="173"/>
      <c r="AD152" s="174"/>
      <c r="AE152" s="181" t="s">
        <v>364</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1</v>
      </c>
    </row>
    <row r="153" spans="1:51" ht="22.5"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1</v>
      </c>
    </row>
    <row r="154" spans="1:51" ht="22.5" customHeight="1" x14ac:dyDescent="0.15">
      <c r="A154" s="145"/>
      <c r="B154" s="146"/>
      <c r="C154" s="150"/>
      <c r="D154" s="146"/>
      <c r="E154" s="150"/>
      <c r="F154" s="155"/>
      <c r="G154" s="185" t="s">
        <v>486</v>
      </c>
      <c r="H154" s="99"/>
      <c r="I154" s="99"/>
      <c r="J154" s="99"/>
      <c r="K154" s="99"/>
      <c r="L154" s="99"/>
      <c r="M154" s="99"/>
      <c r="N154" s="99"/>
      <c r="O154" s="99"/>
      <c r="P154" s="186"/>
      <c r="Q154" s="98" t="s">
        <v>486</v>
      </c>
      <c r="R154" s="99"/>
      <c r="S154" s="99"/>
      <c r="T154" s="99"/>
      <c r="U154" s="99"/>
      <c r="V154" s="99"/>
      <c r="W154" s="99"/>
      <c r="X154" s="99"/>
      <c r="Y154" s="99"/>
      <c r="Z154" s="99"/>
      <c r="AA154" s="256"/>
      <c r="AB154" s="232" t="s">
        <v>486</v>
      </c>
      <c r="AC154" s="233"/>
      <c r="AD154" s="233"/>
      <c r="AE154" s="238" t="s">
        <v>486</v>
      </c>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1</v>
      </c>
    </row>
    <row r="155" spans="1:51" ht="22.5"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1</v>
      </c>
    </row>
    <row r="156" spans="1:51" ht="25.5"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367</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1</v>
      </c>
    </row>
    <row r="157" spans="1:51" ht="22.5"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t="s">
        <v>812</v>
      </c>
      <c r="AF157" s="99"/>
      <c r="AG157" s="99"/>
      <c r="AH157" s="99"/>
      <c r="AI157" s="99"/>
      <c r="AJ157" s="99"/>
      <c r="AK157" s="99"/>
      <c r="AL157" s="99"/>
      <c r="AM157" s="99"/>
      <c r="AN157" s="99"/>
      <c r="AO157" s="99"/>
      <c r="AP157" s="99"/>
      <c r="AQ157" s="99"/>
      <c r="AR157" s="99"/>
      <c r="AS157" s="99"/>
      <c r="AT157" s="99"/>
      <c r="AU157" s="99"/>
      <c r="AV157" s="99"/>
      <c r="AW157" s="99"/>
      <c r="AX157" s="100"/>
      <c r="AY157">
        <f t="shared" si="6"/>
        <v>1</v>
      </c>
    </row>
    <row r="158" spans="1:51" ht="22.5"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1</v>
      </c>
    </row>
    <row r="159" spans="1:51" ht="22.5" hidden="1" customHeight="1" x14ac:dyDescent="0.15">
      <c r="A159" s="145"/>
      <c r="B159" s="146"/>
      <c r="C159" s="150"/>
      <c r="D159" s="146"/>
      <c r="E159" s="150"/>
      <c r="F159" s="155"/>
      <c r="G159" s="219" t="s">
        <v>36</v>
      </c>
      <c r="H159" s="173"/>
      <c r="I159" s="173"/>
      <c r="J159" s="173"/>
      <c r="K159" s="173"/>
      <c r="L159" s="173"/>
      <c r="M159" s="173"/>
      <c r="N159" s="173"/>
      <c r="O159" s="173"/>
      <c r="P159" s="174"/>
      <c r="Q159" s="181" t="s">
        <v>442</v>
      </c>
      <c r="R159" s="173"/>
      <c r="S159" s="173"/>
      <c r="T159" s="173"/>
      <c r="U159" s="173"/>
      <c r="V159" s="173"/>
      <c r="W159" s="173"/>
      <c r="X159" s="173"/>
      <c r="Y159" s="173"/>
      <c r="Z159" s="173"/>
      <c r="AA159" s="173"/>
      <c r="AB159" s="220" t="s">
        <v>444</v>
      </c>
      <c r="AC159" s="173"/>
      <c r="AD159" s="174"/>
      <c r="AE159" s="245" t="s">
        <v>364</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367</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36</v>
      </c>
      <c r="H166" s="173"/>
      <c r="I166" s="173"/>
      <c r="J166" s="173"/>
      <c r="K166" s="173"/>
      <c r="L166" s="173"/>
      <c r="M166" s="173"/>
      <c r="N166" s="173"/>
      <c r="O166" s="173"/>
      <c r="P166" s="174"/>
      <c r="Q166" s="181" t="s">
        <v>442</v>
      </c>
      <c r="R166" s="173"/>
      <c r="S166" s="173"/>
      <c r="T166" s="173"/>
      <c r="U166" s="173"/>
      <c r="V166" s="173"/>
      <c r="W166" s="173"/>
      <c r="X166" s="173"/>
      <c r="Y166" s="173"/>
      <c r="Z166" s="173"/>
      <c r="AA166" s="173"/>
      <c r="AB166" s="220" t="s">
        <v>444</v>
      </c>
      <c r="AC166" s="173"/>
      <c r="AD166" s="174"/>
      <c r="AE166" s="245" t="s">
        <v>364</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367</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36</v>
      </c>
      <c r="H173" s="173"/>
      <c r="I173" s="173"/>
      <c r="J173" s="173"/>
      <c r="K173" s="173"/>
      <c r="L173" s="173"/>
      <c r="M173" s="173"/>
      <c r="N173" s="173"/>
      <c r="O173" s="173"/>
      <c r="P173" s="174"/>
      <c r="Q173" s="181" t="s">
        <v>442</v>
      </c>
      <c r="R173" s="173"/>
      <c r="S173" s="173"/>
      <c r="T173" s="173"/>
      <c r="U173" s="173"/>
      <c r="V173" s="173"/>
      <c r="W173" s="173"/>
      <c r="X173" s="173"/>
      <c r="Y173" s="173"/>
      <c r="Z173" s="173"/>
      <c r="AA173" s="173"/>
      <c r="AB173" s="220" t="s">
        <v>444</v>
      </c>
      <c r="AC173" s="173"/>
      <c r="AD173" s="174"/>
      <c r="AE173" s="245" t="s">
        <v>364</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367</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36</v>
      </c>
      <c r="H180" s="173"/>
      <c r="I180" s="173"/>
      <c r="J180" s="173"/>
      <c r="K180" s="173"/>
      <c r="L180" s="173"/>
      <c r="M180" s="173"/>
      <c r="N180" s="173"/>
      <c r="O180" s="173"/>
      <c r="P180" s="174"/>
      <c r="Q180" s="181" t="s">
        <v>442</v>
      </c>
      <c r="R180" s="173"/>
      <c r="S180" s="173"/>
      <c r="T180" s="173"/>
      <c r="U180" s="173"/>
      <c r="V180" s="173"/>
      <c r="W180" s="173"/>
      <c r="X180" s="173"/>
      <c r="Y180" s="173"/>
      <c r="Z180" s="173"/>
      <c r="AA180" s="173"/>
      <c r="AB180" s="220" t="s">
        <v>444</v>
      </c>
      <c r="AC180" s="173"/>
      <c r="AD180" s="174"/>
      <c r="AE180" s="245" t="s">
        <v>364</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9" t="s">
        <v>367</v>
      </c>
      <c r="AF184" s="659"/>
      <c r="AG184" s="659"/>
      <c r="AH184" s="659"/>
      <c r="AI184" s="659"/>
      <c r="AJ184" s="659"/>
      <c r="AK184" s="659"/>
      <c r="AL184" s="659"/>
      <c r="AM184" s="659"/>
      <c r="AN184" s="659"/>
      <c r="AO184" s="659"/>
      <c r="AP184" s="659"/>
      <c r="AQ184" s="659"/>
      <c r="AR184" s="659"/>
      <c r="AS184" s="659"/>
      <c r="AT184" s="659"/>
      <c r="AU184" s="659"/>
      <c r="AV184" s="659"/>
      <c r="AW184" s="659"/>
      <c r="AX184" s="660"/>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40" t="s">
        <v>403</v>
      </c>
      <c r="F187" s="641"/>
      <c r="G187" s="641"/>
      <c r="H187" s="641"/>
      <c r="I187" s="641"/>
      <c r="J187" s="641"/>
      <c r="K187" s="641"/>
      <c r="L187" s="641"/>
      <c r="M187" s="641"/>
      <c r="N187" s="641"/>
      <c r="O187" s="641"/>
      <c r="P187" s="641"/>
      <c r="Q187" s="641"/>
      <c r="R187" s="641"/>
      <c r="S187" s="641"/>
      <c r="T187" s="641"/>
      <c r="U187" s="641"/>
      <c r="V187" s="641"/>
      <c r="W187" s="641"/>
      <c r="X187" s="641"/>
      <c r="Y187" s="641"/>
      <c r="Z187" s="641"/>
      <c r="AA187" s="641"/>
      <c r="AB187" s="641"/>
      <c r="AC187" s="641"/>
      <c r="AD187" s="641"/>
      <c r="AE187" s="641"/>
      <c r="AF187" s="641"/>
      <c r="AG187" s="641"/>
      <c r="AH187" s="641"/>
      <c r="AI187" s="641"/>
      <c r="AJ187" s="641"/>
      <c r="AK187" s="641"/>
      <c r="AL187" s="641"/>
      <c r="AM187" s="641"/>
      <c r="AN187" s="641"/>
      <c r="AO187" s="641"/>
      <c r="AP187" s="641"/>
      <c r="AQ187" s="641"/>
      <c r="AR187" s="641"/>
      <c r="AS187" s="641"/>
      <c r="AT187" s="641"/>
      <c r="AU187" s="641"/>
      <c r="AV187" s="641"/>
      <c r="AW187" s="641"/>
      <c r="AX187" s="642"/>
      <c r="AY187">
        <f>COUNTA($E$188)</f>
        <v>1</v>
      </c>
    </row>
    <row r="188" spans="1:51" ht="40.5" customHeight="1" x14ac:dyDescent="0.15">
      <c r="A188" s="145"/>
      <c r="B188" s="146"/>
      <c r="C188" s="150"/>
      <c r="D188" s="146"/>
      <c r="E188" s="98" t="s">
        <v>629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50.2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2" t="s">
        <v>383</v>
      </c>
      <c r="F190" s="663"/>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c r="AY190">
        <f>COUNTA($G$190)</f>
        <v>0</v>
      </c>
    </row>
    <row r="191" spans="1:51" ht="45" hidden="1" customHeight="1" x14ac:dyDescent="0.15">
      <c r="A191" s="145"/>
      <c r="B191" s="146"/>
      <c r="C191" s="150"/>
      <c r="D191" s="146"/>
      <c r="E191" s="651" t="s">
        <v>381</v>
      </c>
      <c r="F191" s="652"/>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7"/>
      <c r="AY191">
        <f>$AY$190</f>
        <v>0</v>
      </c>
    </row>
    <row r="192" spans="1:51" ht="18.75" hidden="1" customHeight="1" x14ac:dyDescent="0.15">
      <c r="A192" s="145"/>
      <c r="B192" s="146"/>
      <c r="C192" s="150"/>
      <c r="D192" s="146"/>
      <c r="E192" s="153" t="s">
        <v>333</v>
      </c>
      <c r="F192" s="154"/>
      <c r="G192" s="212" t="s">
        <v>358</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49</v>
      </c>
      <c r="AC192" s="213"/>
      <c r="AD192" s="214"/>
      <c r="AE192" s="181" t="s">
        <v>461</v>
      </c>
      <c r="AF192" s="173"/>
      <c r="AG192" s="173"/>
      <c r="AH192" s="174"/>
      <c r="AI192" s="181" t="s">
        <v>90</v>
      </c>
      <c r="AJ192" s="173"/>
      <c r="AK192" s="173"/>
      <c r="AL192" s="174"/>
      <c r="AM192" s="181" t="s">
        <v>208</v>
      </c>
      <c r="AN192" s="173"/>
      <c r="AO192" s="173"/>
      <c r="AP192" s="174"/>
      <c r="AQ192" s="218" t="s">
        <v>340</v>
      </c>
      <c r="AR192" s="213"/>
      <c r="AS192" s="213"/>
      <c r="AT192" s="214"/>
      <c r="AU192" s="249" t="s">
        <v>362</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341</v>
      </c>
      <c r="AT193" s="177"/>
      <c r="AU193" s="198"/>
      <c r="AV193" s="198"/>
      <c r="AW193" s="176" t="s">
        <v>311</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359</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108</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358</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49</v>
      </c>
      <c r="AC196" s="213"/>
      <c r="AD196" s="214"/>
      <c r="AE196" s="181" t="s">
        <v>461</v>
      </c>
      <c r="AF196" s="173"/>
      <c r="AG196" s="173"/>
      <c r="AH196" s="174"/>
      <c r="AI196" s="181" t="s">
        <v>90</v>
      </c>
      <c r="AJ196" s="173"/>
      <c r="AK196" s="173"/>
      <c r="AL196" s="174"/>
      <c r="AM196" s="181" t="s">
        <v>208</v>
      </c>
      <c r="AN196" s="173"/>
      <c r="AO196" s="173"/>
      <c r="AP196" s="174"/>
      <c r="AQ196" s="218" t="s">
        <v>340</v>
      </c>
      <c r="AR196" s="213"/>
      <c r="AS196" s="213"/>
      <c r="AT196" s="214"/>
      <c r="AU196" s="249" t="s">
        <v>362</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341</v>
      </c>
      <c r="AT197" s="177"/>
      <c r="AU197" s="198"/>
      <c r="AV197" s="198"/>
      <c r="AW197" s="176" t="s">
        <v>311</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359</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108</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358</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49</v>
      </c>
      <c r="AC200" s="213"/>
      <c r="AD200" s="214"/>
      <c r="AE200" s="181" t="s">
        <v>461</v>
      </c>
      <c r="AF200" s="173"/>
      <c r="AG200" s="173"/>
      <c r="AH200" s="174"/>
      <c r="AI200" s="181" t="s">
        <v>90</v>
      </c>
      <c r="AJ200" s="173"/>
      <c r="AK200" s="173"/>
      <c r="AL200" s="174"/>
      <c r="AM200" s="181" t="s">
        <v>208</v>
      </c>
      <c r="AN200" s="173"/>
      <c r="AO200" s="173"/>
      <c r="AP200" s="174"/>
      <c r="AQ200" s="218" t="s">
        <v>340</v>
      </c>
      <c r="AR200" s="213"/>
      <c r="AS200" s="213"/>
      <c r="AT200" s="214"/>
      <c r="AU200" s="249" t="s">
        <v>362</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341</v>
      </c>
      <c r="AT201" s="177"/>
      <c r="AU201" s="198"/>
      <c r="AV201" s="198"/>
      <c r="AW201" s="176" t="s">
        <v>311</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359</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108</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358</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49</v>
      </c>
      <c r="AC204" s="213"/>
      <c r="AD204" s="214"/>
      <c r="AE204" s="181" t="s">
        <v>461</v>
      </c>
      <c r="AF204" s="173"/>
      <c r="AG204" s="173"/>
      <c r="AH204" s="174"/>
      <c r="AI204" s="181" t="s">
        <v>90</v>
      </c>
      <c r="AJ204" s="173"/>
      <c r="AK204" s="173"/>
      <c r="AL204" s="174"/>
      <c r="AM204" s="181" t="s">
        <v>208</v>
      </c>
      <c r="AN204" s="173"/>
      <c r="AO204" s="173"/>
      <c r="AP204" s="174"/>
      <c r="AQ204" s="218" t="s">
        <v>340</v>
      </c>
      <c r="AR204" s="213"/>
      <c r="AS204" s="213"/>
      <c r="AT204" s="214"/>
      <c r="AU204" s="249" t="s">
        <v>362</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341</v>
      </c>
      <c r="AT205" s="177"/>
      <c r="AU205" s="198"/>
      <c r="AV205" s="198"/>
      <c r="AW205" s="176" t="s">
        <v>311</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359</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108</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358</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49</v>
      </c>
      <c r="AC208" s="213"/>
      <c r="AD208" s="214"/>
      <c r="AE208" s="181" t="s">
        <v>461</v>
      </c>
      <c r="AF208" s="173"/>
      <c r="AG208" s="173"/>
      <c r="AH208" s="174"/>
      <c r="AI208" s="181" t="s">
        <v>90</v>
      </c>
      <c r="AJ208" s="173"/>
      <c r="AK208" s="173"/>
      <c r="AL208" s="174"/>
      <c r="AM208" s="181" t="s">
        <v>208</v>
      </c>
      <c r="AN208" s="173"/>
      <c r="AO208" s="173"/>
      <c r="AP208" s="174"/>
      <c r="AQ208" s="218" t="s">
        <v>340</v>
      </c>
      <c r="AR208" s="213"/>
      <c r="AS208" s="213"/>
      <c r="AT208" s="214"/>
      <c r="AU208" s="249" t="s">
        <v>362</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341</v>
      </c>
      <c r="AT209" s="177"/>
      <c r="AU209" s="198"/>
      <c r="AV209" s="198"/>
      <c r="AW209" s="176" t="s">
        <v>311</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359</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108</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36</v>
      </c>
      <c r="H212" s="173"/>
      <c r="I212" s="173"/>
      <c r="J212" s="173"/>
      <c r="K212" s="173"/>
      <c r="L212" s="173"/>
      <c r="M212" s="173"/>
      <c r="N212" s="173"/>
      <c r="O212" s="173"/>
      <c r="P212" s="174"/>
      <c r="Q212" s="181" t="s">
        <v>442</v>
      </c>
      <c r="R212" s="173"/>
      <c r="S212" s="173"/>
      <c r="T212" s="173"/>
      <c r="U212" s="173"/>
      <c r="V212" s="173"/>
      <c r="W212" s="173"/>
      <c r="X212" s="173"/>
      <c r="Y212" s="173"/>
      <c r="Z212" s="173"/>
      <c r="AA212" s="173"/>
      <c r="AB212" s="220" t="s">
        <v>444</v>
      </c>
      <c r="AC212" s="173"/>
      <c r="AD212" s="174"/>
      <c r="AE212" s="181" t="s">
        <v>364</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367</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36</v>
      </c>
      <c r="H219" s="173"/>
      <c r="I219" s="173"/>
      <c r="J219" s="173"/>
      <c r="K219" s="173"/>
      <c r="L219" s="173"/>
      <c r="M219" s="173"/>
      <c r="N219" s="173"/>
      <c r="O219" s="173"/>
      <c r="P219" s="174"/>
      <c r="Q219" s="181" t="s">
        <v>442</v>
      </c>
      <c r="R219" s="173"/>
      <c r="S219" s="173"/>
      <c r="T219" s="173"/>
      <c r="U219" s="173"/>
      <c r="V219" s="173"/>
      <c r="W219" s="173"/>
      <c r="X219" s="173"/>
      <c r="Y219" s="173"/>
      <c r="Z219" s="173"/>
      <c r="AA219" s="173"/>
      <c r="AB219" s="220" t="s">
        <v>444</v>
      </c>
      <c r="AC219" s="173"/>
      <c r="AD219" s="174"/>
      <c r="AE219" s="245" t="s">
        <v>364</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367</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36</v>
      </c>
      <c r="H226" s="173"/>
      <c r="I226" s="173"/>
      <c r="J226" s="173"/>
      <c r="K226" s="173"/>
      <c r="L226" s="173"/>
      <c r="M226" s="173"/>
      <c r="N226" s="173"/>
      <c r="O226" s="173"/>
      <c r="P226" s="174"/>
      <c r="Q226" s="181" t="s">
        <v>442</v>
      </c>
      <c r="R226" s="173"/>
      <c r="S226" s="173"/>
      <c r="T226" s="173"/>
      <c r="U226" s="173"/>
      <c r="V226" s="173"/>
      <c r="W226" s="173"/>
      <c r="X226" s="173"/>
      <c r="Y226" s="173"/>
      <c r="Z226" s="173"/>
      <c r="AA226" s="173"/>
      <c r="AB226" s="220" t="s">
        <v>444</v>
      </c>
      <c r="AC226" s="173"/>
      <c r="AD226" s="174"/>
      <c r="AE226" s="245" t="s">
        <v>364</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367</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36</v>
      </c>
      <c r="H233" s="173"/>
      <c r="I233" s="173"/>
      <c r="J233" s="173"/>
      <c r="K233" s="173"/>
      <c r="L233" s="173"/>
      <c r="M233" s="173"/>
      <c r="N233" s="173"/>
      <c r="O233" s="173"/>
      <c r="P233" s="174"/>
      <c r="Q233" s="181" t="s">
        <v>442</v>
      </c>
      <c r="R233" s="173"/>
      <c r="S233" s="173"/>
      <c r="T233" s="173"/>
      <c r="U233" s="173"/>
      <c r="V233" s="173"/>
      <c r="W233" s="173"/>
      <c r="X233" s="173"/>
      <c r="Y233" s="173"/>
      <c r="Z233" s="173"/>
      <c r="AA233" s="173"/>
      <c r="AB233" s="220" t="s">
        <v>444</v>
      </c>
      <c r="AC233" s="173"/>
      <c r="AD233" s="174"/>
      <c r="AE233" s="245" t="s">
        <v>364</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367</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36</v>
      </c>
      <c r="H240" s="173"/>
      <c r="I240" s="173"/>
      <c r="J240" s="173"/>
      <c r="K240" s="173"/>
      <c r="L240" s="173"/>
      <c r="M240" s="173"/>
      <c r="N240" s="173"/>
      <c r="O240" s="173"/>
      <c r="P240" s="174"/>
      <c r="Q240" s="181" t="s">
        <v>442</v>
      </c>
      <c r="R240" s="173"/>
      <c r="S240" s="173"/>
      <c r="T240" s="173"/>
      <c r="U240" s="173"/>
      <c r="V240" s="173"/>
      <c r="W240" s="173"/>
      <c r="X240" s="173"/>
      <c r="Y240" s="173"/>
      <c r="Z240" s="173"/>
      <c r="AA240" s="173"/>
      <c r="AB240" s="220" t="s">
        <v>444</v>
      </c>
      <c r="AC240" s="173"/>
      <c r="AD240" s="174"/>
      <c r="AE240" s="245" t="s">
        <v>364</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9" t="s">
        <v>367</v>
      </c>
      <c r="AF244" s="659"/>
      <c r="AG244" s="659"/>
      <c r="AH244" s="659"/>
      <c r="AI244" s="659"/>
      <c r="AJ244" s="659"/>
      <c r="AK244" s="659"/>
      <c r="AL244" s="659"/>
      <c r="AM244" s="659"/>
      <c r="AN244" s="659"/>
      <c r="AO244" s="659"/>
      <c r="AP244" s="659"/>
      <c r="AQ244" s="659"/>
      <c r="AR244" s="659"/>
      <c r="AS244" s="659"/>
      <c r="AT244" s="659"/>
      <c r="AU244" s="659"/>
      <c r="AV244" s="659"/>
      <c r="AW244" s="659"/>
      <c r="AX244" s="660"/>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0" t="s">
        <v>403</v>
      </c>
      <c r="F247" s="641"/>
      <c r="G247" s="641"/>
      <c r="H247" s="641"/>
      <c r="I247" s="641"/>
      <c r="J247" s="641"/>
      <c r="K247" s="641"/>
      <c r="L247" s="641"/>
      <c r="M247" s="641"/>
      <c r="N247" s="641"/>
      <c r="O247" s="641"/>
      <c r="P247" s="641"/>
      <c r="Q247" s="641"/>
      <c r="R247" s="641"/>
      <c r="S247" s="641"/>
      <c r="T247" s="641"/>
      <c r="U247" s="641"/>
      <c r="V247" s="641"/>
      <c r="W247" s="641"/>
      <c r="X247" s="641"/>
      <c r="Y247" s="641"/>
      <c r="Z247" s="641"/>
      <c r="AA247" s="641"/>
      <c r="AB247" s="641"/>
      <c r="AC247" s="641"/>
      <c r="AD247" s="641"/>
      <c r="AE247" s="641"/>
      <c r="AF247" s="641"/>
      <c r="AG247" s="641"/>
      <c r="AH247" s="641"/>
      <c r="AI247" s="641"/>
      <c r="AJ247" s="641"/>
      <c r="AK247" s="641"/>
      <c r="AL247" s="641"/>
      <c r="AM247" s="641"/>
      <c r="AN247" s="641"/>
      <c r="AO247" s="641"/>
      <c r="AP247" s="641"/>
      <c r="AQ247" s="641"/>
      <c r="AR247" s="641"/>
      <c r="AS247" s="641"/>
      <c r="AT247" s="641"/>
      <c r="AU247" s="641"/>
      <c r="AV247" s="641"/>
      <c r="AW247" s="641"/>
      <c r="AX247" s="64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2" t="s">
        <v>383</v>
      </c>
      <c r="F250" s="663"/>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c r="AY250">
        <f>COUNTA($G$250)</f>
        <v>0</v>
      </c>
    </row>
    <row r="251" spans="1:51" ht="45" hidden="1" customHeight="1" x14ac:dyDescent="0.15">
      <c r="A251" s="145"/>
      <c r="B251" s="146"/>
      <c r="C251" s="150"/>
      <c r="D251" s="146"/>
      <c r="E251" s="651" t="s">
        <v>381</v>
      </c>
      <c r="F251" s="652"/>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7"/>
      <c r="AY251">
        <f>$AY$250</f>
        <v>0</v>
      </c>
    </row>
    <row r="252" spans="1:51" ht="18.75" hidden="1" customHeight="1" x14ac:dyDescent="0.15">
      <c r="A252" s="145"/>
      <c r="B252" s="146"/>
      <c r="C252" s="150"/>
      <c r="D252" s="146"/>
      <c r="E252" s="153" t="s">
        <v>333</v>
      </c>
      <c r="F252" s="154"/>
      <c r="G252" s="212" t="s">
        <v>358</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49</v>
      </c>
      <c r="AC252" s="213"/>
      <c r="AD252" s="214"/>
      <c r="AE252" s="181" t="s">
        <v>461</v>
      </c>
      <c r="AF252" s="173"/>
      <c r="AG252" s="173"/>
      <c r="AH252" s="174"/>
      <c r="AI252" s="181" t="s">
        <v>90</v>
      </c>
      <c r="AJ252" s="173"/>
      <c r="AK252" s="173"/>
      <c r="AL252" s="174"/>
      <c r="AM252" s="181" t="s">
        <v>208</v>
      </c>
      <c r="AN252" s="173"/>
      <c r="AO252" s="173"/>
      <c r="AP252" s="174"/>
      <c r="AQ252" s="218" t="s">
        <v>340</v>
      </c>
      <c r="AR252" s="213"/>
      <c r="AS252" s="213"/>
      <c r="AT252" s="214"/>
      <c r="AU252" s="249" t="s">
        <v>362</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341</v>
      </c>
      <c r="AT253" s="177"/>
      <c r="AU253" s="198"/>
      <c r="AV253" s="198"/>
      <c r="AW253" s="176" t="s">
        <v>311</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359</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108</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358</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49</v>
      </c>
      <c r="AC256" s="213"/>
      <c r="AD256" s="214"/>
      <c r="AE256" s="181" t="s">
        <v>461</v>
      </c>
      <c r="AF256" s="173"/>
      <c r="AG256" s="173"/>
      <c r="AH256" s="174"/>
      <c r="AI256" s="181" t="s">
        <v>90</v>
      </c>
      <c r="AJ256" s="173"/>
      <c r="AK256" s="173"/>
      <c r="AL256" s="174"/>
      <c r="AM256" s="181" t="s">
        <v>208</v>
      </c>
      <c r="AN256" s="173"/>
      <c r="AO256" s="173"/>
      <c r="AP256" s="174"/>
      <c r="AQ256" s="218" t="s">
        <v>340</v>
      </c>
      <c r="AR256" s="213"/>
      <c r="AS256" s="213"/>
      <c r="AT256" s="214"/>
      <c r="AU256" s="249" t="s">
        <v>362</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341</v>
      </c>
      <c r="AT257" s="177"/>
      <c r="AU257" s="198"/>
      <c r="AV257" s="198"/>
      <c r="AW257" s="176" t="s">
        <v>311</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359</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108</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358</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49</v>
      </c>
      <c r="AC260" s="213"/>
      <c r="AD260" s="214"/>
      <c r="AE260" s="181" t="s">
        <v>461</v>
      </c>
      <c r="AF260" s="173"/>
      <c r="AG260" s="173"/>
      <c r="AH260" s="174"/>
      <c r="AI260" s="181" t="s">
        <v>90</v>
      </c>
      <c r="AJ260" s="173"/>
      <c r="AK260" s="173"/>
      <c r="AL260" s="174"/>
      <c r="AM260" s="181" t="s">
        <v>208</v>
      </c>
      <c r="AN260" s="173"/>
      <c r="AO260" s="173"/>
      <c r="AP260" s="174"/>
      <c r="AQ260" s="218" t="s">
        <v>340</v>
      </c>
      <c r="AR260" s="213"/>
      <c r="AS260" s="213"/>
      <c r="AT260" s="214"/>
      <c r="AU260" s="249" t="s">
        <v>362</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341</v>
      </c>
      <c r="AT261" s="177"/>
      <c r="AU261" s="198"/>
      <c r="AV261" s="198"/>
      <c r="AW261" s="176" t="s">
        <v>311</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359</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108</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358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49</v>
      </c>
      <c r="AC264" s="173"/>
      <c r="AD264" s="174"/>
      <c r="AE264" s="181" t="s">
        <v>461</v>
      </c>
      <c r="AF264" s="173"/>
      <c r="AG264" s="173"/>
      <c r="AH264" s="174"/>
      <c r="AI264" s="181" t="s">
        <v>90</v>
      </c>
      <c r="AJ264" s="173"/>
      <c r="AK264" s="173"/>
      <c r="AL264" s="174"/>
      <c r="AM264" s="181" t="s">
        <v>208</v>
      </c>
      <c r="AN264" s="173"/>
      <c r="AO264" s="173"/>
      <c r="AP264" s="174"/>
      <c r="AQ264" s="181" t="s">
        <v>340</v>
      </c>
      <c r="AR264" s="173"/>
      <c r="AS264" s="173"/>
      <c r="AT264" s="174"/>
      <c r="AU264" s="203" t="s">
        <v>362</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341</v>
      </c>
      <c r="AT265" s="177"/>
      <c r="AU265" s="198"/>
      <c r="AV265" s="198"/>
      <c r="AW265" s="176" t="s">
        <v>311</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359</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108</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358</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49</v>
      </c>
      <c r="AC268" s="213"/>
      <c r="AD268" s="214"/>
      <c r="AE268" s="181" t="s">
        <v>461</v>
      </c>
      <c r="AF268" s="173"/>
      <c r="AG268" s="173"/>
      <c r="AH268" s="174"/>
      <c r="AI268" s="181" t="s">
        <v>90</v>
      </c>
      <c r="AJ268" s="173"/>
      <c r="AK268" s="173"/>
      <c r="AL268" s="174"/>
      <c r="AM268" s="181" t="s">
        <v>208</v>
      </c>
      <c r="AN268" s="173"/>
      <c r="AO268" s="173"/>
      <c r="AP268" s="174"/>
      <c r="AQ268" s="218" t="s">
        <v>340</v>
      </c>
      <c r="AR268" s="213"/>
      <c r="AS268" s="213"/>
      <c r="AT268" s="214"/>
      <c r="AU268" s="249" t="s">
        <v>362</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341</v>
      </c>
      <c r="AT269" s="177"/>
      <c r="AU269" s="198"/>
      <c r="AV269" s="198"/>
      <c r="AW269" s="176" t="s">
        <v>311</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359</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108</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36</v>
      </c>
      <c r="H272" s="173"/>
      <c r="I272" s="173"/>
      <c r="J272" s="173"/>
      <c r="K272" s="173"/>
      <c r="L272" s="173"/>
      <c r="M272" s="173"/>
      <c r="N272" s="173"/>
      <c r="O272" s="173"/>
      <c r="P272" s="174"/>
      <c r="Q272" s="181" t="s">
        <v>442</v>
      </c>
      <c r="R272" s="173"/>
      <c r="S272" s="173"/>
      <c r="T272" s="173"/>
      <c r="U272" s="173"/>
      <c r="V272" s="173"/>
      <c r="W272" s="173"/>
      <c r="X272" s="173"/>
      <c r="Y272" s="173"/>
      <c r="Z272" s="173"/>
      <c r="AA272" s="173"/>
      <c r="AB272" s="220" t="s">
        <v>444</v>
      </c>
      <c r="AC272" s="173"/>
      <c r="AD272" s="174"/>
      <c r="AE272" s="181" t="s">
        <v>364</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367</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36</v>
      </c>
      <c r="H279" s="173"/>
      <c r="I279" s="173"/>
      <c r="J279" s="173"/>
      <c r="K279" s="173"/>
      <c r="L279" s="173"/>
      <c r="M279" s="173"/>
      <c r="N279" s="173"/>
      <c r="O279" s="173"/>
      <c r="P279" s="174"/>
      <c r="Q279" s="181" t="s">
        <v>442</v>
      </c>
      <c r="R279" s="173"/>
      <c r="S279" s="173"/>
      <c r="T279" s="173"/>
      <c r="U279" s="173"/>
      <c r="V279" s="173"/>
      <c r="W279" s="173"/>
      <c r="X279" s="173"/>
      <c r="Y279" s="173"/>
      <c r="Z279" s="173"/>
      <c r="AA279" s="173"/>
      <c r="AB279" s="220" t="s">
        <v>444</v>
      </c>
      <c r="AC279" s="173"/>
      <c r="AD279" s="174"/>
      <c r="AE279" s="245" t="s">
        <v>364</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367</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36</v>
      </c>
      <c r="H286" s="173"/>
      <c r="I286" s="173"/>
      <c r="J286" s="173"/>
      <c r="K286" s="173"/>
      <c r="L286" s="173"/>
      <c r="M286" s="173"/>
      <c r="N286" s="173"/>
      <c r="O286" s="173"/>
      <c r="P286" s="174"/>
      <c r="Q286" s="181" t="s">
        <v>442</v>
      </c>
      <c r="R286" s="173"/>
      <c r="S286" s="173"/>
      <c r="T286" s="173"/>
      <c r="U286" s="173"/>
      <c r="V286" s="173"/>
      <c r="W286" s="173"/>
      <c r="X286" s="173"/>
      <c r="Y286" s="173"/>
      <c r="Z286" s="173"/>
      <c r="AA286" s="173"/>
      <c r="AB286" s="220" t="s">
        <v>444</v>
      </c>
      <c r="AC286" s="173"/>
      <c r="AD286" s="174"/>
      <c r="AE286" s="245" t="s">
        <v>364</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367</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36</v>
      </c>
      <c r="H293" s="173"/>
      <c r="I293" s="173"/>
      <c r="J293" s="173"/>
      <c r="K293" s="173"/>
      <c r="L293" s="173"/>
      <c r="M293" s="173"/>
      <c r="N293" s="173"/>
      <c r="O293" s="173"/>
      <c r="P293" s="174"/>
      <c r="Q293" s="181" t="s">
        <v>442</v>
      </c>
      <c r="R293" s="173"/>
      <c r="S293" s="173"/>
      <c r="T293" s="173"/>
      <c r="U293" s="173"/>
      <c r="V293" s="173"/>
      <c r="W293" s="173"/>
      <c r="X293" s="173"/>
      <c r="Y293" s="173"/>
      <c r="Z293" s="173"/>
      <c r="AA293" s="173"/>
      <c r="AB293" s="220" t="s">
        <v>444</v>
      </c>
      <c r="AC293" s="173"/>
      <c r="AD293" s="174"/>
      <c r="AE293" s="245" t="s">
        <v>364</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367</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36</v>
      </c>
      <c r="H300" s="173"/>
      <c r="I300" s="173"/>
      <c r="J300" s="173"/>
      <c r="K300" s="173"/>
      <c r="L300" s="173"/>
      <c r="M300" s="173"/>
      <c r="N300" s="173"/>
      <c r="O300" s="173"/>
      <c r="P300" s="174"/>
      <c r="Q300" s="181" t="s">
        <v>442</v>
      </c>
      <c r="R300" s="173"/>
      <c r="S300" s="173"/>
      <c r="T300" s="173"/>
      <c r="U300" s="173"/>
      <c r="V300" s="173"/>
      <c r="W300" s="173"/>
      <c r="X300" s="173"/>
      <c r="Y300" s="173"/>
      <c r="Z300" s="173"/>
      <c r="AA300" s="173"/>
      <c r="AB300" s="220" t="s">
        <v>444</v>
      </c>
      <c r="AC300" s="173"/>
      <c r="AD300" s="174"/>
      <c r="AE300" s="245" t="s">
        <v>364</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9" t="s">
        <v>367</v>
      </c>
      <c r="AF304" s="659"/>
      <c r="AG304" s="659"/>
      <c r="AH304" s="659"/>
      <c r="AI304" s="659"/>
      <c r="AJ304" s="659"/>
      <c r="AK304" s="659"/>
      <c r="AL304" s="659"/>
      <c r="AM304" s="659"/>
      <c r="AN304" s="659"/>
      <c r="AO304" s="659"/>
      <c r="AP304" s="659"/>
      <c r="AQ304" s="659"/>
      <c r="AR304" s="659"/>
      <c r="AS304" s="659"/>
      <c r="AT304" s="659"/>
      <c r="AU304" s="659"/>
      <c r="AV304" s="659"/>
      <c r="AW304" s="659"/>
      <c r="AX304" s="660"/>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40" t="s">
        <v>403</v>
      </c>
      <c r="F307" s="641"/>
      <c r="G307" s="641"/>
      <c r="H307" s="641"/>
      <c r="I307" s="641"/>
      <c r="J307" s="641"/>
      <c r="K307" s="641"/>
      <c r="L307" s="641"/>
      <c r="M307" s="641"/>
      <c r="N307" s="641"/>
      <c r="O307" s="641"/>
      <c r="P307" s="641"/>
      <c r="Q307" s="641"/>
      <c r="R307" s="641"/>
      <c r="S307" s="641"/>
      <c r="T307" s="641"/>
      <c r="U307" s="641"/>
      <c r="V307" s="641"/>
      <c r="W307" s="641"/>
      <c r="X307" s="641"/>
      <c r="Y307" s="641"/>
      <c r="Z307" s="641"/>
      <c r="AA307" s="641"/>
      <c r="AB307" s="641"/>
      <c r="AC307" s="641"/>
      <c r="AD307" s="641"/>
      <c r="AE307" s="641"/>
      <c r="AF307" s="641"/>
      <c r="AG307" s="641"/>
      <c r="AH307" s="641"/>
      <c r="AI307" s="641"/>
      <c r="AJ307" s="641"/>
      <c r="AK307" s="641"/>
      <c r="AL307" s="641"/>
      <c r="AM307" s="641"/>
      <c r="AN307" s="641"/>
      <c r="AO307" s="641"/>
      <c r="AP307" s="641"/>
      <c r="AQ307" s="641"/>
      <c r="AR307" s="641"/>
      <c r="AS307" s="641"/>
      <c r="AT307" s="641"/>
      <c r="AU307" s="641"/>
      <c r="AV307" s="641"/>
      <c r="AW307" s="641"/>
      <c r="AX307" s="64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2" t="s">
        <v>383</v>
      </c>
      <c r="F310" s="663"/>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c r="AY310">
        <f>COUNTA($G$310)</f>
        <v>0</v>
      </c>
    </row>
    <row r="311" spans="1:51" ht="45" hidden="1" customHeight="1" x14ac:dyDescent="0.15">
      <c r="A311" s="145"/>
      <c r="B311" s="146"/>
      <c r="C311" s="150"/>
      <c r="D311" s="146"/>
      <c r="E311" s="651" t="s">
        <v>381</v>
      </c>
      <c r="F311" s="652"/>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7"/>
      <c r="AY311">
        <f>$AY$310</f>
        <v>0</v>
      </c>
    </row>
    <row r="312" spans="1:51" ht="18.75" hidden="1" customHeight="1" x14ac:dyDescent="0.15">
      <c r="A312" s="145"/>
      <c r="B312" s="146"/>
      <c r="C312" s="150"/>
      <c r="D312" s="146"/>
      <c r="E312" s="153" t="s">
        <v>333</v>
      </c>
      <c r="F312" s="154"/>
      <c r="G312" s="212" t="s">
        <v>358</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49</v>
      </c>
      <c r="AC312" s="213"/>
      <c r="AD312" s="214"/>
      <c r="AE312" s="181" t="s">
        <v>461</v>
      </c>
      <c r="AF312" s="173"/>
      <c r="AG312" s="173"/>
      <c r="AH312" s="174"/>
      <c r="AI312" s="181" t="s">
        <v>90</v>
      </c>
      <c r="AJ312" s="173"/>
      <c r="AK312" s="173"/>
      <c r="AL312" s="174"/>
      <c r="AM312" s="181" t="s">
        <v>208</v>
      </c>
      <c r="AN312" s="173"/>
      <c r="AO312" s="173"/>
      <c r="AP312" s="174"/>
      <c r="AQ312" s="218" t="s">
        <v>340</v>
      </c>
      <c r="AR312" s="213"/>
      <c r="AS312" s="213"/>
      <c r="AT312" s="214"/>
      <c r="AU312" s="249" t="s">
        <v>362</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341</v>
      </c>
      <c r="AT313" s="177"/>
      <c r="AU313" s="198"/>
      <c r="AV313" s="198"/>
      <c r="AW313" s="176" t="s">
        <v>311</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359</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108</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358</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49</v>
      </c>
      <c r="AC316" s="213"/>
      <c r="AD316" s="214"/>
      <c r="AE316" s="181" t="s">
        <v>461</v>
      </c>
      <c r="AF316" s="173"/>
      <c r="AG316" s="173"/>
      <c r="AH316" s="174"/>
      <c r="AI316" s="181" t="s">
        <v>90</v>
      </c>
      <c r="AJ316" s="173"/>
      <c r="AK316" s="173"/>
      <c r="AL316" s="174"/>
      <c r="AM316" s="181" t="s">
        <v>208</v>
      </c>
      <c r="AN316" s="173"/>
      <c r="AO316" s="173"/>
      <c r="AP316" s="174"/>
      <c r="AQ316" s="218" t="s">
        <v>340</v>
      </c>
      <c r="AR316" s="213"/>
      <c r="AS316" s="213"/>
      <c r="AT316" s="214"/>
      <c r="AU316" s="249" t="s">
        <v>362</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341</v>
      </c>
      <c r="AT317" s="177"/>
      <c r="AU317" s="198"/>
      <c r="AV317" s="198"/>
      <c r="AW317" s="176" t="s">
        <v>311</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359</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108</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358</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49</v>
      </c>
      <c r="AC320" s="213"/>
      <c r="AD320" s="214"/>
      <c r="AE320" s="181" t="s">
        <v>461</v>
      </c>
      <c r="AF320" s="173"/>
      <c r="AG320" s="173"/>
      <c r="AH320" s="174"/>
      <c r="AI320" s="181" t="s">
        <v>90</v>
      </c>
      <c r="AJ320" s="173"/>
      <c r="AK320" s="173"/>
      <c r="AL320" s="174"/>
      <c r="AM320" s="181" t="s">
        <v>208</v>
      </c>
      <c r="AN320" s="173"/>
      <c r="AO320" s="173"/>
      <c r="AP320" s="174"/>
      <c r="AQ320" s="218" t="s">
        <v>340</v>
      </c>
      <c r="AR320" s="213"/>
      <c r="AS320" s="213"/>
      <c r="AT320" s="214"/>
      <c r="AU320" s="249" t="s">
        <v>362</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341</v>
      </c>
      <c r="AT321" s="177"/>
      <c r="AU321" s="198"/>
      <c r="AV321" s="198"/>
      <c r="AW321" s="176" t="s">
        <v>311</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359</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108</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358</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49</v>
      </c>
      <c r="AC324" s="213"/>
      <c r="AD324" s="214"/>
      <c r="AE324" s="181" t="s">
        <v>461</v>
      </c>
      <c r="AF324" s="173"/>
      <c r="AG324" s="173"/>
      <c r="AH324" s="174"/>
      <c r="AI324" s="181" t="s">
        <v>90</v>
      </c>
      <c r="AJ324" s="173"/>
      <c r="AK324" s="173"/>
      <c r="AL324" s="174"/>
      <c r="AM324" s="181" t="s">
        <v>208</v>
      </c>
      <c r="AN324" s="173"/>
      <c r="AO324" s="173"/>
      <c r="AP324" s="174"/>
      <c r="AQ324" s="218" t="s">
        <v>340</v>
      </c>
      <c r="AR324" s="213"/>
      <c r="AS324" s="213"/>
      <c r="AT324" s="214"/>
      <c r="AU324" s="249" t="s">
        <v>362</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341</v>
      </c>
      <c r="AT325" s="177"/>
      <c r="AU325" s="198"/>
      <c r="AV325" s="198"/>
      <c r="AW325" s="176" t="s">
        <v>311</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359</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108</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358</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49</v>
      </c>
      <c r="AC328" s="213"/>
      <c r="AD328" s="214"/>
      <c r="AE328" s="181" t="s">
        <v>461</v>
      </c>
      <c r="AF328" s="173"/>
      <c r="AG328" s="173"/>
      <c r="AH328" s="174"/>
      <c r="AI328" s="181" t="s">
        <v>90</v>
      </c>
      <c r="AJ328" s="173"/>
      <c r="AK328" s="173"/>
      <c r="AL328" s="174"/>
      <c r="AM328" s="181" t="s">
        <v>208</v>
      </c>
      <c r="AN328" s="173"/>
      <c r="AO328" s="173"/>
      <c r="AP328" s="174"/>
      <c r="AQ328" s="218" t="s">
        <v>340</v>
      </c>
      <c r="AR328" s="213"/>
      <c r="AS328" s="213"/>
      <c r="AT328" s="214"/>
      <c r="AU328" s="249" t="s">
        <v>362</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341</v>
      </c>
      <c r="AT329" s="177"/>
      <c r="AU329" s="198"/>
      <c r="AV329" s="198"/>
      <c r="AW329" s="176" t="s">
        <v>311</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359</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108</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36</v>
      </c>
      <c r="H332" s="173"/>
      <c r="I332" s="173"/>
      <c r="J332" s="173"/>
      <c r="K332" s="173"/>
      <c r="L332" s="173"/>
      <c r="M332" s="173"/>
      <c r="N332" s="173"/>
      <c r="O332" s="173"/>
      <c r="P332" s="174"/>
      <c r="Q332" s="181" t="s">
        <v>442</v>
      </c>
      <c r="R332" s="173"/>
      <c r="S332" s="173"/>
      <c r="T332" s="173"/>
      <c r="U332" s="173"/>
      <c r="V332" s="173"/>
      <c r="W332" s="173"/>
      <c r="X332" s="173"/>
      <c r="Y332" s="173"/>
      <c r="Z332" s="173"/>
      <c r="AA332" s="173"/>
      <c r="AB332" s="220" t="s">
        <v>444</v>
      </c>
      <c r="AC332" s="173"/>
      <c r="AD332" s="174"/>
      <c r="AE332" s="181" t="s">
        <v>364</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367</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36</v>
      </c>
      <c r="H339" s="173"/>
      <c r="I339" s="173"/>
      <c r="J339" s="173"/>
      <c r="K339" s="173"/>
      <c r="L339" s="173"/>
      <c r="M339" s="173"/>
      <c r="N339" s="173"/>
      <c r="O339" s="173"/>
      <c r="P339" s="174"/>
      <c r="Q339" s="181" t="s">
        <v>442</v>
      </c>
      <c r="R339" s="173"/>
      <c r="S339" s="173"/>
      <c r="T339" s="173"/>
      <c r="U339" s="173"/>
      <c r="V339" s="173"/>
      <c r="W339" s="173"/>
      <c r="X339" s="173"/>
      <c r="Y339" s="173"/>
      <c r="Z339" s="173"/>
      <c r="AA339" s="173"/>
      <c r="AB339" s="220" t="s">
        <v>444</v>
      </c>
      <c r="AC339" s="173"/>
      <c r="AD339" s="174"/>
      <c r="AE339" s="245" t="s">
        <v>364</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367</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36</v>
      </c>
      <c r="H346" s="173"/>
      <c r="I346" s="173"/>
      <c r="J346" s="173"/>
      <c r="K346" s="173"/>
      <c r="L346" s="173"/>
      <c r="M346" s="173"/>
      <c r="N346" s="173"/>
      <c r="O346" s="173"/>
      <c r="P346" s="174"/>
      <c r="Q346" s="181" t="s">
        <v>442</v>
      </c>
      <c r="R346" s="173"/>
      <c r="S346" s="173"/>
      <c r="T346" s="173"/>
      <c r="U346" s="173"/>
      <c r="V346" s="173"/>
      <c r="W346" s="173"/>
      <c r="X346" s="173"/>
      <c r="Y346" s="173"/>
      <c r="Z346" s="173"/>
      <c r="AA346" s="173"/>
      <c r="AB346" s="220" t="s">
        <v>444</v>
      </c>
      <c r="AC346" s="173"/>
      <c r="AD346" s="174"/>
      <c r="AE346" s="245" t="s">
        <v>364</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367</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36</v>
      </c>
      <c r="H353" s="173"/>
      <c r="I353" s="173"/>
      <c r="J353" s="173"/>
      <c r="K353" s="173"/>
      <c r="L353" s="173"/>
      <c r="M353" s="173"/>
      <c r="N353" s="173"/>
      <c r="O353" s="173"/>
      <c r="P353" s="174"/>
      <c r="Q353" s="181" t="s">
        <v>442</v>
      </c>
      <c r="R353" s="173"/>
      <c r="S353" s="173"/>
      <c r="T353" s="173"/>
      <c r="U353" s="173"/>
      <c r="V353" s="173"/>
      <c r="W353" s="173"/>
      <c r="X353" s="173"/>
      <c r="Y353" s="173"/>
      <c r="Z353" s="173"/>
      <c r="AA353" s="173"/>
      <c r="AB353" s="220" t="s">
        <v>444</v>
      </c>
      <c r="AC353" s="173"/>
      <c r="AD353" s="174"/>
      <c r="AE353" s="245" t="s">
        <v>364</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367</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36</v>
      </c>
      <c r="H360" s="173"/>
      <c r="I360" s="173"/>
      <c r="J360" s="173"/>
      <c r="K360" s="173"/>
      <c r="L360" s="173"/>
      <c r="M360" s="173"/>
      <c r="N360" s="173"/>
      <c r="O360" s="173"/>
      <c r="P360" s="174"/>
      <c r="Q360" s="181" t="s">
        <v>442</v>
      </c>
      <c r="R360" s="173"/>
      <c r="S360" s="173"/>
      <c r="T360" s="173"/>
      <c r="U360" s="173"/>
      <c r="V360" s="173"/>
      <c r="W360" s="173"/>
      <c r="X360" s="173"/>
      <c r="Y360" s="173"/>
      <c r="Z360" s="173"/>
      <c r="AA360" s="173"/>
      <c r="AB360" s="220" t="s">
        <v>444</v>
      </c>
      <c r="AC360" s="173"/>
      <c r="AD360" s="174"/>
      <c r="AE360" s="245" t="s">
        <v>364</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9" t="s">
        <v>367</v>
      </c>
      <c r="AF364" s="659"/>
      <c r="AG364" s="659"/>
      <c r="AH364" s="659"/>
      <c r="AI364" s="659"/>
      <c r="AJ364" s="659"/>
      <c r="AK364" s="659"/>
      <c r="AL364" s="659"/>
      <c r="AM364" s="659"/>
      <c r="AN364" s="659"/>
      <c r="AO364" s="659"/>
      <c r="AP364" s="659"/>
      <c r="AQ364" s="659"/>
      <c r="AR364" s="659"/>
      <c r="AS364" s="659"/>
      <c r="AT364" s="659"/>
      <c r="AU364" s="659"/>
      <c r="AV364" s="659"/>
      <c r="AW364" s="659"/>
      <c r="AX364" s="660"/>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0" t="s">
        <v>403</v>
      </c>
      <c r="F367" s="641"/>
      <c r="G367" s="641"/>
      <c r="H367" s="641"/>
      <c r="I367" s="641"/>
      <c r="J367" s="641"/>
      <c r="K367" s="641"/>
      <c r="L367" s="641"/>
      <c r="M367" s="641"/>
      <c r="N367" s="641"/>
      <c r="O367" s="641"/>
      <c r="P367" s="641"/>
      <c r="Q367" s="641"/>
      <c r="R367" s="641"/>
      <c r="S367" s="641"/>
      <c r="T367" s="641"/>
      <c r="U367" s="641"/>
      <c r="V367" s="641"/>
      <c r="W367" s="641"/>
      <c r="X367" s="641"/>
      <c r="Y367" s="641"/>
      <c r="Z367" s="641"/>
      <c r="AA367" s="641"/>
      <c r="AB367" s="641"/>
      <c r="AC367" s="641"/>
      <c r="AD367" s="641"/>
      <c r="AE367" s="641"/>
      <c r="AF367" s="641"/>
      <c r="AG367" s="641"/>
      <c r="AH367" s="641"/>
      <c r="AI367" s="641"/>
      <c r="AJ367" s="641"/>
      <c r="AK367" s="641"/>
      <c r="AL367" s="641"/>
      <c r="AM367" s="641"/>
      <c r="AN367" s="641"/>
      <c r="AO367" s="641"/>
      <c r="AP367" s="641"/>
      <c r="AQ367" s="641"/>
      <c r="AR367" s="641"/>
      <c r="AS367" s="641"/>
      <c r="AT367" s="641"/>
      <c r="AU367" s="641"/>
      <c r="AV367" s="641"/>
      <c r="AW367" s="641"/>
      <c r="AX367" s="64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2" t="s">
        <v>383</v>
      </c>
      <c r="F370" s="663"/>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c r="AY370">
        <f>COUNTA($G$370)</f>
        <v>0</v>
      </c>
    </row>
    <row r="371" spans="1:51" ht="45" hidden="1" customHeight="1" x14ac:dyDescent="0.15">
      <c r="A371" s="145"/>
      <c r="B371" s="146"/>
      <c r="C371" s="150"/>
      <c r="D371" s="146"/>
      <c r="E371" s="651" t="s">
        <v>381</v>
      </c>
      <c r="F371" s="652"/>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7"/>
      <c r="AY371">
        <f>$AY$370</f>
        <v>0</v>
      </c>
    </row>
    <row r="372" spans="1:51" ht="18.75" hidden="1" customHeight="1" x14ac:dyDescent="0.15">
      <c r="A372" s="145"/>
      <c r="B372" s="146"/>
      <c r="C372" s="150"/>
      <c r="D372" s="146"/>
      <c r="E372" s="153" t="s">
        <v>333</v>
      </c>
      <c r="F372" s="154"/>
      <c r="G372" s="212" t="s">
        <v>358</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49</v>
      </c>
      <c r="AC372" s="213"/>
      <c r="AD372" s="214"/>
      <c r="AE372" s="181" t="s">
        <v>461</v>
      </c>
      <c r="AF372" s="173"/>
      <c r="AG372" s="173"/>
      <c r="AH372" s="174"/>
      <c r="AI372" s="181" t="s">
        <v>90</v>
      </c>
      <c r="AJ372" s="173"/>
      <c r="AK372" s="173"/>
      <c r="AL372" s="174"/>
      <c r="AM372" s="181" t="s">
        <v>208</v>
      </c>
      <c r="AN372" s="173"/>
      <c r="AO372" s="173"/>
      <c r="AP372" s="174"/>
      <c r="AQ372" s="218" t="s">
        <v>340</v>
      </c>
      <c r="AR372" s="213"/>
      <c r="AS372" s="213"/>
      <c r="AT372" s="214"/>
      <c r="AU372" s="249" t="s">
        <v>362</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341</v>
      </c>
      <c r="AT373" s="177"/>
      <c r="AU373" s="198"/>
      <c r="AV373" s="198"/>
      <c r="AW373" s="176" t="s">
        <v>311</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359</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108</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358</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49</v>
      </c>
      <c r="AC376" s="213"/>
      <c r="AD376" s="214"/>
      <c r="AE376" s="181" t="s">
        <v>461</v>
      </c>
      <c r="AF376" s="173"/>
      <c r="AG376" s="173"/>
      <c r="AH376" s="174"/>
      <c r="AI376" s="181" t="s">
        <v>90</v>
      </c>
      <c r="AJ376" s="173"/>
      <c r="AK376" s="173"/>
      <c r="AL376" s="174"/>
      <c r="AM376" s="181" t="s">
        <v>208</v>
      </c>
      <c r="AN376" s="173"/>
      <c r="AO376" s="173"/>
      <c r="AP376" s="174"/>
      <c r="AQ376" s="218" t="s">
        <v>340</v>
      </c>
      <c r="AR376" s="213"/>
      <c r="AS376" s="213"/>
      <c r="AT376" s="214"/>
      <c r="AU376" s="249" t="s">
        <v>362</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341</v>
      </c>
      <c r="AT377" s="177"/>
      <c r="AU377" s="198"/>
      <c r="AV377" s="198"/>
      <c r="AW377" s="176" t="s">
        <v>311</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359</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108</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358</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49</v>
      </c>
      <c r="AC380" s="213"/>
      <c r="AD380" s="214"/>
      <c r="AE380" s="181" t="s">
        <v>461</v>
      </c>
      <c r="AF380" s="173"/>
      <c r="AG380" s="173"/>
      <c r="AH380" s="174"/>
      <c r="AI380" s="181" t="s">
        <v>90</v>
      </c>
      <c r="AJ380" s="173"/>
      <c r="AK380" s="173"/>
      <c r="AL380" s="174"/>
      <c r="AM380" s="181" t="s">
        <v>208</v>
      </c>
      <c r="AN380" s="173"/>
      <c r="AO380" s="173"/>
      <c r="AP380" s="174"/>
      <c r="AQ380" s="218" t="s">
        <v>340</v>
      </c>
      <c r="AR380" s="213"/>
      <c r="AS380" s="213"/>
      <c r="AT380" s="214"/>
      <c r="AU380" s="249" t="s">
        <v>362</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341</v>
      </c>
      <c r="AT381" s="177"/>
      <c r="AU381" s="198"/>
      <c r="AV381" s="198"/>
      <c r="AW381" s="176" t="s">
        <v>311</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359</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108</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358</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49</v>
      </c>
      <c r="AC384" s="213"/>
      <c r="AD384" s="214"/>
      <c r="AE384" s="181" t="s">
        <v>461</v>
      </c>
      <c r="AF384" s="173"/>
      <c r="AG384" s="173"/>
      <c r="AH384" s="174"/>
      <c r="AI384" s="181" t="s">
        <v>90</v>
      </c>
      <c r="AJ384" s="173"/>
      <c r="AK384" s="173"/>
      <c r="AL384" s="174"/>
      <c r="AM384" s="181" t="s">
        <v>208</v>
      </c>
      <c r="AN384" s="173"/>
      <c r="AO384" s="173"/>
      <c r="AP384" s="174"/>
      <c r="AQ384" s="218" t="s">
        <v>340</v>
      </c>
      <c r="AR384" s="213"/>
      <c r="AS384" s="213"/>
      <c r="AT384" s="214"/>
      <c r="AU384" s="249" t="s">
        <v>362</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341</v>
      </c>
      <c r="AT385" s="177"/>
      <c r="AU385" s="198"/>
      <c r="AV385" s="198"/>
      <c r="AW385" s="176" t="s">
        <v>311</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359</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108</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358</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49</v>
      </c>
      <c r="AC388" s="213"/>
      <c r="AD388" s="214"/>
      <c r="AE388" s="181" t="s">
        <v>461</v>
      </c>
      <c r="AF388" s="173"/>
      <c r="AG388" s="173"/>
      <c r="AH388" s="174"/>
      <c r="AI388" s="181" t="s">
        <v>90</v>
      </c>
      <c r="AJ388" s="173"/>
      <c r="AK388" s="173"/>
      <c r="AL388" s="174"/>
      <c r="AM388" s="181" t="s">
        <v>208</v>
      </c>
      <c r="AN388" s="173"/>
      <c r="AO388" s="173"/>
      <c r="AP388" s="174"/>
      <c r="AQ388" s="218" t="s">
        <v>340</v>
      </c>
      <c r="AR388" s="213"/>
      <c r="AS388" s="213"/>
      <c r="AT388" s="214"/>
      <c r="AU388" s="249" t="s">
        <v>362</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341</v>
      </c>
      <c r="AT389" s="177"/>
      <c r="AU389" s="198"/>
      <c r="AV389" s="198"/>
      <c r="AW389" s="176" t="s">
        <v>311</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359</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108</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36</v>
      </c>
      <c r="H392" s="173"/>
      <c r="I392" s="173"/>
      <c r="J392" s="173"/>
      <c r="K392" s="173"/>
      <c r="L392" s="173"/>
      <c r="M392" s="173"/>
      <c r="N392" s="173"/>
      <c r="O392" s="173"/>
      <c r="P392" s="174"/>
      <c r="Q392" s="181" t="s">
        <v>442</v>
      </c>
      <c r="R392" s="173"/>
      <c r="S392" s="173"/>
      <c r="T392" s="173"/>
      <c r="U392" s="173"/>
      <c r="V392" s="173"/>
      <c r="W392" s="173"/>
      <c r="X392" s="173"/>
      <c r="Y392" s="173"/>
      <c r="Z392" s="173"/>
      <c r="AA392" s="173"/>
      <c r="AB392" s="220" t="s">
        <v>444</v>
      </c>
      <c r="AC392" s="173"/>
      <c r="AD392" s="174"/>
      <c r="AE392" s="181" t="s">
        <v>364</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367</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36</v>
      </c>
      <c r="H399" s="173"/>
      <c r="I399" s="173"/>
      <c r="J399" s="173"/>
      <c r="K399" s="173"/>
      <c r="L399" s="173"/>
      <c r="M399" s="173"/>
      <c r="N399" s="173"/>
      <c r="O399" s="173"/>
      <c r="P399" s="174"/>
      <c r="Q399" s="181" t="s">
        <v>442</v>
      </c>
      <c r="R399" s="173"/>
      <c r="S399" s="173"/>
      <c r="T399" s="173"/>
      <c r="U399" s="173"/>
      <c r="V399" s="173"/>
      <c r="W399" s="173"/>
      <c r="X399" s="173"/>
      <c r="Y399" s="173"/>
      <c r="Z399" s="173"/>
      <c r="AA399" s="173"/>
      <c r="AB399" s="220" t="s">
        <v>444</v>
      </c>
      <c r="AC399" s="173"/>
      <c r="AD399" s="174"/>
      <c r="AE399" s="245" t="s">
        <v>364</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367</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36</v>
      </c>
      <c r="H406" s="173"/>
      <c r="I406" s="173"/>
      <c r="J406" s="173"/>
      <c r="K406" s="173"/>
      <c r="L406" s="173"/>
      <c r="M406" s="173"/>
      <c r="N406" s="173"/>
      <c r="O406" s="173"/>
      <c r="P406" s="174"/>
      <c r="Q406" s="181" t="s">
        <v>442</v>
      </c>
      <c r="R406" s="173"/>
      <c r="S406" s="173"/>
      <c r="T406" s="173"/>
      <c r="U406" s="173"/>
      <c r="V406" s="173"/>
      <c r="W406" s="173"/>
      <c r="X406" s="173"/>
      <c r="Y406" s="173"/>
      <c r="Z406" s="173"/>
      <c r="AA406" s="173"/>
      <c r="AB406" s="220" t="s">
        <v>444</v>
      </c>
      <c r="AC406" s="173"/>
      <c r="AD406" s="174"/>
      <c r="AE406" s="245" t="s">
        <v>364</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367</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36</v>
      </c>
      <c r="H413" s="173"/>
      <c r="I413" s="173"/>
      <c r="J413" s="173"/>
      <c r="K413" s="173"/>
      <c r="L413" s="173"/>
      <c r="M413" s="173"/>
      <c r="N413" s="173"/>
      <c r="O413" s="173"/>
      <c r="P413" s="174"/>
      <c r="Q413" s="181" t="s">
        <v>442</v>
      </c>
      <c r="R413" s="173"/>
      <c r="S413" s="173"/>
      <c r="T413" s="173"/>
      <c r="U413" s="173"/>
      <c r="V413" s="173"/>
      <c r="W413" s="173"/>
      <c r="X413" s="173"/>
      <c r="Y413" s="173"/>
      <c r="Z413" s="173"/>
      <c r="AA413" s="173"/>
      <c r="AB413" s="220" t="s">
        <v>444</v>
      </c>
      <c r="AC413" s="173"/>
      <c r="AD413" s="174"/>
      <c r="AE413" s="245" t="s">
        <v>364</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367</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36</v>
      </c>
      <c r="H420" s="173"/>
      <c r="I420" s="173"/>
      <c r="J420" s="173"/>
      <c r="K420" s="173"/>
      <c r="L420" s="173"/>
      <c r="M420" s="173"/>
      <c r="N420" s="173"/>
      <c r="O420" s="173"/>
      <c r="P420" s="174"/>
      <c r="Q420" s="181" t="s">
        <v>442</v>
      </c>
      <c r="R420" s="173"/>
      <c r="S420" s="173"/>
      <c r="T420" s="173"/>
      <c r="U420" s="173"/>
      <c r="V420" s="173"/>
      <c r="W420" s="173"/>
      <c r="X420" s="173"/>
      <c r="Y420" s="173"/>
      <c r="Z420" s="173"/>
      <c r="AA420" s="173"/>
      <c r="AB420" s="220" t="s">
        <v>444</v>
      </c>
      <c r="AC420" s="173"/>
      <c r="AD420" s="174"/>
      <c r="AE420" s="245" t="s">
        <v>364</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9" t="s">
        <v>367</v>
      </c>
      <c r="AF424" s="659"/>
      <c r="AG424" s="659"/>
      <c r="AH424" s="659"/>
      <c r="AI424" s="659"/>
      <c r="AJ424" s="659"/>
      <c r="AK424" s="659"/>
      <c r="AL424" s="659"/>
      <c r="AM424" s="659"/>
      <c r="AN424" s="659"/>
      <c r="AO424" s="659"/>
      <c r="AP424" s="659"/>
      <c r="AQ424" s="659"/>
      <c r="AR424" s="659"/>
      <c r="AS424" s="659"/>
      <c r="AT424" s="659"/>
      <c r="AU424" s="659"/>
      <c r="AV424" s="659"/>
      <c r="AW424" s="659"/>
      <c r="AX424" s="660"/>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0" t="s">
        <v>403</v>
      </c>
      <c r="F427" s="641"/>
      <c r="G427" s="641"/>
      <c r="H427" s="641"/>
      <c r="I427" s="641"/>
      <c r="J427" s="641"/>
      <c r="K427" s="641"/>
      <c r="L427" s="641"/>
      <c r="M427" s="641"/>
      <c r="N427" s="641"/>
      <c r="O427" s="641"/>
      <c r="P427" s="641"/>
      <c r="Q427" s="641"/>
      <c r="R427" s="641"/>
      <c r="S427" s="641"/>
      <c r="T427" s="641"/>
      <c r="U427" s="641"/>
      <c r="V427" s="641"/>
      <c r="W427" s="641"/>
      <c r="X427" s="641"/>
      <c r="Y427" s="641"/>
      <c r="Z427" s="641"/>
      <c r="AA427" s="641"/>
      <c r="AB427" s="641"/>
      <c r="AC427" s="641"/>
      <c r="AD427" s="641"/>
      <c r="AE427" s="641"/>
      <c r="AF427" s="641"/>
      <c r="AG427" s="641"/>
      <c r="AH427" s="641"/>
      <c r="AI427" s="641"/>
      <c r="AJ427" s="641"/>
      <c r="AK427" s="641"/>
      <c r="AL427" s="641"/>
      <c r="AM427" s="641"/>
      <c r="AN427" s="641"/>
      <c r="AO427" s="641"/>
      <c r="AP427" s="641"/>
      <c r="AQ427" s="641"/>
      <c r="AR427" s="641"/>
      <c r="AS427" s="641"/>
      <c r="AT427" s="641"/>
      <c r="AU427" s="641"/>
      <c r="AV427" s="641"/>
      <c r="AW427" s="641"/>
      <c r="AX427" s="64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586</v>
      </c>
      <c r="D430" s="157"/>
      <c r="E430" s="651" t="s">
        <v>482</v>
      </c>
      <c r="F430" s="661"/>
      <c r="G430" s="653" t="s">
        <v>368</v>
      </c>
      <c r="H430" s="641"/>
      <c r="I430" s="641"/>
      <c r="J430" s="654" t="s">
        <v>486</v>
      </c>
      <c r="K430" s="655"/>
      <c r="L430" s="655"/>
      <c r="M430" s="655"/>
      <c r="N430" s="655"/>
      <c r="O430" s="655"/>
      <c r="P430" s="655"/>
      <c r="Q430" s="655"/>
      <c r="R430" s="655"/>
      <c r="S430" s="655"/>
      <c r="T430" s="656"/>
      <c r="U430" s="657"/>
      <c r="V430" s="657"/>
      <c r="W430" s="657"/>
      <c r="X430" s="657"/>
      <c r="Y430" s="657"/>
      <c r="Z430" s="657"/>
      <c r="AA430" s="657"/>
      <c r="AB430" s="657"/>
      <c r="AC430" s="657"/>
      <c r="AD430" s="657"/>
      <c r="AE430" s="657"/>
      <c r="AF430" s="657"/>
      <c r="AG430" s="657"/>
      <c r="AH430" s="657"/>
      <c r="AI430" s="657"/>
      <c r="AJ430" s="657"/>
      <c r="AK430" s="657"/>
      <c r="AL430" s="657"/>
      <c r="AM430" s="657"/>
      <c r="AN430" s="657"/>
      <c r="AO430" s="657"/>
      <c r="AP430" s="657"/>
      <c r="AQ430" s="657"/>
      <c r="AR430" s="657"/>
      <c r="AS430" s="657"/>
      <c r="AT430" s="657"/>
      <c r="AU430" s="657"/>
      <c r="AV430" s="657"/>
      <c r="AW430" s="657"/>
      <c r="AX430" s="658"/>
      <c r="AY430" s="49" t="str">
        <f>IF(SUBSTITUTE($J$430,"-","")="","0","1")</f>
        <v>0</v>
      </c>
    </row>
    <row r="431" spans="1:51" ht="18.75" customHeight="1" x14ac:dyDescent="0.15">
      <c r="A431" s="145"/>
      <c r="B431" s="146"/>
      <c r="C431" s="150"/>
      <c r="D431" s="146"/>
      <c r="E431" s="170" t="s">
        <v>350</v>
      </c>
      <c r="F431" s="171"/>
      <c r="G431" s="172" t="s">
        <v>347</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49</v>
      </c>
      <c r="AC431" s="173"/>
      <c r="AD431" s="174"/>
      <c r="AE431" s="200" t="s">
        <v>62</v>
      </c>
      <c r="AF431" s="201"/>
      <c r="AG431" s="201"/>
      <c r="AH431" s="202"/>
      <c r="AI431" s="183" t="s">
        <v>582</v>
      </c>
      <c r="AJ431" s="183"/>
      <c r="AK431" s="183"/>
      <c r="AL431" s="181"/>
      <c r="AM431" s="183" t="s">
        <v>64</v>
      </c>
      <c r="AN431" s="183"/>
      <c r="AO431" s="183"/>
      <c r="AP431" s="181"/>
      <c r="AQ431" s="181" t="s">
        <v>340</v>
      </c>
      <c r="AR431" s="173"/>
      <c r="AS431" s="173"/>
      <c r="AT431" s="174"/>
      <c r="AU431" s="203" t="s">
        <v>260</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486</v>
      </c>
      <c r="AF432" s="198"/>
      <c r="AG432" s="176" t="s">
        <v>341</v>
      </c>
      <c r="AH432" s="177"/>
      <c r="AI432" s="184"/>
      <c r="AJ432" s="184"/>
      <c r="AK432" s="184"/>
      <c r="AL432" s="182"/>
      <c r="AM432" s="184"/>
      <c r="AN432" s="184"/>
      <c r="AO432" s="184"/>
      <c r="AP432" s="182"/>
      <c r="AQ432" s="205" t="s">
        <v>486</v>
      </c>
      <c r="AR432" s="198"/>
      <c r="AS432" s="176" t="s">
        <v>341</v>
      </c>
      <c r="AT432" s="177"/>
      <c r="AU432" s="198" t="s">
        <v>486</v>
      </c>
      <c r="AV432" s="198"/>
      <c r="AW432" s="176" t="s">
        <v>311</v>
      </c>
      <c r="AX432" s="206"/>
      <c r="AY432">
        <f>$AY$431</f>
        <v>1</v>
      </c>
    </row>
    <row r="433" spans="1:51" ht="23.25" customHeight="1" x14ac:dyDescent="0.15">
      <c r="A433" s="145"/>
      <c r="B433" s="146"/>
      <c r="C433" s="150"/>
      <c r="D433" s="146"/>
      <c r="E433" s="170"/>
      <c r="F433" s="171"/>
      <c r="G433" s="185" t="s">
        <v>486</v>
      </c>
      <c r="H433" s="99"/>
      <c r="I433" s="99"/>
      <c r="J433" s="99"/>
      <c r="K433" s="99"/>
      <c r="L433" s="99"/>
      <c r="M433" s="99"/>
      <c r="N433" s="99"/>
      <c r="O433" s="99"/>
      <c r="P433" s="99"/>
      <c r="Q433" s="99"/>
      <c r="R433" s="99"/>
      <c r="S433" s="99"/>
      <c r="T433" s="99"/>
      <c r="U433" s="99"/>
      <c r="V433" s="99"/>
      <c r="W433" s="99"/>
      <c r="X433" s="186"/>
      <c r="Y433" s="207" t="s">
        <v>58</v>
      </c>
      <c r="Z433" s="208"/>
      <c r="AA433" s="209"/>
      <c r="AB433" s="210" t="s">
        <v>486</v>
      </c>
      <c r="AC433" s="210"/>
      <c r="AD433" s="210"/>
      <c r="AE433" s="195" t="s">
        <v>486</v>
      </c>
      <c r="AF433" s="196"/>
      <c r="AG433" s="196"/>
      <c r="AH433" s="196"/>
      <c r="AI433" s="195" t="s">
        <v>486</v>
      </c>
      <c r="AJ433" s="196"/>
      <c r="AK433" s="196"/>
      <c r="AL433" s="196"/>
      <c r="AM433" s="195" t="s">
        <v>812</v>
      </c>
      <c r="AN433" s="196"/>
      <c r="AO433" s="196"/>
      <c r="AP433" s="197"/>
      <c r="AQ433" s="195" t="s">
        <v>486</v>
      </c>
      <c r="AR433" s="196"/>
      <c r="AS433" s="196"/>
      <c r="AT433" s="197"/>
      <c r="AU433" s="196" t="s">
        <v>486</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108</v>
      </c>
      <c r="Z434" s="192"/>
      <c r="AA434" s="193"/>
      <c r="AB434" s="199" t="s">
        <v>486</v>
      </c>
      <c r="AC434" s="199"/>
      <c r="AD434" s="199"/>
      <c r="AE434" s="195" t="s">
        <v>486</v>
      </c>
      <c r="AF434" s="196"/>
      <c r="AG434" s="196"/>
      <c r="AH434" s="197"/>
      <c r="AI434" s="195" t="s">
        <v>486</v>
      </c>
      <c r="AJ434" s="196"/>
      <c r="AK434" s="196"/>
      <c r="AL434" s="196"/>
      <c r="AM434" s="195" t="s">
        <v>812</v>
      </c>
      <c r="AN434" s="196"/>
      <c r="AO434" s="196"/>
      <c r="AP434" s="197"/>
      <c r="AQ434" s="195" t="s">
        <v>486</v>
      </c>
      <c r="AR434" s="196"/>
      <c r="AS434" s="196"/>
      <c r="AT434" s="197"/>
      <c r="AU434" s="196" t="s">
        <v>486</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65</v>
      </c>
      <c r="Z435" s="192"/>
      <c r="AA435" s="193"/>
      <c r="AB435" s="194" t="s">
        <v>59</v>
      </c>
      <c r="AC435" s="194"/>
      <c r="AD435" s="194"/>
      <c r="AE435" s="195" t="s">
        <v>486</v>
      </c>
      <c r="AF435" s="196"/>
      <c r="AG435" s="196"/>
      <c r="AH435" s="197"/>
      <c r="AI435" s="195" t="s">
        <v>486</v>
      </c>
      <c r="AJ435" s="196"/>
      <c r="AK435" s="196"/>
      <c r="AL435" s="196"/>
      <c r="AM435" s="195" t="s">
        <v>812</v>
      </c>
      <c r="AN435" s="196"/>
      <c r="AO435" s="196"/>
      <c r="AP435" s="197"/>
      <c r="AQ435" s="195" t="s">
        <v>486</v>
      </c>
      <c r="AR435" s="196"/>
      <c r="AS435" s="196"/>
      <c r="AT435" s="197"/>
      <c r="AU435" s="196" t="s">
        <v>486</v>
      </c>
      <c r="AV435" s="196"/>
      <c r="AW435" s="196"/>
      <c r="AX435" s="211"/>
      <c r="AY435">
        <f>$AY$431</f>
        <v>1</v>
      </c>
    </row>
    <row r="436" spans="1:51" ht="18.75" hidden="1" customHeight="1" x14ac:dyDescent="0.15">
      <c r="A436" s="145"/>
      <c r="B436" s="146"/>
      <c r="C436" s="150"/>
      <c r="D436" s="146"/>
      <c r="E436" s="170" t="s">
        <v>350</v>
      </c>
      <c r="F436" s="171"/>
      <c r="G436" s="172" t="s">
        <v>347</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49</v>
      </c>
      <c r="AC436" s="173"/>
      <c r="AD436" s="174"/>
      <c r="AE436" s="200" t="s">
        <v>62</v>
      </c>
      <c r="AF436" s="201"/>
      <c r="AG436" s="201"/>
      <c r="AH436" s="202"/>
      <c r="AI436" s="183" t="s">
        <v>582</v>
      </c>
      <c r="AJ436" s="183"/>
      <c r="AK436" s="183"/>
      <c r="AL436" s="181"/>
      <c r="AM436" s="183" t="s">
        <v>64</v>
      </c>
      <c r="AN436" s="183"/>
      <c r="AO436" s="183"/>
      <c r="AP436" s="181"/>
      <c r="AQ436" s="181" t="s">
        <v>340</v>
      </c>
      <c r="AR436" s="173"/>
      <c r="AS436" s="173"/>
      <c r="AT436" s="174"/>
      <c r="AU436" s="203" t="s">
        <v>260</v>
      </c>
      <c r="AV436" s="203"/>
      <c r="AW436" s="203"/>
      <c r="AX436" s="204"/>
      <c r="AY436">
        <f>COUNTA($G$438)</f>
        <v>1</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341</v>
      </c>
      <c r="AH437" s="177"/>
      <c r="AI437" s="184"/>
      <c r="AJ437" s="184"/>
      <c r="AK437" s="184"/>
      <c r="AL437" s="182"/>
      <c r="AM437" s="184"/>
      <c r="AN437" s="184"/>
      <c r="AO437" s="184"/>
      <c r="AP437" s="182"/>
      <c r="AQ437" s="205"/>
      <c r="AR437" s="198"/>
      <c r="AS437" s="176" t="s">
        <v>341</v>
      </c>
      <c r="AT437" s="177"/>
      <c r="AU437" s="198"/>
      <c r="AV437" s="198"/>
      <c r="AW437" s="176" t="s">
        <v>311</v>
      </c>
      <c r="AX437" s="206"/>
      <c r="AY437">
        <f>$AY$436</f>
        <v>1</v>
      </c>
    </row>
    <row r="438" spans="1:51" ht="23.25" hidden="1" customHeight="1" x14ac:dyDescent="0.15">
      <c r="A438" s="145"/>
      <c r="B438" s="146"/>
      <c r="C438" s="150"/>
      <c r="D438" s="146"/>
      <c r="E438" s="170"/>
      <c r="F438" s="171"/>
      <c r="G438" s="185" t="s">
        <v>486</v>
      </c>
      <c r="H438" s="99"/>
      <c r="I438" s="99"/>
      <c r="J438" s="99"/>
      <c r="K438" s="99"/>
      <c r="L438" s="99"/>
      <c r="M438" s="99"/>
      <c r="N438" s="99"/>
      <c r="O438" s="99"/>
      <c r="P438" s="99"/>
      <c r="Q438" s="99"/>
      <c r="R438" s="99"/>
      <c r="S438" s="99"/>
      <c r="T438" s="99"/>
      <c r="U438" s="99"/>
      <c r="V438" s="99"/>
      <c r="W438" s="99"/>
      <c r="X438" s="186"/>
      <c r="Y438" s="207" t="s">
        <v>58</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1</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108</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1</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65</v>
      </c>
      <c r="Z440" s="192"/>
      <c r="AA440" s="193"/>
      <c r="AB440" s="194" t="s">
        <v>59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1</v>
      </c>
    </row>
    <row r="441" spans="1:51" ht="18.75" hidden="1" customHeight="1" x14ac:dyDescent="0.15">
      <c r="A441" s="145"/>
      <c r="B441" s="146"/>
      <c r="C441" s="150"/>
      <c r="D441" s="146"/>
      <c r="E441" s="170" t="s">
        <v>350</v>
      </c>
      <c r="F441" s="171"/>
      <c r="G441" s="172" t="s">
        <v>347</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49</v>
      </c>
      <c r="AC441" s="173"/>
      <c r="AD441" s="174"/>
      <c r="AE441" s="200" t="s">
        <v>62</v>
      </c>
      <c r="AF441" s="201"/>
      <c r="AG441" s="201"/>
      <c r="AH441" s="202"/>
      <c r="AI441" s="183" t="s">
        <v>582</v>
      </c>
      <c r="AJ441" s="183"/>
      <c r="AK441" s="183"/>
      <c r="AL441" s="181"/>
      <c r="AM441" s="183" t="s">
        <v>64</v>
      </c>
      <c r="AN441" s="183"/>
      <c r="AO441" s="183"/>
      <c r="AP441" s="181"/>
      <c r="AQ441" s="181" t="s">
        <v>340</v>
      </c>
      <c r="AR441" s="173"/>
      <c r="AS441" s="173"/>
      <c r="AT441" s="174"/>
      <c r="AU441" s="203" t="s">
        <v>260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341</v>
      </c>
      <c r="AH442" s="177"/>
      <c r="AI442" s="184"/>
      <c r="AJ442" s="184"/>
      <c r="AK442" s="184"/>
      <c r="AL442" s="182"/>
      <c r="AM442" s="184"/>
      <c r="AN442" s="184"/>
      <c r="AO442" s="184"/>
      <c r="AP442" s="182"/>
      <c r="AQ442" s="205"/>
      <c r="AR442" s="198"/>
      <c r="AS442" s="176" t="s">
        <v>341</v>
      </c>
      <c r="AT442" s="177"/>
      <c r="AU442" s="198"/>
      <c r="AV442" s="198"/>
      <c r="AW442" s="176" t="s">
        <v>311</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58</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108</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65</v>
      </c>
      <c r="Z445" s="192"/>
      <c r="AA445" s="193"/>
      <c r="AB445" s="194" t="s">
        <v>59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350</v>
      </c>
      <c r="F446" s="171"/>
      <c r="G446" s="172" t="s">
        <v>347</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49</v>
      </c>
      <c r="AC446" s="173"/>
      <c r="AD446" s="174"/>
      <c r="AE446" s="200" t="s">
        <v>62</v>
      </c>
      <c r="AF446" s="201"/>
      <c r="AG446" s="201"/>
      <c r="AH446" s="202"/>
      <c r="AI446" s="183" t="s">
        <v>582</v>
      </c>
      <c r="AJ446" s="183"/>
      <c r="AK446" s="183"/>
      <c r="AL446" s="181"/>
      <c r="AM446" s="183" t="s">
        <v>64</v>
      </c>
      <c r="AN446" s="183"/>
      <c r="AO446" s="183"/>
      <c r="AP446" s="181"/>
      <c r="AQ446" s="181" t="s">
        <v>340</v>
      </c>
      <c r="AR446" s="173"/>
      <c r="AS446" s="173"/>
      <c r="AT446" s="174"/>
      <c r="AU446" s="203" t="s">
        <v>260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341</v>
      </c>
      <c r="AH447" s="177"/>
      <c r="AI447" s="184"/>
      <c r="AJ447" s="184"/>
      <c r="AK447" s="184"/>
      <c r="AL447" s="182"/>
      <c r="AM447" s="184"/>
      <c r="AN447" s="184"/>
      <c r="AO447" s="184"/>
      <c r="AP447" s="182"/>
      <c r="AQ447" s="205"/>
      <c r="AR447" s="198"/>
      <c r="AS447" s="176" t="s">
        <v>341</v>
      </c>
      <c r="AT447" s="177"/>
      <c r="AU447" s="198"/>
      <c r="AV447" s="198"/>
      <c r="AW447" s="176" t="s">
        <v>311</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58</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108</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65</v>
      </c>
      <c r="Z450" s="192"/>
      <c r="AA450" s="193"/>
      <c r="AB450" s="194" t="s">
        <v>59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350</v>
      </c>
      <c r="F451" s="171"/>
      <c r="G451" s="172" t="s">
        <v>347</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49</v>
      </c>
      <c r="AC451" s="173"/>
      <c r="AD451" s="174"/>
      <c r="AE451" s="200" t="s">
        <v>62</v>
      </c>
      <c r="AF451" s="201"/>
      <c r="AG451" s="201"/>
      <c r="AH451" s="202"/>
      <c r="AI451" s="183" t="s">
        <v>582</v>
      </c>
      <c r="AJ451" s="183"/>
      <c r="AK451" s="183"/>
      <c r="AL451" s="181"/>
      <c r="AM451" s="183" t="s">
        <v>64</v>
      </c>
      <c r="AN451" s="183"/>
      <c r="AO451" s="183"/>
      <c r="AP451" s="181"/>
      <c r="AQ451" s="181" t="s">
        <v>340</v>
      </c>
      <c r="AR451" s="173"/>
      <c r="AS451" s="173"/>
      <c r="AT451" s="174"/>
      <c r="AU451" s="203" t="s">
        <v>260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341</v>
      </c>
      <c r="AH452" s="177"/>
      <c r="AI452" s="184"/>
      <c r="AJ452" s="184"/>
      <c r="AK452" s="184"/>
      <c r="AL452" s="182"/>
      <c r="AM452" s="184"/>
      <c r="AN452" s="184"/>
      <c r="AO452" s="184"/>
      <c r="AP452" s="182"/>
      <c r="AQ452" s="205"/>
      <c r="AR452" s="198"/>
      <c r="AS452" s="176" t="s">
        <v>341</v>
      </c>
      <c r="AT452" s="177"/>
      <c r="AU452" s="198"/>
      <c r="AV452" s="198"/>
      <c r="AW452" s="176" t="s">
        <v>311</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58</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108</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65</v>
      </c>
      <c r="Z455" s="192"/>
      <c r="AA455" s="193"/>
      <c r="AB455" s="194" t="s">
        <v>59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351</v>
      </c>
      <c r="F456" s="171"/>
      <c r="G456" s="172" t="s">
        <v>349</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49</v>
      </c>
      <c r="AC456" s="173"/>
      <c r="AD456" s="174"/>
      <c r="AE456" s="200" t="s">
        <v>62</v>
      </c>
      <c r="AF456" s="201"/>
      <c r="AG456" s="201"/>
      <c r="AH456" s="202"/>
      <c r="AI456" s="183" t="s">
        <v>582</v>
      </c>
      <c r="AJ456" s="183"/>
      <c r="AK456" s="183"/>
      <c r="AL456" s="181"/>
      <c r="AM456" s="183" t="s">
        <v>64</v>
      </c>
      <c r="AN456" s="183"/>
      <c r="AO456" s="183"/>
      <c r="AP456" s="181"/>
      <c r="AQ456" s="181" t="s">
        <v>340</v>
      </c>
      <c r="AR456" s="173"/>
      <c r="AS456" s="173"/>
      <c r="AT456" s="174"/>
      <c r="AU456" s="203" t="s">
        <v>260</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486</v>
      </c>
      <c r="AF457" s="198"/>
      <c r="AG457" s="176" t="s">
        <v>341</v>
      </c>
      <c r="AH457" s="177"/>
      <c r="AI457" s="184"/>
      <c r="AJ457" s="184"/>
      <c r="AK457" s="184"/>
      <c r="AL457" s="182"/>
      <c r="AM457" s="184"/>
      <c r="AN457" s="184"/>
      <c r="AO457" s="184"/>
      <c r="AP457" s="182"/>
      <c r="AQ457" s="205" t="s">
        <v>486</v>
      </c>
      <c r="AR457" s="198"/>
      <c r="AS457" s="176" t="s">
        <v>341</v>
      </c>
      <c r="AT457" s="177"/>
      <c r="AU457" s="198" t="s">
        <v>486</v>
      </c>
      <c r="AV457" s="198"/>
      <c r="AW457" s="176" t="s">
        <v>311</v>
      </c>
      <c r="AX457" s="206"/>
      <c r="AY457">
        <f>$AY$456</f>
        <v>1</v>
      </c>
    </row>
    <row r="458" spans="1:51" ht="23.25" customHeight="1" x14ac:dyDescent="0.15">
      <c r="A458" s="145"/>
      <c r="B458" s="146"/>
      <c r="C458" s="150"/>
      <c r="D458" s="146"/>
      <c r="E458" s="170"/>
      <c r="F458" s="171"/>
      <c r="G458" s="185" t="s">
        <v>486</v>
      </c>
      <c r="H458" s="99"/>
      <c r="I458" s="99"/>
      <c r="J458" s="99"/>
      <c r="K458" s="99"/>
      <c r="L458" s="99"/>
      <c r="M458" s="99"/>
      <c r="N458" s="99"/>
      <c r="O458" s="99"/>
      <c r="P458" s="99"/>
      <c r="Q458" s="99"/>
      <c r="R458" s="99"/>
      <c r="S458" s="99"/>
      <c r="T458" s="99"/>
      <c r="U458" s="99"/>
      <c r="V458" s="99"/>
      <c r="W458" s="99"/>
      <c r="X458" s="186"/>
      <c r="Y458" s="207" t="s">
        <v>58</v>
      </c>
      <c r="Z458" s="208"/>
      <c r="AA458" s="209"/>
      <c r="AB458" s="210" t="s">
        <v>486</v>
      </c>
      <c r="AC458" s="210"/>
      <c r="AD458" s="210"/>
      <c r="AE458" s="195" t="s">
        <v>486</v>
      </c>
      <c r="AF458" s="196"/>
      <c r="AG458" s="196"/>
      <c r="AH458" s="196"/>
      <c r="AI458" s="195" t="s">
        <v>486</v>
      </c>
      <c r="AJ458" s="196"/>
      <c r="AK458" s="196"/>
      <c r="AL458" s="196"/>
      <c r="AM458" s="195" t="s">
        <v>812</v>
      </c>
      <c r="AN458" s="196"/>
      <c r="AO458" s="196"/>
      <c r="AP458" s="197"/>
      <c r="AQ458" s="195" t="s">
        <v>486</v>
      </c>
      <c r="AR458" s="196"/>
      <c r="AS458" s="196"/>
      <c r="AT458" s="197"/>
      <c r="AU458" s="196" t="s">
        <v>486</v>
      </c>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108</v>
      </c>
      <c r="Z459" s="192"/>
      <c r="AA459" s="193"/>
      <c r="AB459" s="199" t="s">
        <v>486</v>
      </c>
      <c r="AC459" s="199"/>
      <c r="AD459" s="199"/>
      <c r="AE459" s="195" t="s">
        <v>486</v>
      </c>
      <c r="AF459" s="196"/>
      <c r="AG459" s="196"/>
      <c r="AH459" s="197"/>
      <c r="AI459" s="195" t="s">
        <v>486</v>
      </c>
      <c r="AJ459" s="196"/>
      <c r="AK459" s="196"/>
      <c r="AL459" s="196"/>
      <c r="AM459" s="195" t="s">
        <v>812</v>
      </c>
      <c r="AN459" s="196"/>
      <c r="AO459" s="196"/>
      <c r="AP459" s="197"/>
      <c r="AQ459" s="195" t="s">
        <v>486</v>
      </c>
      <c r="AR459" s="196"/>
      <c r="AS459" s="196"/>
      <c r="AT459" s="197"/>
      <c r="AU459" s="196" t="s">
        <v>486</v>
      </c>
      <c r="AV459" s="196"/>
      <c r="AW459" s="196"/>
      <c r="AX459" s="21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65</v>
      </c>
      <c r="Z460" s="192"/>
      <c r="AA460" s="193"/>
      <c r="AB460" s="194" t="s">
        <v>59</v>
      </c>
      <c r="AC460" s="194"/>
      <c r="AD460" s="194"/>
      <c r="AE460" s="195" t="s">
        <v>486</v>
      </c>
      <c r="AF460" s="196"/>
      <c r="AG460" s="196"/>
      <c r="AH460" s="197"/>
      <c r="AI460" s="195" t="s">
        <v>486</v>
      </c>
      <c r="AJ460" s="196"/>
      <c r="AK460" s="196"/>
      <c r="AL460" s="196"/>
      <c r="AM460" s="195" t="s">
        <v>812</v>
      </c>
      <c r="AN460" s="196"/>
      <c r="AO460" s="196"/>
      <c r="AP460" s="197"/>
      <c r="AQ460" s="195" t="s">
        <v>486</v>
      </c>
      <c r="AR460" s="196"/>
      <c r="AS460" s="196"/>
      <c r="AT460" s="197"/>
      <c r="AU460" s="196" t="s">
        <v>486</v>
      </c>
      <c r="AV460" s="196"/>
      <c r="AW460" s="196"/>
      <c r="AX460" s="211"/>
      <c r="AY460">
        <f>$AY$456</f>
        <v>1</v>
      </c>
    </row>
    <row r="461" spans="1:51" ht="18.75" hidden="1" customHeight="1" x14ac:dyDescent="0.15">
      <c r="A461" s="145"/>
      <c r="B461" s="146"/>
      <c r="C461" s="150"/>
      <c r="D461" s="146"/>
      <c r="E461" s="170" t="s">
        <v>351</v>
      </c>
      <c r="F461" s="171"/>
      <c r="G461" s="172" t="s">
        <v>349</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49</v>
      </c>
      <c r="AC461" s="173"/>
      <c r="AD461" s="174"/>
      <c r="AE461" s="200" t="s">
        <v>62</v>
      </c>
      <c r="AF461" s="201"/>
      <c r="AG461" s="201"/>
      <c r="AH461" s="202"/>
      <c r="AI461" s="183" t="s">
        <v>582</v>
      </c>
      <c r="AJ461" s="183"/>
      <c r="AK461" s="183"/>
      <c r="AL461" s="181"/>
      <c r="AM461" s="183" t="s">
        <v>64</v>
      </c>
      <c r="AN461" s="183"/>
      <c r="AO461" s="183"/>
      <c r="AP461" s="181"/>
      <c r="AQ461" s="181" t="s">
        <v>340</v>
      </c>
      <c r="AR461" s="173"/>
      <c r="AS461" s="173"/>
      <c r="AT461" s="174"/>
      <c r="AU461" s="203" t="s">
        <v>260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341</v>
      </c>
      <c r="AH462" s="177"/>
      <c r="AI462" s="184"/>
      <c r="AJ462" s="184"/>
      <c r="AK462" s="184"/>
      <c r="AL462" s="182"/>
      <c r="AM462" s="184"/>
      <c r="AN462" s="184"/>
      <c r="AO462" s="184"/>
      <c r="AP462" s="182"/>
      <c r="AQ462" s="205"/>
      <c r="AR462" s="198"/>
      <c r="AS462" s="176" t="s">
        <v>341</v>
      </c>
      <c r="AT462" s="177"/>
      <c r="AU462" s="198"/>
      <c r="AV462" s="198"/>
      <c r="AW462" s="176" t="s">
        <v>311</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58</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108</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65</v>
      </c>
      <c r="Z465" s="192"/>
      <c r="AA465" s="193"/>
      <c r="AB465" s="194" t="s">
        <v>59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351</v>
      </c>
      <c r="F466" s="171"/>
      <c r="G466" s="172" t="s">
        <v>349</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49</v>
      </c>
      <c r="AC466" s="173"/>
      <c r="AD466" s="174"/>
      <c r="AE466" s="200" t="s">
        <v>62</v>
      </c>
      <c r="AF466" s="201"/>
      <c r="AG466" s="201"/>
      <c r="AH466" s="202"/>
      <c r="AI466" s="183" t="s">
        <v>582</v>
      </c>
      <c r="AJ466" s="183"/>
      <c r="AK466" s="183"/>
      <c r="AL466" s="181"/>
      <c r="AM466" s="183" t="s">
        <v>64</v>
      </c>
      <c r="AN466" s="183"/>
      <c r="AO466" s="183"/>
      <c r="AP466" s="181"/>
      <c r="AQ466" s="181" t="s">
        <v>340</v>
      </c>
      <c r="AR466" s="173"/>
      <c r="AS466" s="173"/>
      <c r="AT466" s="174"/>
      <c r="AU466" s="203" t="s">
        <v>260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341</v>
      </c>
      <c r="AH467" s="177"/>
      <c r="AI467" s="184"/>
      <c r="AJ467" s="184"/>
      <c r="AK467" s="184"/>
      <c r="AL467" s="182"/>
      <c r="AM467" s="184"/>
      <c r="AN467" s="184"/>
      <c r="AO467" s="184"/>
      <c r="AP467" s="182"/>
      <c r="AQ467" s="205"/>
      <c r="AR467" s="198"/>
      <c r="AS467" s="176" t="s">
        <v>341</v>
      </c>
      <c r="AT467" s="177"/>
      <c r="AU467" s="198"/>
      <c r="AV467" s="198"/>
      <c r="AW467" s="176" t="s">
        <v>311</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58</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108</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65</v>
      </c>
      <c r="Z470" s="192"/>
      <c r="AA470" s="193"/>
      <c r="AB470" s="194" t="s">
        <v>59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351</v>
      </c>
      <c r="F471" s="171"/>
      <c r="G471" s="172" t="s">
        <v>349</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49</v>
      </c>
      <c r="AC471" s="173"/>
      <c r="AD471" s="174"/>
      <c r="AE471" s="200" t="s">
        <v>62</v>
      </c>
      <c r="AF471" s="201"/>
      <c r="AG471" s="201"/>
      <c r="AH471" s="202"/>
      <c r="AI471" s="183" t="s">
        <v>582</v>
      </c>
      <c r="AJ471" s="183"/>
      <c r="AK471" s="183"/>
      <c r="AL471" s="181"/>
      <c r="AM471" s="183" t="s">
        <v>64</v>
      </c>
      <c r="AN471" s="183"/>
      <c r="AO471" s="183"/>
      <c r="AP471" s="181"/>
      <c r="AQ471" s="181" t="s">
        <v>340</v>
      </c>
      <c r="AR471" s="173"/>
      <c r="AS471" s="173"/>
      <c r="AT471" s="174"/>
      <c r="AU471" s="203" t="s">
        <v>260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341</v>
      </c>
      <c r="AH472" s="177"/>
      <c r="AI472" s="184"/>
      <c r="AJ472" s="184"/>
      <c r="AK472" s="184"/>
      <c r="AL472" s="182"/>
      <c r="AM472" s="184"/>
      <c r="AN472" s="184"/>
      <c r="AO472" s="184"/>
      <c r="AP472" s="182"/>
      <c r="AQ472" s="205"/>
      <c r="AR472" s="198"/>
      <c r="AS472" s="176" t="s">
        <v>341</v>
      </c>
      <c r="AT472" s="177"/>
      <c r="AU472" s="198"/>
      <c r="AV472" s="198"/>
      <c r="AW472" s="176" t="s">
        <v>311</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58</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108</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65</v>
      </c>
      <c r="Z475" s="192"/>
      <c r="AA475" s="193"/>
      <c r="AB475" s="194" t="s">
        <v>59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351</v>
      </c>
      <c r="F476" s="171"/>
      <c r="G476" s="172" t="s">
        <v>349</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49</v>
      </c>
      <c r="AC476" s="173"/>
      <c r="AD476" s="174"/>
      <c r="AE476" s="200" t="s">
        <v>62</v>
      </c>
      <c r="AF476" s="201"/>
      <c r="AG476" s="201"/>
      <c r="AH476" s="202"/>
      <c r="AI476" s="183" t="s">
        <v>582</v>
      </c>
      <c r="AJ476" s="183"/>
      <c r="AK476" s="183"/>
      <c r="AL476" s="181"/>
      <c r="AM476" s="183" t="s">
        <v>64</v>
      </c>
      <c r="AN476" s="183"/>
      <c r="AO476" s="183"/>
      <c r="AP476" s="181"/>
      <c r="AQ476" s="181" t="s">
        <v>340</v>
      </c>
      <c r="AR476" s="173"/>
      <c r="AS476" s="173"/>
      <c r="AT476" s="174"/>
      <c r="AU476" s="203" t="s">
        <v>260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341</v>
      </c>
      <c r="AH477" s="177"/>
      <c r="AI477" s="184"/>
      <c r="AJ477" s="184"/>
      <c r="AK477" s="184"/>
      <c r="AL477" s="182"/>
      <c r="AM477" s="184"/>
      <c r="AN477" s="184"/>
      <c r="AO477" s="184"/>
      <c r="AP477" s="182"/>
      <c r="AQ477" s="205"/>
      <c r="AR477" s="198"/>
      <c r="AS477" s="176" t="s">
        <v>341</v>
      </c>
      <c r="AT477" s="177"/>
      <c r="AU477" s="198"/>
      <c r="AV477" s="198"/>
      <c r="AW477" s="176" t="s">
        <v>311</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58</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108</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65</v>
      </c>
      <c r="Z480" s="192"/>
      <c r="AA480" s="193"/>
      <c r="AB480" s="194" t="s">
        <v>59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40" t="s">
        <v>211</v>
      </c>
      <c r="F481" s="641"/>
      <c r="G481" s="641"/>
      <c r="H481" s="641"/>
      <c r="I481" s="641"/>
      <c r="J481" s="641"/>
      <c r="K481" s="641"/>
      <c r="L481" s="641"/>
      <c r="M481" s="641"/>
      <c r="N481" s="641"/>
      <c r="O481" s="641"/>
      <c r="P481" s="641"/>
      <c r="Q481" s="641"/>
      <c r="R481" s="641"/>
      <c r="S481" s="641"/>
      <c r="T481" s="641"/>
      <c r="U481" s="641"/>
      <c r="V481" s="641"/>
      <c r="W481" s="641"/>
      <c r="X481" s="641"/>
      <c r="Y481" s="641"/>
      <c r="Z481" s="641"/>
      <c r="AA481" s="641"/>
      <c r="AB481" s="641"/>
      <c r="AC481" s="641"/>
      <c r="AD481" s="641"/>
      <c r="AE481" s="641"/>
      <c r="AF481" s="641"/>
      <c r="AG481" s="641"/>
      <c r="AH481" s="641"/>
      <c r="AI481" s="641"/>
      <c r="AJ481" s="641"/>
      <c r="AK481" s="641"/>
      <c r="AL481" s="641"/>
      <c r="AM481" s="641"/>
      <c r="AN481" s="641"/>
      <c r="AO481" s="641"/>
      <c r="AP481" s="641"/>
      <c r="AQ481" s="641"/>
      <c r="AR481" s="641"/>
      <c r="AS481" s="641"/>
      <c r="AT481" s="641"/>
      <c r="AU481" s="641"/>
      <c r="AV481" s="641"/>
      <c r="AW481" s="641"/>
      <c r="AX481" s="642"/>
      <c r="AY481">
        <f>COUNTA($E$482)</f>
        <v>1</v>
      </c>
    </row>
    <row r="482" spans="1:51" ht="24.75" customHeight="1" x14ac:dyDescent="0.15">
      <c r="A482" s="145"/>
      <c r="B482" s="146"/>
      <c r="C482" s="150"/>
      <c r="D482" s="146"/>
      <c r="E482" s="98" t="s">
        <v>813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51" t="s">
        <v>483</v>
      </c>
      <c r="F484" s="652"/>
      <c r="G484" s="653" t="s">
        <v>368</v>
      </c>
      <c r="H484" s="641"/>
      <c r="I484" s="641"/>
      <c r="J484" s="654"/>
      <c r="K484" s="655"/>
      <c r="L484" s="655"/>
      <c r="M484" s="655"/>
      <c r="N484" s="655"/>
      <c r="O484" s="655"/>
      <c r="P484" s="655"/>
      <c r="Q484" s="655"/>
      <c r="R484" s="655"/>
      <c r="S484" s="655"/>
      <c r="T484" s="656"/>
      <c r="U484" s="657"/>
      <c r="V484" s="657"/>
      <c r="W484" s="657"/>
      <c r="X484" s="657"/>
      <c r="Y484" s="657"/>
      <c r="Z484" s="657"/>
      <c r="AA484" s="657"/>
      <c r="AB484" s="657"/>
      <c r="AC484" s="657"/>
      <c r="AD484" s="657"/>
      <c r="AE484" s="657"/>
      <c r="AF484" s="657"/>
      <c r="AG484" s="657"/>
      <c r="AH484" s="657"/>
      <c r="AI484" s="657"/>
      <c r="AJ484" s="657"/>
      <c r="AK484" s="657"/>
      <c r="AL484" s="657"/>
      <c r="AM484" s="657"/>
      <c r="AN484" s="657"/>
      <c r="AO484" s="657"/>
      <c r="AP484" s="657"/>
      <c r="AQ484" s="657"/>
      <c r="AR484" s="657"/>
      <c r="AS484" s="657"/>
      <c r="AT484" s="657"/>
      <c r="AU484" s="657"/>
      <c r="AV484" s="657"/>
      <c r="AW484" s="657"/>
      <c r="AX484" s="658"/>
      <c r="AY484" s="49" t="str">
        <f>IF(SUBSTITUTE($J$484,"-","")="","0","1")</f>
        <v>0</v>
      </c>
    </row>
    <row r="485" spans="1:51" ht="18.75" hidden="1" customHeight="1" x14ac:dyDescent="0.15">
      <c r="A485" s="145"/>
      <c r="B485" s="146"/>
      <c r="C485" s="150"/>
      <c r="D485" s="146"/>
      <c r="E485" s="170" t="s">
        <v>350</v>
      </c>
      <c r="F485" s="171"/>
      <c r="G485" s="172" t="s">
        <v>347</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49</v>
      </c>
      <c r="AC485" s="173"/>
      <c r="AD485" s="174"/>
      <c r="AE485" s="200" t="s">
        <v>62</v>
      </c>
      <c r="AF485" s="201"/>
      <c r="AG485" s="201"/>
      <c r="AH485" s="202"/>
      <c r="AI485" s="183" t="s">
        <v>582</v>
      </c>
      <c r="AJ485" s="183"/>
      <c r="AK485" s="183"/>
      <c r="AL485" s="181"/>
      <c r="AM485" s="183" t="s">
        <v>64</v>
      </c>
      <c r="AN485" s="183"/>
      <c r="AO485" s="183"/>
      <c r="AP485" s="181"/>
      <c r="AQ485" s="181" t="s">
        <v>340</v>
      </c>
      <c r="AR485" s="173"/>
      <c r="AS485" s="173"/>
      <c r="AT485" s="174"/>
      <c r="AU485" s="203" t="s">
        <v>260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341</v>
      </c>
      <c r="AH486" s="177"/>
      <c r="AI486" s="184"/>
      <c r="AJ486" s="184"/>
      <c r="AK486" s="184"/>
      <c r="AL486" s="182"/>
      <c r="AM486" s="184"/>
      <c r="AN486" s="184"/>
      <c r="AO486" s="184"/>
      <c r="AP486" s="182"/>
      <c r="AQ486" s="205"/>
      <c r="AR486" s="198"/>
      <c r="AS486" s="176" t="s">
        <v>341</v>
      </c>
      <c r="AT486" s="177"/>
      <c r="AU486" s="198"/>
      <c r="AV486" s="198"/>
      <c r="AW486" s="176" t="s">
        <v>311</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58</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108</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65</v>
      </c>
      <c r="Z489" s="192"/>
      <c r="AA489" s="193"/>
      <c r="AB489" s="194" t="s">
        <v>59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350</v>
      </c>
      <c r="F490" s="171"/>
      <c r="G490" s="172" t="s">
        <v>347</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49</v>
      </c>
      <c r="AC490" s="173"/>
      <c r="AD490" s="174"/>
      <c r="AE490" s="200" t="s">
        <v>62</v>
      </c>
      <c r="AF490" s="201"/>
      <c r="AG490" s="201"/>
      <c r="AH490" s="202"/>
      <c r="AI490" s="183" t="s">
        <v>582</v>
      </c>
      <c r="AJ490" s="183"/>
      <c r="AK490" s="183"/>
      <c r="AL490" s="181"/>
      <c r="AM490" s="183" t="s">
        <v>64</v>
      </c>
      <c r="AN490" s="183"/>
      <c r="AO490" s="183"/>
      <c r="AP490" s="181"/>
      <c r="AQ490" s="181" t="s">
        <v>340</v>
      </c>
      <c r="AR490" s="173"/>
      <c r="AS490" s="173"/>
      <c r="AT490" s="174"/>
      <c r="AU490" s="203" t="s">
        <v>260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341</v>
      </c>
      <c r="AH491" s="177"/>
      <c r="AI491" s="184"/>
      <c r="AJ491" s="184"/>
      <c r="AK491" s="184"/>
      <c r="AL491" s="182"/>
      <c r="AM491" s="184"/>
      <c r="AN491" s="184"/>
      <c r="AO491" s="184"/>
      <c r="AP491" s="182"/>
      <c r="AQ491" s="205"/>
      <c r="AR491" s="198"/>
      <c r="AS491" s="176" t="s">
        <v>341</v>
      </c>
      <c r="AT491" s="177"/>
      <c r="AU491" s="198"/>
      <c r="AV491" s="198"/>
      <c r="AW491" s="176" t="s">
        <v>311</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58</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108</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65</v>
      </c>
      <c r="Z494" s="192"/>
      <c r="AA494" s="193"/>
      <c r="AB494" s="194" t="s">
        <v>59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350</v>
      </c>
      <c r="F495" s="171"/>
      <c r="G495" s="172" t="s">
        <v>347</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49</v>
      </c>
      <c r="AC495" s="173"/>
      <c r="AD495" s="174"/>
      <c r="AE495" s="200" t="s">
        <v>62</v>
      </c>
      <c r="AF495" s="201"/>
      <c r="AG495" s="201"/>
      <c r="AH495" s="202"/>
      <c r="AI495" s="183" t="s">
        <v>582</v>
      </c>
      <c r="AJ495" s="183"/>
      <c r="AK495" s="183"/>
      <c r="AL495" s="181"/>
      <c r="AM495" s="183" t="s">
        <v>64</v>
      </c>
      <c r="AN495" s="183"/>
      <c r="AO495" s="183"/>
      <c r="AP495" s="181"/>
      <c r="AQ495" s="181" t="s">
        <v>340</v>
      </c>
      <c r="AR495" s="173"/>
      <c r="AS495" s="173"/>
      <c r="AT495" s="174"/>
      <c r="AU495" s="203" t="s">
        <v>260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341</v>
      </c>
      <c r="AH496" s="177"/>
      <c r="AI496" s="184"/>
      <c r="AJ496" s="184"/>
      <c r="AK496" s="184"/>
      <c r="AL496" s="182"/>
      <c r="AM496" s="184"/>
      <c r="AN496" s="184"/>
      <c r="AO496" s="184"/>
      <c r="AP496" s="182"/>
      <c r="AQ496" s="205"/>
      <c r="AR496" s="198"/>
      <c r="AS496" s="176" t="s">
        <v>341</v>
      </c>
      <c r="AT496" s="177"/>
      <c r="AU496" s="198"/>
      <c r="AV496" s="198"/>
      <c r="AW496" s="176" t="s">
        <v>311</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58</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108</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65</v>
      </c>
      <c r="Z499" s="192"/>
      <c r="AA499" s="193"/>
      <c r="AB499" s="194" t="s">
        <v>59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350</v>
      </c>
      <c r="F500" s="171"/>
      <c r="G500" s="172" t="s">
        <v>347</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49</v>
      </c>
      <c r="AC500" s="173"/>
      <c r="AD500" s="174"/>
      <c r="AE500" s="200" t="s">
        <v>62</v>
      </c>
      <c r="AF500" s="201"/>
      <c r="AG500" s="201"/>
      <c r="AH500" s="202"/>
      <c r="AI500" s="183" t="s">
        <v>582</v>
      </c>
      <c r="AJ500" s="183"/>
      <c r="AK500" s="183"/>
      <c r="AL500" s="181"/>
      <c r="AM500" s="183" t="s">
        <v>64</v>
      </c>
      <c r="AN500" s="183"/>
      <c r="AO500" s="183"/>
      <c r="AP500" s="181"/>
      <c r="AQ500" s="181" t="s">
        <v>340</v>
      </c>
      <c r="AR500" s="173"/>
      <c r="AS500" s="173"/>
      <c r="AT500" s="174"/>
      <c r="AU500" s="203" t="s">
        <v>260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341</v>
      </c>
      <c r="AH501" s="177"/>
      <c r="AI501" s="184"/>
      <c r="AJ501" s="184"/>
      <c r="AK501" s="184"/>
      <c r="AL501" s="182"/>
      <c r="AM501" s="184"/>
      <c r="AN501" s="184"/>
      <c r="AO501" s="184"/>
      <c r="AP501" s="182"/>
      <c r="AQ501" s="205"/>
      <c r="AR501" s="198"/>
      <c r="AS501" s="176" t="s">
        <v>341</v>
      </c>
      <c r="AT501" s="177"/>
      <c r="AU501" s="198"/>
      <c r="AV501" s="198"/>
      <c r="AW501" s="176" t="s">
        <v>311</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58</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108</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65</v>
      </c>
      <c r="Z504" s="192"/>
      <c r="AA504" s="193"/>
      <c r="AB504" s="194" t="s">
        <v>59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350</v>
      </c>
      <c r="F505" s="171"/>
      <c r="G505" s="172" t="s">
        <v>347</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49</v>
      </c>
      <c r="AC505" s="173"/>
      <c r="AD505" s="174"/>
      <c r="AE505" s="200" t="s">
        <v>62</v>
      </c>
      <c r="AF505" s="201"/>
      <c r="AG505" s="201"/>
      <c r="AH505" s="202"/>
      <c r="AI505" s="183" t="s">
        <v>582</v>
      </c>
      <c r="AJ505" s="183"/>
      <c r="AK505" s="183"/>
      <c r="AL505" s="181"/>
      <c r="AM505" s="183" t="s">
        <v>64</v>
      </c>
      <c r="AN505" s="183"/>
      <c r="AO505" s="183"/>
      <c r="AP505" s="181"/>
      <c r="AQ505" s="181" t="s">
        <v>340</v>
      </c>
      <c r="AR505" s="173"/>
      <c r="AS505" s="173"/>
      <c r="AT505" s="174"/>
      <c r="AU505" s="203" t="s">
        <v>260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341</v>
      </c>
      <c r="AH506" s="177"/>
      <c r="AI506" s="184"/>
      <c r="AJ506" s="184"/>
      <c r="AK506" s="184"/>
      <c r="AL506" s="182"/>
      <c r="AM506" s="184"/>
      <c r="AN506" s="184"/>
      <c r="AO506" s="184"/>
      <c r="AP506" s="182"/>
      <c r="AQ506" s="205"/>
      <c r="AR506" s="198"/>
      <c r="AS506" s="176" t="s">
        <v>341</v>
      </c>
      <c r="AT506" s="177"/>
      <c r="AU506" s="198"/>
      <c r="AV506" s="198"/>
      <c r="AW506" s="176" t="s">
        <v>311</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58</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108</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65</v>
      </c>
      <c r="Z509" s="192"/>
      <c r="AA509" s="193"/>
      <c r="AB509" s="194" t="s">
        <v>59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351</v>
      </c>
      <c r="F510" s="171"/>
      <c r="G510" s="172" t="s">
        <v>349</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49</v>
      </c>
      <c r="AC510" s="173"/>
      <c r="AD510" s="174"/>
      <c r="AE510" s="200" t="s">
        <v>62</v>
      </c>
      <c r="AF510" s="201"/>
      <c r="AG510" s="201"/>
      <c r="AH510" s="202"/>
      <c r="AI510" s="183" t="s">
        <v>582</v>
      </c>
      <c r="AJ510" s="183"/>
      <c r="AK510" s="183"/>
      <c r="AL510" s="181"/>
      <c r="AM510" s="183" t="s">
        <v>64</v>
      </c>
      <c r="AN510" s="183"/>
      <c r="AO510" s="183"/>
      <c r="AP510" s="181"/>
      <c r="AQ510" s="181" t="s">
        <v>340</v>
      </c>
      <c r="AR510" s="173"/>
      <c r="AS510" s="173"/>
      <c r="AT510" s="174"/>
      <c r="AU510" s="203" t="s">
        <v>260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341</v>
      </c>
      <c r="AH511" s="177"/>
      <c r="AI511" s="184"/>
      <c r="AJ511" s="184"/>
      <c r="AK511" s="184"/>
      <c r="AL511" s="182"/>
      <c r="AM511" s="184"/>
      <c r="AN511" s="184"/>
      <c r="AO511" s="184"/>
      <c r="AP511" s="182"/>
      <c r="AQ511" s="205"/>
      <c r="AR511" s="198"/>
      <c r="AS511" s="176" t="s">
        <v>341</v>
      </c>
      <c r="AT511" s="177"/>
      <c r="AU511" s="198"/>
      <c r="AV511" s="198"/>
      <c r="AW511" s="176" t="s">
        <v>311</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58</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108</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65</v>
      </c>
      <c r="Z514" s="192"/>
      <c r="AA514" s="193"/>
      <c r="AB514" s="194" t="s">
        <v>59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351</v>
      </c>
      <c r="F515" s="171"/>
      <c r="G515" s="172" t="s">
        <v>349</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49</v>
      </c>
      <c r="AC515" s="173"/>
      <c r="AD515" s="174"/>
      <c r="AE515" s="200" t="s">
        <v>62</v>
      </c>
      <c r="AF515" s="201"/>
      <c r="AG515" s="201"/>
      <c r="AH515" s="202"/>
      <c r="AI515" s="183" t="s">
        <v>582</v>
      </c>
      <c r="AJ515" s="183"/>
      <c r="AK515" s="183"/>
      <c r="AL515" s="181"/>
      <c r="AM515" s="183" t="s">
        <v>64</v>
      </c>
      <c r="AN515" s="183"/>
      <c r="AO515" s="183"/>
      <c r="AP515" s="181"/>
      <c r="AQ515" s="181" t="s">
        <v>340</v>
      </c>
      <c r="AR515" s="173"/>
      <c r="AS515" s="173"/>
      <c r="AT515" s="174"/>
      <c r="AU515" s="203" t="s">
        <v>260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341</v>
      </c>
      <c r="AH516" s="177"/>
      <c r="AI516" s="184"/>
      <c r="AJ516" s="184"/>
      <c r="AK516" s="184"/>
      <c r="AL516" s="182"/>
      <c r="AM516" s="184"/>
      <c r="AN516" s="184"/>
      <c r="AO516" s="184"/>
      <c r="AP516" s="182"/>
      <c r="AQ516" s="205"/>
      <c r="AR516" s="198"/>
      <c r="AS516" s="176" t="s">
        <v>341</v>
      </c>
      <c r="AT516" s="177"/>
      <c r="AU516" s="198"/>
      <c r="AV516" s="198"/>
      <c r="AW516" s="176" t="s">
        <v>311</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58</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108</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65</v>
      </c>
      <c r="Z519" s="192"/>
      <c r="AA519" s="193"/>
      <c r="AB519" s="194" t="s">
        <v>59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351</v>
      </c>
      <c r="F520" s="171"/>
      <c r="G520" s="172" t="s">
        <v>349</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49</v>
      </c>
      <c r="AC520" s="173"/>
      <c r="AD520" s="174"/>
      <c r="AE520" s="200" t="s">
        <v>62</v>
      </c>
      <c r="AF520" s="201"/>
      <c r="AG520" s="201"/>
      <c r="AH520" s="202"/>
      <c r="AI520" s="183" t="s">
        <v>582</v>
      </c>
      <c r="AJ520" s="183"/>
      <c r="AK520" s="183"/>
      <c r="AL520" s="181"/>
      <c r="AM520" s="183" t="s">
        <v>64</v>
      </c>
      <c r="AN520" s="183"/>
      <c r="AO520" s="183"/>
      <c r="AP520" s="181"/>
      <c r="AQ520" s="181" t="s">
        <v>340</v>
      </c>
      <c r="AR520" s="173"/>
      <c r="AS520" s="173"/>
      <c r="AT520" s="174"/>
      <c r="AU520" s="203" t="s">
        <v>260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341</v>
      </c>
      <c r="AH521" s="177"/>
      <c r="AI521" s="184"/>
      <c r="AJ521" s="184"/>
      <c r="AK521" s="184"/>
      <c r="AL521" s="182"/>
      <c r="AM521" s="184"/>
      <c r="AN521" s="184"/>
      <c r="AO521" s="184"/>
      <c r="AP521" s="182"/>
      <c r="AQ521" s="205"/>
      <c r="AR521" s="198"/>
      <c r="AS521" s="176" t="s">
        <v>341</v>
      </c>
      <c r="AT521" s="177"/>
      <c r="AU521" s="198"/>
      <c r="AV521" s="198"/>
      <c r="AW521" s="176" t="s">
        <v>311</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58</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108</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65</v>
      </c>
      <c r="Z524" s="192"/>
      <c r="AA524" s="193"/>
      <c r="AB524" s="194" t="s">
        <v>59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351</v>
      </c>
      <c r="F525" s="171"/>
      <c r="G525" s="172" t="s">
        <v>349</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49</v>
      </c>
      <c r="AC525" s="173"/>
      <c r="AD525" s="174"/>
      <c r="AE525" s="200" t="s">
        <v>62</v>
      </c>
      <c r="AF525" s="201"/>
      <c r="AG525" s="201"/>
      <c r="AH525" s="202"/>
      <c r="AI525" s="183" t="s">
        <v>582</v>
      </c>
      <c r="AJ525" s="183"/>
      <c r="AK525" s="183"/>
      <c r="AL525" s="181"/>
      <c r="AM525" s="183" t="s">
        <v>64</v>
      </c>
      <c r="AN525" s="183"/>
      <c r="AO525" s="183"/>
      <c r="AP525" s="181"/>
      <c r="AQ525" s="181" t="s">
        <v>340</v>
      </c>
      <c r="AR525" s="173"/>
      <c r="AS525" s="173"/>
      <c r="AT525" s="174"/>
      <c r="AU525" s="203" t="s">
        <v>260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341</v>
      </c>
      <c r="AH526" s="177"/>
      <c r="AI526" s="184"/>
      <c r="AJ526" s="184"/>
      <c r="AK526" s="184"/>
      <c r="AL526" s="182"/>
      <c r="AM526" s="184"/>
      <c r="AN526" s="184"/>
      <c r="AO526" s="184"/>
      <c r="AP526" s="182"/>
      <c r="AQ526" s="205"/>
      <c r="AR526" s="198"/>
      <c r="AS526" s="176" t="s">
        <v>341</v>
      </c>
      <c r="AT526" s="177"/>
      <c r="AU526" s="198"/>
      <c r="AV526" s="198"/>
      <c r="AW526" s="176" t="s">
        <v>311</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58</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108</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65</v>
      </c>
      <c r="Z529" s="192"/>
      <c r="AA529" s="193"/>
      <c r="AB529" s="194" t="s">
        <v>59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351</v>
      </c>
      <c r="F530" s="171"/>
      <c r="G530" s="172" t="s">
        <v>349</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49</v>
      </c>
      <c r="AC530" s="173"/>
      <c r="AD530" s="174"/>
      <c r="AE530" s="200" t="s">
        <v>62</v>
      </c>
      <c r="AF530" s="201"/>
      <c r="AG530" s="201"/>
      <c r="AH530" s="202"/>
      <c r="AI530" s="183" t="s">
        <v>582</v>
      </c>
      <c r="AJ530" s="183"/>
      <c r="AK530" s="183"/>
      <c r="AL530" s="181"/>
      <c r="AM530" s="183" t="s">
        <v>64</v>
      </c>
      <c r="AN530" s="183"/>
      <c r="AO530" s="183"/>
      <c r="AP530" s="181"/>
      <c r="AQ530" s="181" t="s">
        <v>340</v>
      </c>
      <c r="AR530" s="173"/>
      <c r="AS530" s="173"/>
      <c r="AT530" s="174"/>
      <c r="AU530" s="203" t="s">
        <v>260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341</v>
      </c>
      <c r="AH531" s="177"/>
      <c r="AI531" s="184"/>
      <c r="AJ531" s="184"/>
      <c r="AK531" s="184"/>
      <c r="AL531" s="182"/>
      <c r="AM531" s="184"/>
      <c r="AN531" s="184"/>
      <c r="AO531" s="184"/>
      <c r="AP531" s="182"/>
      <c r="AQ531" s="205"/>
      <c r="AR531" s="198"/>
      <c r="AS531" s="176" t="s">
        <v>341</v>
      </c>
      <c r="AT531" s="177"/>
      <c r="AU531" s="198"/>
      <c r="AV531" s="198"/>
      <c r="AW531" s="176" t="s">
        <v>311</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58</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108</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65</v>
      </c>
      <c r="Z534" s="192"/>
      <c r="AA534" s="193"/>
      <c r="AB534" s="194" t="s">
        <v>59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40" t="s">
        <v>164</v>
      </c>
      <c r="F535" s="641"/>
      <c r="G535" s="641"/>
      <c r="H535" s="641"/>
      <c r="I535" s="641"/>
      <c r="J535" s="641"/>
      <c r="K535" s="641"/>
      <c r="L535" s="641"/>
      <c r="M535" s="641"/>
      <c r="N535" s="641"/>
      <c r="O535" s="641"/>
      <c r="P535" s="641"/>
      <c r="Q535" s="641"/>
      <c r="R535" s="641"/>
      <c r="S535" s="641"/>
      <c r="T535" s="641"/>
      <c r="U535" s="641"/>
      <c r="V535" s="641"/>
      <c r="W535" s="641"/>
      <c r="X535" s="641"/>
      <c r="Y535" s="641"/>
      <c r="Z535" s="641"/>
      <c r="AA535" s="641"/>
      <c r="AB535" s="641"/>
      <c r="AC535" s="641"/>
      <c r="AD535" s="641"/>
      <c r="AE535" s="641"/>
      <c r="AF535" s="641"/>
      <c r="AG535" s="641"/>
      <c r="AH535" s="641"/>
      <c r="AI535" s="641"/>
      <c r="AJ535" s="641"/>
      <c r="AK535" s="641"/>
      <c r="AL535" s="641"/>
      <c r="AM535" s="641"/>
      <c r="AN535" s="641"/>
      <c r="AO535" s="641"/>
      <c r="AP535" s="641"/>
      <c r="AQ535" s="641"/>
      <c r="AR535" s="641"/>
      <c r="AS535" s="641"/>
      <c r="AT535" s="641"/>
      <c r="AU535" s="641"/>
      <c r="AV535" s="641"/>
      <c r="AW535" s="641"/>
      <c r="AX535" s="64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1" t="s">
        <v>483</v>
      </c>
      <c r="F538" s="652"/>
      <c r="G538" s="653" t="s">
        <v>368</v>
      </c>
      <c r="H538" s="641"/>
      <c r="I538" s="641"/>
      <c r="J538" s="654"/>
      <c r="K538" s="655"/>
      <c r="L538" s="655"/>
      <c r="M538" s="655"/>
      <c r="N538" s="655"/>
      <c r="O538" s="655"/>
      <c r="P538" s="655"/>
      <c r="Q538" s="655"/>
      <c r="R538" s="655"/>
      <c r="S538" s="655"/>
      <c r="T538" s="656"/>
      <c r="U538" s="657"/>
      <c r="V538" s="657"/>
      <c r="W538" s="657"/>
      <c r="X538" s="657"/>
      <c r="Y538" s="657"/>
      <c r="Z538" s="657"/>
      <c r="AA538" s="657"/>
      <c r="AB538" s="657"/>
      <c r="AC538" s="657"/>
      <c r="AD538" s="657"/>
      <c r="AE538" s="657"/>
      <c r="AF538" s="657"/>
      <c r="AG538" s="657"/>
      <c r="AH538" s="657"/>
      <c r="AI538" s="657"/>
      <c r="AJ538" s="657"/>
      <c r="AK538" s="657"/>
      <c r="AL538" s="657"/>
      <c r="AM538" s="657"/>
      <c r="AN538" s="657"/>
      <c r="AO538" s="657"/>
      <c r="AP538" s="657"/>
      <c r="AQ538" s="657"/>
      <c r="AR538" s="657"/>
      <c r="AS538" s="657"/>
      <c r="AT538" s="657"/>
      <c r="AU538" s="657"/>
      <c r="AV538" s="657"/>
      <c r="AW538" s="657"/>
      <c r="AX538" s="658"/>
      <c r="AY538" s="49" t="str">
        <f>IF(SUBSTITUTE($J$538,"-","")="","0","1")</f>
        <v>0</v>
      </c>
    </row>
    <row r="539" spans="1:51" ht="18.75" hidden="1" customHeight="1" x14ac:dyDescent="0.15">
      <c r="A539" s="145"/>
      <c r="B539" s="146"/>
      <c r="C539" s="150"/>
      <c r="D539" s="146"/>
      <c r="E539" s="170" t="s">
        <v>350</v>
      </c>
      <c r="F539" s="171"/>
      <c r="G539" s="172" t="s">
        <v>347</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49</v>
      </c>
      <c r="AC539" s="173"/>
      <c r="AD539" s="174"/>
      <c r="AE539" s="200" t="s">
        <v>62</v>
      </c>
      <c r="AF539" s="201"/>
      <c r="AG539" s="201"/>
      <c r="AH539" s="202"/>
      <c r="AI539" s="183" t="s">
        <v>582</v>
      </c>
      <c r="AJ539" s="183"/>
      <c r="AK539" s="183"/>
      <c r="AL539" s="181"/>
      <c r="AM539" s="183" t="s">
        <v>64</v>
      </c>
      <c r="AN539" s="183"/>
      <c r="AO539" s="183"/>
      <c r="AP539" s="181"/>
      <c r="AQ539" s="181" t="s">
        <v>340</v>
      </c>
      <c r="AR539" s="173"/>
      <c r="AS539" s="173"/>
      <c r="AT539" s="174"/>
      <c r="AU539" s="203" t="s">
        <v>260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341</v>
      </c>
      <c r="AH540" s="177"/>
      <c r="AI540" s="184"/>
      <c r="AJ540" s="184"/>
      <c r="AK540" s="184"/>
      <c r="AL540" s="182"/>
      <c r="AM540" s="184"/>
      <c r="AN540" s="184"/>
      <c r="AO540" s="184"/>
      <c r="AP540" s="182"/>
      <c r="AQ540" s="205"/>
      <c r="AR540" s="198"/>
      <c r="AS540" s="176" t="s">
        <v>341</v>
      </c>
      <c r="AT540" s="177"/>
      <c r="AU540" s="198"/>
      <c r="AV540" s="198"/>
      <c r="AW540" s="176" t="s">
        <v>311</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58</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108</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65</v>
      </c>
      <c r="Z543" s="192"/>
      <c r="AA543" s="193"/>
      <c r="AB543" s="194" t="s">
        <v>59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350</v>
      </c>
      <c r="F544" s="171"/>
      <c r="G544" s="172" t="s">
        <v>347</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49</v>
      </c>
      <c r="AC544" s="173"/>
      <c r="AD544" s="174"/>
      <c r="AE544" s="200" t="s">
        <v>62</v>
      </c>
      <c r="AF544" s="201"/>
      <c r="AG544" s="201"/>
      <c r="AH544" s="202"/>
      <c r="AI544" s="183" t="s">
        <v>582</v>
      </c>
      <c r="AJ544" s="183"/>
      <c r="AK544" s="183"/>
      <c r="AL544" s="181"/>
      <c r="AM544" s="183" t="s">
        <v>64</v>
      </c>
      <c r="AN544" s="183"/>
      <c r="AO544" s="183"/>
      <c r="AP544" s="181"/>
      <c r="AQ544" s="181" t="s">
        <v>340</v>
      </c>
      <c r="AR544" s="173"/>
      <c r="AS544" s="173"/>
      <c r="AT544" s="174"/>
      <c r="AU544" s="203" t="s">
        <v>260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341</v>
      </c>
      <c r="AH545" s="177"/>
      <c r="AI545" s="184"/>
      <c r="AJ545" s="184"/>
      <c r="AK545" s="184"/>
      <c r="AL545" s="182"/>
      <c r="AM545" s="184"/>
      <c r="AN545" s="184"/>
      <c r="AO545" s="184"/>
      <c r="AP545" s="182"/>
      <c r="AQ545" s="205"/>
      <c r="AR545" s="198"/>
      <c r="AS545" s="176" t="s">
        <v>341</v>
      </c>
      <c r="AT545" s="177"/>
      <c r="AU545" s="198"/>
      <c r="AV545" s="198"/>
      <c r="AW545" s="176" t="s">
        <v>311</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58</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108</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65</v>
      </c>
      <c r="Z548" s="192"/>
      <c r="AA548" s="193"/>
      <c r="AB548" s="194" t="s">
        <v>59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350</v>
      </c>
      <c r="F549" s="171"/>
      <c r="G549" s="172" t="s">
        <v>347</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49</v>
      </c>
      <c r="AC549" s="173"/>
      <c r="AD549" s="174"/>
      <c r="AE549" s="200" t="s">
        <v>62</v>
      </c>
      <c r="AF549" s="201"/>
      <c r="AG549" s="201"/>
      <c r="AH549" s="202"/>
      <c r="AI549" s="183" t="s">
        <v>582</v>
      </c>
      <c r="AJ549" s="183"/>
      <c r="AK549" s="183"/>
      <c r="AL549" s="181"/>
      <c r="AM549" s="183" t="s">
        <v>64</v>
      </c>
      <c r="AN549" s="183"/>
      <c r="AO549" s="183"/>
      <c r="AP549" s="181"/>
      <c r="AQ549" s="181" t="s">
        <v>340</v>
      </c>
      <c r="AR549" s="173"/>
      <c r="AS549" s="173"/>
      <c r="AT549" s="174"/>
      <c r="AU549" s="203" t="s">
        <v>260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341</v>
      </c>
      <c r="AH550" s="177"/>
      <c r="AI550" s="184"/>
      <c r="AJ550" s="184"/>
      <c r="AK550" s="184"/>
      <c r="AL550" s="182"/>
      <c r="AM550" s="184"/>
      <c r="AN550" s="184"/>
      <c r="AO550" s="184"/>
      <c r="AP550" s="182"/>
      <c r="AQ550" s="205"/>
      <c r="AR550" s="198"/>
      <c r="AS550" s="176" t="s">
        <v>341</v>
      </c>
      <c r="AT550" s="177"/>
      <c r="AU550" s="198"/>
      <c r="AV550" s="198"/>
      <c r="AW550" s="176" t="s">
        <v>311</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58</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108</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65</v>
      </c>
      <c r="Z553" s="192"/>
      <c r="AA553" s="193"/>
      <c r="AB553" s="194" t="s">
        <v>59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350</v>
      </c>
      <c r="F554" s="171"/>
      <c r="G554" s="172" t="s">
        <v>347</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49</v>
      </c>
      <c r="AC554" s="173"/>
      <c r="AD554" s="174"/>
      <c r="AE554" s="200" t="s">
        <v>62</v>
      </c>
      <c r="AF554" s="201"/>
      <c r="AG554" s="201"/>
      <c r="AH554" s="202"/>
      <c r="AI554" s="183" t="s">
        <v>582</v>
      </c>
      <c r="AJ554" s="183"/>
      <c r="AK554" s="183"/>
      <c r="AL554" s="181"/>
      <c r="AM554" s="183" t="s">
        <v>64</v>
      </c>
      <c r="AN554" s="183"/>
      <c r="AO554" s="183"/>
      <c r="AP554" s="181"/>
      <c r="AQ554" s="181" t="s">
        <v>340</v>
      </c>
      <c r="AR554" s="173"/>
      <c r="AS554" s="173"/>
      <c r="AT554" s="174"/>
      <c r="AU554" s="203" t="s">
        <v>260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341</v>
      </c>
      <c r="AH555" s="177"/>
      <c r="AI555" s="184"/>
      <c r="AJ555" s="184"/>
      <c r="AK555" s="184"/>
      <c r="AL555" s="182"/>
      <c r="AM555" s="184"/>
      <c r="AN555" s="184"/>
      <c r="AO555" s="184"/>
      <c r="AP555" s="182"/>
      <c r="AQ555" s="205"/>
      <c r="AR555" s="198"/>
      <c r="AS555" s="176" t="s">
        <v>341</v>
      </c>
      <c r="AT555" s="177"/>
      <c r="AU555" s="198"/>
      <c r="AV555" s="198"/>
      <c r="AW555" s="176" t="s">
        <v>311</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58</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108</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65</v>
      </c>
      <c r="Z558" s="192"/>
      <c r="AA558" s="193"/>
      <c r="AB558" s="194" t="s">
        <v>59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350</v>
      </c>
      <c r="F559" s="171"/>
      <c r="G559" s="172" t="s">
        <v>347</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49</v>
      </c>
      <c r="AC559" s="173"/>
      <c r="AD559" s="174"/>
      <c r="AE559" s="200" t="s">
        <v>62</v>
      </c>
      <c r="AF559" s="201"/>
      <c r="AG559" s="201"/>
      <c r="AH559" s="202"/>
      <c r="AI559" s="183" t="s">
        <v>582</v>
      </c>
      <c r="AJ559" s="183"/>
      <c r="AK559" s="183"/>
      <c r="AL559" s="181"/>
      <c r="AM559" s="183" t="s">
        <v>64</v>
      </c>
      <c r="AN559" s="183"/>
      <c r="AO559" s="183"/>
      <c r="AP559" s="181"/>
      <c r="AQ559" s="181" t="s">
        <v>340</v>
      </c>
      <c r="AR559" s="173"/>
      <c r="AS559" s="173"/>
      <c r="AT559" s="174"/>
      <c r="AU559" s="203" t="s">
        <v>260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341</v>
      </c>
      <c r="AH560" s="177"/>
      <c r="AI560" s="184"/>
      <c r="AJ560" s="184"/>
      <c r="AK560" s="184"/>
      <c r="AL560" s="182"/>
      <c r="AM560" s="184"/>
      <c r="AN560" s="184"/>
      <c r="AO560" s="184"/>
      <c r="AP560" s="182"/>
      <c r="AQ560" s="205"/>
      <c r="AR560" s="198"/>
      <c r="AS560" s="176" t="s">
        <v>341</v>
      </c>
      <c r="AT560" s="177"/>
      <c r="AU560" s="198"/>
      <c r="AV560" s="198"/>
      <c r="AW560" s="176" t="s">
        <v>311</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58</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108</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65</v>
      </c>
      <c r="Z563" s="192"/>
      <c r="AA563" s="193"/>
      <c r="AB563" s="194" t="s">
        <v>59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351</v>
      </c>
      <c r="F564" s="171"/>
      <c r="G564" s="172" t="s">
        <v>349</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49</v>
      </c>
      <c r="AC564" s="173"/>
      <c r="AD564" s="174"/>
      <c r="AE564" s="200" t="s">
        <v>62</v>
      </c>
      <c r="AF564" s="201"/>
      <c r="AG564" s="201"/>
      <c r="AH564" s="202"/>
      <c r="AI564" s="183" t="s">
        <v>582</v>
      </c>
      <c r="AJ564" s="183"/>
      <c r="AK564" s="183"/>
      <c r="AL564" s="181"/>
      <c r="AM564" s="183" t="s">
        <v>64</v>
      </c>
      <c r="AN564" s="183"/>
      <c r="AO564" s="183"/>
      <c r="AP564" s="181"/>
      <c r="AQ564" s="181" t="s">
        <v>340</v>
      </c>
      <c r="AR564" s="173"/>
      <c r="AS564" s="173"/>
      <c r="AT564" s="174"/>
      <c r="AU564" s="203" t="s">
        <v>260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341</v>
      </c>
      <c r="AH565" s="177"/>
      <c r="AI565" s="184"/>
      <c r="AJ565" s="184"/>
      <c r="AK565" s="184"/>
      <c r="AL565" s="182"/>
      <c r="AM565" s="184"/>
      <c r="AN565" s="184"/>
      <c r="AO565" s="184"/>
      <c r="AP565" s="182"/>
      <c r="AQ565" s="205"/>
      <c r="AR565" s="198"/>
      <c r="AS565" s="176" t="s">
        <v>341</v>
      </c>
      <c r="AT565" s="177"/>
      <c r="AU565" s="198"/>
      <c r="AV565" s="198"/>
      <c r="AW565" s="176" t="s">
        <v>311</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58</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108</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65</v>
      </c>
      <c r="Z568" s="192"/>
      <c r="AA568" s="193"/>
      <c r="AB568" s="194" t="s">
        <v>59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351</v>
      </c>
      <c r="F569" s="171"/>
      <c r="G569" s="172" t="s">
        <v>349</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49</v>
      </c>
      <c r="AC569" s="173"/>
      <c r="AD569" s="174"/>
      <c r="AE569" s="200" t="s">
        <v>62</v>
      </c>
      <c r="AF569" s="201"/>
      <c r="AG569" s="201"/>
      <c r="AH569" s="202"/>
      <c r="AI569" s="183" t="s">
        <v>582</v>
      </c>
      <c r="AJ569" s="183"/>
      <c r="AK569" s="183"/>
      <c r="AL569" s="181"/>
      <c r="AM569" s="183" t="s">
        <v>64</v>
      </c>
      <c r="AN569" s="183"/>
      <c r="AO569" s="183"/>
      <c r="AP569" s="181"/>
      <c r="AQ569" s="181" t="s">
        <v>340</v>
      </c>
      <c r="AR569" s="173"/>
      <c r="AS569" s="173"/>
      <c r="AT569" s="174"/>
      <c r="AU569" s="203" t="s">
        <v>260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341</v>
      </c>
      <c r="AH570" s="177"/>
      <c r="AI570" s="184"/>
      <c r="AJ570" s="184"/>
      <c r="AK570" s="184"/>
      <c r="AL570" s="182"/>
      <c r="AM570" s="184"/>
      <c r="AN570" s="184"/>
      <c r="AO570" s="184"/>
      <c r="AP570" s="182"/>
      <c r="AQ570" s="205"/>
      <c r="AR570" s="198"/>
      <c r="AS570" s="176" t="s">
        <v>341</v>
      </c>
      <c r="AT570" s="177"/>
      <c r="AU570" s="198"/>
      <c r="AV570" s="198"/>
      <c r="AW570" s="176" t="s">
        <v>311</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58</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108</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65</v>
      </c>
      <c r="Z573" s="192"/>
      <c r="AA573" s="193"/>
      <c r="AB573" s="194" t="s">
        <v>59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351</v>
      </c>
      <c r="F574" s="171"/>
      <c r="G574" s="172" t="s">
        <v>349</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49</v>
      </c>
      <c r="AC574" s="173"/>
      <c r="AD574" s="174"/>
      <c r="AE574" s="200" t="s">
        <v>62</v>
      </c>
      <c r="AF574" s="201"/>
      <c r="AG574" s="201"/>
      <c r="AH574" s="202"/>
      <c r="AI574" s="183" t="s">
        <v>582</v>
      </c>
      <c r="AJ574" s="183"/>
      <c r="AK574" s="183"/>
      <c r="AL574" s="181"/>
      <c r="AM574" s="183" t="s">
        <v>64</v>
      </c>
      <c r="AN574" s="183"/>
      <c r="AO574" s="183"/>
      <c r="AP574" s="181"/>
      <c r="AQ574" s="181" t="s">
        <v>340</v>
      </c>
      <c r="AR574" s="173"/>
      <c r="AS574" s="173"/>
      <c r="AT574" s="174"/>
      <c r="AU574" s="203" t="s">
        <v>260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341</v>
      </c>
      <c r="AH575" s="177"/>
      <c r="AI575" s="184"/>
      <c r="AJ575" s="184"/>
      <c r="AK575" s="184"/>
      <c r="AL575" s="182"/>
      <c r="AM575" s="184"/>
      <c r="AN575" s="184"/>
      <c r="AO575" s="184"/>
      <c r="AP575" s="182"/>
      <c r="AQ575" s="205"/>
      <c r="AR575" s="198"/>
      <c r="AS575" s="176" t="s">
        <v>341</v>
      </c>
      <c r="AT575" s="177"/>
      <c r="AU575" s="198"/>
      <c r="AV575" s="198"/>
      <c r="AW575" s="176" t="s">
        <v>311</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58</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108</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65</v>
      </c>
      <c r="Z578" s="192"/>
      <c r="AA578" s="193"/>
      <c r="AB578" s="194" t="s">
        <v>59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351</v>
      </c>
      <c r="F579" s="171"/>
      <c r="G579" s="172" t="s">
        <v>349</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49</v>
      </c>
      <c r="AC579" s="173"/>
      <c r="AD579" s="174"/>
      <c r="AE579" s="200" t="s">
        <v>62</v>
      </c>
      <c r="AF579" s="201"/>
      <c r="AG579" s="201"/>
      <c r="AH579" s="202"/>
      <c r="AI579" s="183" t="s">
        <v>582</v>
      </c>
      <c r="AJ579" s="183"/>
      <c r="AK579" s="183"/>
      <c r="AL579" s="181"/>
      <c r="AM579" s="183" t="s">
        <v>64</v>
      </c>
      <c r="AN579" s="183"/>
      <c r="AO579" s="183"/>
      <c r="AP579" s="181"/>
      <c r="AQ579" s="181" t="s">
        <v>340</v>
      </c>
      <c r="AR579" s="173"/>
      <c r="AS579" s="173"/>
      <c r="AT579" s="174"/>
      <c r="AU579" s="203" t="s">
        <v>260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341</v>
      </c>
      <c r="AH580" s="177"/>
      <c r="AI580" s="184"/>
      <c r="AJ580" s="184"/>
      <c r="AK580" s="184"/>
      <c r="AL580" s="182"/>
      <c r="AM580" s="184"/>
      <c r="AN580" s="184"/>
      <c r="AO580" s="184"/>
      <c r="AP580" s="182"/>
      <c r="AQ580" s="205"/>
      <c r="AR580" s="198"/>
      <c r="AS580" s="176" t="s">
        <v>341</v>
      </c>
      <c r="AT580" s="177"/>
      <c r="AU580" s="198"/>
      <c r="AV580" s="198"/>
      <c r="AW580" s="176" t="s">
        <v>311</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58</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108</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65</v>
      </c>
      <c r="Z583" s="192"/>
      <c r="AA583" s="193"/>
      <c r="AB583" s="194" t="s">
        <v>59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351</v>
      </c>
      <c r="F584" s="171"/>
      <c r="G584" s="172" t="s">
        <v>349</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49</v>
      </c>
      <c r="AC584" s="173"/>
      <c r="AD584" s="174"/>
      <c r="AE584" s="200" t="s">
        <v>62</v>
      </c>
      <c r="AF584" s="201"/>
      <c r="AG584" s="201"/>
      <c r="AH584" s="202"/>
      <c r="AI584" s="183" t="s">
        <v>582</v>
      </c>
      <c r="AJ584" s="183"/>
      <c r="AK584" s="183"/>
      <c r="AL584" s="181"/>
      <c r="AM584" s="183" t="s">
        <v>64</v>
      </c>
      <c r="AN584" s="183"/>
      <c r="AO584" s="183"/>
      <c r="AP584" s="181"/>
      <c r="AQ584" s="181" t="s">
        <v>340</v>
      </c>
      <c r="AR584" s="173"/>
      <c r="AS584" s="173"/>
      <c r="AT584" s="174"/>
      <c r="AU584" s="203" t="s">
        <v>260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341</v>
      </c>
      <c r="AH585" s="177"/>
      <c r="AI585" s="184"/>
      <c r="AJ585" s="184"/>
      <c r="AK585" s="184"/>
      <c r="AL585" s="182"/>
      <c r="AM585" s="184"/>
      <c r="AN585" s="184"/>
      <c r="AO585" s="184"/>
      <c r="AP585" s="182"/>
      <c r="AQ585" s="205"/>
      <c r="AR585" s="198"/>
      <c r="AS585" s="176" t="s">
        <v>341</v>
      </c>
      <c r="AT585" s="177"/>
      <c r="AU585" s="198"/>
      <c r="AV585" s="198"/>
      <c r="AW585" s="176" t="s">
        <v>311</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58</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108</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65</v>
      </c>
      <c r="Z588" s="192"/>
      <c r="AA588" s="193"/>
      <c r="AB588" s="194" t="s">
        <v>59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40" t="s">
        <v>164</v>
      </c>
      <c r="F589" s="641"/>
      <c r="G589" s="641"/>
      <c r="H589" s="641"/>
      <c r="I589" s="641"/>
      <c r="J589" s="641"/>
      <c r="K589" s="641"/>
      <c r="L589" s="641"/>
      <c r="M589" s="641"/>
      <c r="N589" s="641"/>
      <c r="O589" s="641"/>
      <c r="P589" s="641"/>
      <c r="Q589" s="641"/>
      <c r="R589" s="641"/>
      <c r="S589" s="641"/>
      <c r="T589" s="641"/>
      <c r="U589" s="641"/>
      <c r="V589" s="641"/>
      <c r="W589" s="641"/>
      <c r="X589" s="641"/>
      <c r="Y589" s="641"/>
      <c r="Z589" s="641"/>
      <c r="AA589" s="641"/>
      <c r="AB589" s="641"/>
      <c r="AC589" s="641"/>
      <c r="AD589" s="641"/>
      <c r="AE589" s="641"/>
      <c r="AF589" s="641"/>
      <c r="AG589" s="641"/>
      <c r="AH589" s="641"/>
      <c r="AI589" s="641"/>
      <c r="AJ589" s="641"/>
      <c r="AK589" s="641"/>
      <c r="AL589" s="641"/>
      <c r="AM589" s="641"/>
      <c r="AN589" s="641"/>
      <c r="AO589" s="641"/>
      <c r="AP589" s="641"/>
      <c r="AQ589" s="641"/>
      <c r="AR589" s="641"/>
      <c r="AS589" s="641"/>
      <c r="AT589" s="641"/>
      <c r="AU589" s="641"/>
      <c r="AV589" s="641"/>
      <c r="AW589" s="641"/>
      <c r="AX589" s="64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1" t="s">
        <v>483</v>
      </c>
      <c r="F592" s="652"/>
      <c r="G592" s="653" t="s">
        <v>368</v>
      </c>
      <c r="H592" s="641"/>
      <c r="I592" s="641"/>
      <c r="J592" s="654"/>
      <c r="K592" s="655"/>
      <c r="L592" s="655"/>
      <c r="M592" s="655"/>
      <c r="N592" s="655"/>
      <c r="O592" s="655"/>
      <c r="P592" s="655"/>
      <c r="Q592" s="655"/>
      <c r="R592" s="655"/>
      <c r="S592" s="655"/>
      <c r="T592" s="656"/>
      <c r="U592" s="657"/>
      <c r="V592" s="657"/>
      <c r="W592" s="657"/>
      <c r="X592" s="657"/>
      <c r="Y592" s="657"/>
      <c r="Z592" s="657"/>
      <c r="AA592" s="657"/>
      <c r="AB592" s="657"/>
      <c r="AC592" s="657"/>
      <c r="AD592" s="657"/>
      <c r="AE592" s="657"/>
      <c r="AF592" s="657"/>
      <c r="AG592" s="657"/>
      <c r="AH592" s="657"/>
      <c r="AI592" s="657"/>
      <c r="AJ592" s="657"/>
      <c r="AK592" s="657"/>
      <c r="AL592" s="657"/>
      <c r="AM592" s="657"/>
      <c r="AN592" s="657"/>
      <c r="AO592" s="657"/>
      <c r="AP592" s="657"/>
      <c r="AQ592" s="657"/>
      <c r="AR592" s="657"/>
      <c r="AS592" s="657"/>
      <c r="AT592" s="657"/>
      <c r="AU592" s="657"/>
      <c r="AV592" s="657"/>
      <c r="AW592" s="657"/>
      <c r="AX592" s="658"/>
      <c r="AY592" s="49" t="str">
        <f>IF(SUBSTITUTE($J$592,"-","")="","0","1")</f>
        <v>0</v>
      </c>
    </row>
    <row r="593" spans="1:51" ht="18.75" hidden="1" customHeight="1" x14ac:dyDescent="0.15">
      <c r="A593" s="145"/>
      <c r="B593" s="146"/>
      <c r="C593" s="150"/>
      <c r="D593" s="146"/>
      <c r="E593" s="170" t="s">
        <v>350</v>
      </c>
      <c r="F593" s="171"/>
      <c r="G593" s="172" t="s">
        <v>347</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49</v>
      </c>
      <c r="AC593" s="173"/>
      <c r="AD593" s="174"/>
      <c r="AE593" s="200" t="s">
        <v>62</v>
      </c>
      <c r="AF593" s="201"/>
      <c r="AG593" s="201"/>
      <c r="AH593" s="202"/>
      <c r="AI593" s="183" t="s">
        <v>582</v>
      </c>
      <c r="AJ593" s="183"/>
      <c r="AK593" s="183"/>
      <c r="AL593" s="181"/>
      <c r="AM593" s="183" t="s">
        <v>64</v>
      </c>
      <c r="AN593" s="183"/>
      <c r="AO593" s="183"/>
      <c r="AP593" s="181"/>
      <c r="AQ593" s="181" t="s">
        <v>340</v>
      </c>
      <c r="AR593" s="173"/>
      <c r="AS593" s="173"/>
      <c r="AT593" s="174"/>
      <c r="AU593" s="203" t="s">
        <v>260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341</v>
      </c>
      <c r="AH594" s="177"/>
      <c r="AI594" s="184"/>
      <c r="AJ594" s="184"/>
      <c r="AK594" s="184"/>
      <c r="AL594" s="182"/>
      <c r="AM594" s="184"/>
      <c r="AN594" s="184"/>
      <c r="AO594" s="184"/>
      <c r="AP594" s="182"/>
      <c r="AQ594" s="205"/>
      <c r="AR594" s="198"/>
      <c r="AS594" s="176" t="s">
        <v>341</v>
      </c>
      <c r="AT594" s="177"/>
      <c r="AU594" s="198"/>
      <c r="AV594" s="198"/>
      <c r="AW594" s="176" t="s">
        <v>311</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58</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108</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65</v>
      </c>
      <c r="Z597" s="192"/>
      <c r="AA597" s="193"/>
      <c r="AB597" s="194" t="s">
        <v>59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350</v>
      </c>
      <c r="F598" s="171"/>
      <c r="G598" s="172" t="s">
        <v>347</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49</v>
      </c>
      <c r="AC598" s="173"/>
      <c r="AD598" s="174"/>
      <c r="AE598" s="200" t="s">
        <v>62</v>
      </c>
      <c r="AF598" s="201"/>
      <c r="AG598" s="201"/>
      <c r="AH598" s="202"/>
      <c r="AI598" s="183" t="s">
        <v>582</v>
      </c>
      <c r="AJ598" s="183"/>
      <c r="AK598" s="183"/>
      <c r="AL598" s="181"/>
      <c r="AM598" s="183" t="s">
        <v>64</v>
      </c>
      <c r="AN598" s="183"/>
      <c r="AO598" s="183"/>
      <c r="AP598" s="181"/>
      <c r="AQ598" s="181" t="s">
        <v>340</v>
      </c>
      <c r="AR598" s="173"/>
      <c r="AS598" s="173"/>
      <c r="AT598" s="174"/>
      <c r="AU598" s="203" t="s">
        <v>260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341</v>
      </c>
      <c r="AH599" s="177"/>
      <c r="AI599" s="184"/>
      <c r="AJ599" s="184"/>
      <c r="AK599" s="184"/>
      <c r="AL599" s="182"/>
      <c r="AM599" s="184"/>
      <c r="AN599" s="184"/>
      <c r="AO599" s="184"/>
      <c r="AP599" s="182"/>
      <c r="AQ599" s="205"/>
      <c r="AR599" s="198"/>
      <c r="AS599" s="176" t="s">
        <v>341</v>
      </c>
      <c r="AT599" s="177"/>
      <c r="AU599" s="198"/>
      <c r="AV599" s="198"/>
      <c r="AW599" s="176" t="s">
        <v>311</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58</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108</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65</v>
      </c>
      <c r="Z602" s="192"/>
      <c r="AA602" s="193"/>
      <c r="AB602" s="194" t="s">
        <v>59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350</v>
      </c>
      <c r="F603" s="171"/>
      <c r="G603" s="172" t="s">
        <v>347</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49</v>
      </c>
      <c r="AC603" s="173"/>
      <c r="AD603" s="174"/>
      <c r="AE603" s="200" t="s">
        <v>62</v>
      </c>
      <c r="AF603" s="201"/>
      <c r="AG603" s="201"/>
      <c r="AH603" s="202"/>
      <c r="AI603" s="183" t="s">
        <v>582</v>
      </c>
      <c r="AJ603" s="183"/>
      <c r="AK603" s="183"/>
      <c r="AL603" s="181"/>
      <c r="AM603" s="183" t="s">
        <v>64</v>
      </c>
      <c r="AN603" s="183"/>
      <c r="AO603" s="183"/>
      <c r="AP603" s="181"/>
      <c r="AQ603" s="181" t="s">
        <v>340</v>
      </c>
      <c r="AR603" s="173"/>
      <c r="AS603" s="173"/>
      <c r="AT603" s="174"/>
      <c r="AU603" s="203" t="s">
        <v>260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341</v>
      </c>
      <c r="AH604" s="177"/>
      <c r="AI604" s="184"/>
      <c r="AJ604" s="184"/>
      <c r="AK604" s="184"/>
      <c r="AL604" s="182"/>
      <c r="AM604" s="184"/>
      <c r="AN604" s="184"/>
      <c r="AO604" s="184"/>
      <c r="AP604" s="182"/>
      <c r="AQ604" s="205"/>
      <c r="AR604" s="198"/>
      <c r="AS604" s="176" t="s">
        <v>341</v>
      </c>
      <c r="AT604" s="177"/>
      <c r="AU604" s="198"/>
      <c r="AV604" s="198"/>
      <c r="AW604" s="176" t="s">
        <v>311</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58</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108</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65</v>
      </c>
      <c r="Z607" s="192"/>
      <c r="AA607" s="193"/>
      <c r="AB607" s="194" t="s">
        <v>59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350</v>
      </c>
      <c r="F608" s="171"/>
      <c r="G608" s="172" t="s">
        <v>347</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49</v>
      </c>
      <c r="AC608" s="173"/>
      <c r="AD608" s="174"/>
      <c r="AE608" s="200" t="s">
        <v>62</v>
      </c>
      <c r="AF608" s="201"/>
      <c r="AG608" s="201"/>
      <c r="AH608" s="202"/>
      <c r="AI608" s="183" t="s">
        <v>582</v>
      </c>
      <c r="AJ608" s="183"/>
      <c r="AK608" s="183"/>
      <c r="AL608" s="181"/>
      <c r="AM608" s="183" t="s">
        <v>64</v>
      </c>
      <c r="AN608" s="183"/>
      <c r="AO608" s="183"/>
      <c r="AP608" s="181"/>
      <c r="AQ608" s="181" t="s">
        <v>340</v>
      </c>
      <c r="AR608" s="173"/>
      <c r="AS608" s="173"/>
      <c r="AT608" s="174"/>
      <c r="AU608" s="203" t="s">
        <v>260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341</v>
      </c>
      <c r="AH609" s="177"/>
      <c r="AI609" s="184"/>
      <c r="AJ609" s="184"/>
      <c r="AK609" s="184"/>
      <c r="AL609" s="182"/>
      <c r="AM609" s="184"/>
      <c r="AN609" s="184"/>
      <c r="AO609" s="184"/>
      <c r="AP609" s="182"/>
      <c r="AQ609" s="205"/>
      <c r="AR609" s="198"/>
      <c r="AS609" s="176" t="s">
        <v>341</v>
      </c>
      <c r="AT609" s="177"/>
      <c r="AU609" s="198"/>
      <c r="AV609" s="198"/>
      <c r="AW609" s="176" t="s">
        <v>311</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58</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108</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65</v>
      </c>
      <c r="Z612" s="192"/>
      <c r="AA612" s="193"/>
      <c r="AB612" s="194" t="s">
        <v>59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350</v>
      </c>
      <c r="F613" s="171"/>
      <c r="G613" s="172" t="s">
        <v>347</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49</v>
      </c>
      <c r="AC613" s="173"/>
      <c r="AD613" s="174"/>
      <c r="AE613" s="200" t="s">
        <v>62</v>
      </c>
      <c r="AF613" s="201"/>
      <c r="AG613" s="201"/>
      <c r="AH613" s="202"/>
      <c r="AI613" s="183" t="s">
        <v>582</v>
      </c>
      <c r="AJ613" s="183"/>
      <c r="AK613" s="183"/>
      <c r="AL613" s="181"/>
      <c r="AM613" s="183" t="s">
        <v>64</v>
      </c>
      <c r="AN613" s="183"/>
      <c r="AO613" s="183"/>
      <c r="AP613" s="181"/>
      <c r="AQ613" s="181" t="s">
        <v>340</v>
      </c>
      <c r="AR613" s="173"/>
      <c r="AS613" s="173"/>
      <c r="AT613" s="174"/>
      <c r="AU613" s="203" t="s">
        <v>260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341</v>
      </c>
      <c r="AH614" s="177"/>
      <c r="AI614" s="184"/>
      <c r="AJ614" s="184"/>
      <c r="AK614" s="184"/>
      <c r="AL614" s="182"/>
      <c r="AM614" s="184"/>
      <c r="AN614" s="184"/>
      <c r="AO614" s="184"/>
      <c r="AP614" s="182"/>
      <c r="AQ614" s="205"/>
      <c r="AR614" s="198"/>
      <c r="AS614" s="176" t="s">
        <v>341</v>
      </c>
      <c r="AT614" s="177"/>
      <c r="AU614" s="198"/>
      <c r="AV614" s="198"/>
      <c r="AW614" s="176" t="s">
        <v>311</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58</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108</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65</v>
      </c>
      <c r="Z617" s="192"/>
      <c r="AA617" s="193"/>
      <c r="AB617" s="194" t="s">
        <v>59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351</v>
      </c>
      <c r="F618" s="171"/>
      <c r="G618" s="172" t="s">
        <v>349</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49</v>
      </c>
      <c r="AC618" s="173"/>
      <c r="AD618" s="174"/>
      <c r="AE618" s="200" t="s">
        <v>62</v>
      </c>
      <c r="AF618" s="201"/>
      <c r="AG618" s="201"/>
      <c r="AH618" s="202"/>
      <c r="AI618" s="183" t="s">
        <v>582</v>
      </c>
      <c r="AJ618" s="183"/>
      <c r="AK618" s="183"/>
      <c r="AL618" s="181"/>
      <c r="AM618" s="183" t="s">
        <v>64</v>
      </c>
      <c r="AN618" s="183"/>
      <c r="AO618" s="183"/>
      <c r="AP618" s="181"/>
      <c r="AQ618" s="181" t="s">
        <v>340</v>
      </c>
      <c r="AR618" s="173"/>
      <c r="AS618" s="173"/>
      <c r="AT618" s="174"/>
      <c r="AU618" s="203" t="s">
        <v>260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341</v>
      </c>
      <c r="AH619" s="177"/>
      <c r="AI619" s="184"/>
      <c r="AJ619" s="184"/>
      <c r="AK619" s="184"/>
      <c r="AL619" s="182"/>
      <c r="AM619" s="184"/>
      <c r="AN619" s="184"/>
      <c r="AO619" s="184"/>
      <c r="AP619" s="182"/>
      <c r="AQ619" s="205"/>
      <c r="AR619" s="198"/>
      <c r="AS619" s="176" t="s">
        <v>341</v>
      </c>
      <c r="AT619" s="177"/>
      <c r="AU619" s="198"/>
      <c r="AV619" s="198"/>
      <c r="AW619" s="176" t="s">
        <v>311</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58</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108</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65</v>
      </c>
      <c r="Z622" s="192"/>
      <c r="AA622" s="193"/>
      <c r="AB622" s="194" t="s">
        <v>59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351</v>
      </c>
      <c r="F623" s="171"/>
      <c r="G623" s="172" t="s">
        <v>349</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49</v>
      </c>
      <c r="AC623" s="173"/>
      <c r="AD623" s="174"/>
      <c r="AE623" s="200" t="s">
        <v>62</v>
      </c>
      <c r="AF623" s="201"/>
      <c r="AG623" s="201"/>
      <c r="AH623" s="202"/>
      <c r="AI623" s="183" t="s">
        <v>582</v>
      </c>
      <c r="AJ623" s="183"/>
      <c r="AK623" s="183"/>
      <c r="AL623" s="181"/>
      <c r="AM623" s="183" t="s">
        <v>64</v>
      </c>
      <c r="AN623" s="183"/>
      <c r="AO623" s="183"/>
      <c r="AP623" s="181"/>
      <c r="AQ623" s="181" t="s">
        <v>340</v>
      </c>
      <c r="AR623" s="173"/>
      <c r="AS623" s="173"/>
      <c r="AT623" s="174"/>
      <c r="AU623" s="203" t="s">
        <v>260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341</v>
      </c>
      <c r="AH624" s="177"/>
      <c r="AI624" s="184"/>
      <c r="AJ624" s="184"/>
      <c r="AK624" s="184"/>
      <c r="AL624" s="182"/>
      <c r="AM624" s="184"/>
      <c r="AN624" s="184"/>
      <c r="AO624" s="184"/>
      <c r="AP624" s="182"/>
      <c r="AQ624" s="205"/>
      <c r="AR624" s="198"/>
      <c r="AS624" s="176" t="s">
        <v>341</v>
      </c>
      <c r="AT624" s="177"/>
      <c r="AU624" s="198"/>
      <c r="AV624" s="198"/>
      <c r="AW624" s="176" t="s">
        <v>311</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58</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108</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65</v>
      </c>
      <c r="Z627" s="192"/>
      <c r="AA627" s="193"/>
      <c r="AB627" s="194" t="s">
        <v>59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351</v>
      </c>
      <c r="F628" s="171"/>
      <c r="G628" s="172" t="s">
        <v>349</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49</v>
      </c>
      <c r="AC628" s="173"/>
      <c r="AD628" s="174"/>
      <c r="AE628" s="200" t="s">
        <v>62</v>
      </c>
      <c r="AF628" s="201"/>
      <c r="AG628" s="201"/>
      <c r="AH628" s="202"/>
      <c r="AI628" s="183" t="s">
        <v>582</v>
      </c>
      <c r="AJ628" s="183"/>
      <c r="AK628" s="183"/>
      <c r="AL628" s="181"/>
      <c r="AM628" s="183" t="s">
        <v>64</v>
      </c>
      <c r="AN628" s="183"/>
      <c r="AO628" s="183"/>
      <c r="AP628" s="181"/>
      <c r="AQ628" s="181" t="s">
        <v>340</v>
      </c>
      <c r="AR628" s="173"/>
      <c r="AS628" s="173"/>
      <c r="AT628" s="174"/>
      <c r="AU628" s="203" t="s">
        <v>260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341</v>
      </c>
      <c r="AH629" s="177"/>
      <c r="AI629" s="184"/>
      <c r="AJ629" s="184"/>
      <c r="AK629" s="184"/>
      <c r="AL629" s="182"/>
      <c r="AM629" s="184"/>
      <c r="AN629" s="184"/>
      <c r="AO629" s="184"/>
      <c r="AP629" s="182"/>
      <c r="AQ629" s="205"/>
      <c r="AR629" s="198"/>
      <c r="AS629" s="176" t="s">
        <v>341</v>
      </c>
      <c r="AT629" s="177"/>
      <c r="AU629" s="198"/>
      <c r="AV629" s="198"/>
      <c r="AW629" s="176" t="s">
        <v>311</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58</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108</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65</v>
      </c>
      <c r="Z632" s="192"/>
      <c r="AA632" s="193"/>
      <c r="AB632" s="194" t="s">
        <v>59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351</v>
      </c>
      <c r="F633" s="171"/>
      <c r="G633" s="172" t="s">
        <v>349</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49</v>
      </c>
      <c r="AC633" s="173"/>
      <c r="AD633" s="174"/>
      <c r="AE633" s="200" t="s">
        <v>62</v>
      </c>
      <c r="AF633" s="201"/>
      <c r="AG633" s="201"/>
      <c r="AH633" s="202"/>
      <c r="AI633" s="183" t="s">
        <v>582</v>
      </c>
      <c r="AJ633" s="183"/>
      <c r="AK633" s="183"/>
      <c r="AL633" s="181"/>
      <c r="AM633" s="183" t="s">
        <v>64</v>
      </c>
      <c r="AN633" s="183"/>
      <c r="AO633" s="183"/>
      <c r="AP633" s="181"/>
      <c r="AQ633" s="181" t="s">
        <v>340</v>
      </c>
      <c r="AR633" s="173"/>
      <c r="AS633" s="173"/>
      <c r="AT633" s="174"/>
      <c r="AU633" s="203" t="s">
        <v>260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341</v>
      </c>
      <c r="AH634" s="177"/>
      <c r="AI634" s="184"/>
      <c r="AJ634" s="184"/>
      <c r="AK634" s="184"/>
      <c r="AL634" s="182"/>
      <c r="AM634" s="184"/>
      <c r="AN634" s="184"/>
      <c r="AO634" s="184"/>
      <c r="AP634" s="182"/>
      <c r="AQ634" s="205"/>
      <c r="AR634" s="198"/>
      <c r="AS634" s="176" t="s">
        <v>341</v>
      </c>
      <c r="AT634" s="177"/>
      <c r="AU634" s="198"/>
      <c r="AV634" s="198"/>
      <c r="AW634" s="176" t="s">
        <v>311</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58</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108</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65</v>
      </c>
      <c r="Z637" s="192"/>
      <c r="AA637" s="193"/>
      <c r="AB637" s="194" t="s">
        <v>59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351</v>
      </c>
      <c r="F638" s="171"/>
      <c r="G638" s="172" t="s">
        <v>349</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49</v>
      </c>
      <c r="AC638" s="173"/>
      <c r="AD638" s="174"/>
      <c r="AE638" s="200" t="s">
        <v>62</v>
      </c>
      <c r="AF638" s="201"/>
      <c r="AG638" s="201"/>
      <c r="AH638" s="202"/>
      <c r="AI638" s="183" t="s">
        <v>582</v>
      </c>
      <c r="AJ638" s="183"/>
      <c r="AK638" s="183"/>
      <c r="AL638" s="181"/>
      <c r="AM638" s="183" t="s">
        <v>64</v>
      </c>
      <c r="AN638" s="183"/>
      <c r="AO638" s="183"/>
      <c r="AP638" s="181"/>
      <c r="AQ638" s="181" t="s">
        <v>340</v>
      </c>
      <c r="AR638" s="173"/>
      <c r="AS638" s="173"/>
      <c r="AT638" s="174"/>
      <c r="AU638" s="203" t="s">
        <v>260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341</v>
      </c>
      <c r="AH639" s="177"/>
      <c r="AI639" s="184"/>
      <c r="AJ639" s="184"/>
      <c r="AK639" s="184"/>
      <c r="AL639" s="182"/>
      <c r="AM639" s="184"/>
      <c r="AN639" s="184"/>
      <c r="AO639" s="184"/>
      <c r="AP639" s="182"/>
      <c r="AQ639" s="205"/>
      <c r="AR639" s="198"/>
      <c r="AS639" s="176" t="s">
        <v>341</v>
      </c>
      <c r="AT639" s="177"/>
      <c r="AU639" s="198"/>
      <c r="AV639" s="198"/>
      <c r="AW639" s="176" t="s">
        <v>311</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58</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108</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65</v>
      </c>
      <c r="Z642" s="192"/>
      <c r="AA642" s="193"/>
      <c r="AB642" s="194" t="s">
        <v>59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40" t="s">
        <v>164</v>
      </c>
      <c r="F643" s="641"/>
      <c r="G643" s="641"/>
      <c r="H643" s="641"/>
      <c r="I643" s="641"/>
      <c r="J643" s="641"/>
      <c r="K643" s="641"/>
      <c r="L643" s="641"/>
      <c r="M643" s="641"/>
      <c r="N643" s="641"/>
      <c r="O643" s="641"/>
      <c r="P643" s="641"/>
      <c r="Q643" s="641"/>
      <c r="R643" s="641"/>
      <c r="S643" s="641"/>
      <c r="T643" s="641"/>
      <c r="U643" s="641"/>
      <c r="V643" s="641"/>
      <c r="W643" s="641"/>
      <c r="X643" s="641"/>
      <c r="Y643" s="641"/>
      <c r="Z643" s="641"/>
      <c r="AA643" s="641"/>
      <c r="AB643" s="641"/>
      <c r="AC643" s="641"/>
      <c r="AD643" s="641"/>
      <c r="AE643" s="641"/>
      <c r="AF643" s="641"/>
      <c r="AG643" s="641"/>
      <c r="AH643" s="641"/>
      <c r="AI643" s="641"/>
      <c r="AJ643" s="641"/>
      <c r="AK643" s="641"/>
      <c r="AL643" s="641"/>
      <c r="AM643" s="641"/>
      <c r="AN643" s="641"/>
      <c r="AO643" s="641"/>
      <c r="AP643" s="641"/>
      <c r="AQ643" s="641"/>
      <c r="AR643" s="641"/>
      <c r="AS643" s="641"/>
      <c r="AT643" s="641"/>
      <c r="AU643" s="641"/>
      <c r="AV643" s="641"/>
      <c r="AW643" s="641"/>
      <c r="AX643" s="64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1" t="s">
        <v>483</v>
      </c>
      <c r="F646" s="652"/>
      <c r="G646" s="653" t="s">
        <v>368</v>
      </c>
      <c r="H646" s="641"/>
      <c r="I646" s="641"/>
      <c r="J646" s="654"/>
      <c r="K646" s="655"/>
      <c r="L646" s="655"/>
      <c r="M646" s="655"/>
      <c r="N646" s="655"/>
      <c r="O646" s="655"/>
      <c r="P646" s="655"/>
      <c r="Q646" s="655"/>
      <c r="R646" s="655"/>
      <c r="S646" s="655"/>
      <c r="T646" s="656"/>
      <c r="U646" s="657"/>
      <c r="V646" s="657"/>
      <c r="W646" s="657"/>
      <c r="X646" s="657"/>
      <c r="Y646" s="657"/>
      <c r="Z646" s="657"/>
      <c r="AA646" s="657"/>
      <c r="AB646" s="657"/>
      <c r="AC646" s="657"/>
      <c r="AD646" s="657"/>
      <c r="AE646" s="657"/>
      <c r="AF646" s="657"/>
      <c r="AG646" s="657"/>
      <c r="AH646" s="657"/>
      <c r="AI646" s="657"/>
      <c r="AJ646" s="657"/>
      <c r="AK646" s="657"/>
      <c r="AL646" s="657"/>
      <c r="AM646" s="657"/>
      <c r="AN646" s="657"/>
      <c r="AO646" s="657"/>
      <c r="AP646" s="657"/>
      <c r="AQ646" s="657"/>
      <c r="AR646" s="657"/>
      <c r="AS646" s="657"/>
      <c r="AT646" s="657"/>
      <c r="AU646" s="657"/>
      <c r="AV646" s="657"/>
      <c r="AW646" s="657"/>
      <c r="AX646" s="658"/>
      <c r="AY646" s="49" t="str">
        <f>IF(SUBSTITUTE($J$646,"-","")="","0","1")</f>
        <v>0</v>
      </c>
    </row>
    <row r="647" spans="1:51" ht="18.75" hidden="1" customHeight="1" x14ac:dyDescent="0.15">
      <c r="A647" s="145"/>
      <c r="B647" s="146"/>
      <c r="C647" s="150"/>
      <c r="D647" s="146"/>
      <c r="E647" s="170" t="s">
        <v>350</v>
      </c>
      <c r="F647" s="171"/>
      <c r="G647" s="172" t="s">
        <v>347</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49</v>
      </c>
      <c r="AC647" s="173"/>
      <c r="AD647" s="174"/>
      <c r="AE647" s="200" t="s">
        <v>62</v>
      </c>
      <c r="AF647" s="201"/>
      <c r="AG647" s="201"/>
      <c r="AH647" s="202"/>
      <c r="AI647" s="183" t="s">
        <v>582</v>
      </c>
      <c r="AJ647" s="183"/>
      <c r="AK647" s="183"/>
      <c r="AL647" s="181"/>
      <c r="AM647" s="183" t="s">
        <v>64</v>
      </c>
      <c r="AN647" s="183"/>
      <c r="AO647" s="183"/>
      <c r="AP647" s="181"/>
      <c r="AQ647" s="181" t="s">
        <v>340</v>
      </c>
      <c r="AR647" s="173"/>
      <c r="AS647" s="173"/>
      <c r="AT647" s="174"/>
      <c r="AU647" s="203" t="s">
        <v>260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341</v>
      </c>
      <c r="AH648" s="177"/>
      <c r="AI648" s="184"/>
      <c r="AJ648" s="184"/>
      <c r="AK648" s="184"/>
      <c r="AL648" s="182"/>
      <c r="AM648" s="184"/>
      <c r="AN648" s="184"/>
      <c r="AO648" s="184"/>
      <c r="AP648" s="182"/>
      <c r="AQ648" s="205"/>
      <c r="AR648" s="198"/>
      <c r="AS648" s="176" t="s">
        <v>341</v>
      </c>
      <c r="AT648" s="177"/>
      <c r="AU648" s="198"/>
      <c r="AV648" s="198"/>
      <c r="AW648" s="176" t="s">
        <v>311</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58</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108</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65</v>
      </c>
      <c r="Z651" s="192"/>
      <c r="AA651" s="193"/>
      <c r="AB651" s="194" t="s">
        <v>59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350</v>
      </c>
      <c r="F652" s="171"/>
      <c r="G652" s="172" t="s">
        <v>347</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49</v>
      </c>
      <c r="AC652" s="173"/>
      <c r="AD652" s="174"/>
      <c r="AE652" s="200" t="s">
        <v>62</v>
      </c>
      <c r="AF652" s="201"/>
      <c r="AG652" s="201"/>
      <c r="AH652" s="202"/>
      <c r="AI652" s="183" t="s">
        <v>582</v>
      </c>
      <c r="AJ652" s="183"/>
      <c r="AK652" s="183"/>
      <c r="AL652" s="181"/>
      <c r="AM652" s="183" t="s">
        <v>64</v>
      </c>
      <c r="AN652" s="183"/>
      <c r="AO652" s="183"/>
      <c r="AP652" s="181"/>
      <c r="AQ652" s="181" t="s">
        <v>340</v>
      </c>
      <c r="AR652" s="173"/>
      <c r="AS652" s="173"/>
      <c r="AT652" s="174"/>
      <c r="AU652" s="203" t="s">
        <v>260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341</v>
      </c>
      <c r="AH653" s="177"/>
      <c r="AI653" s="184"/>
      <c r="AJ653" s="184"/>
      <c r="AK653" s="184"/>
      <c r="AL653" s="182"/>
      <c r="AM653" s="184"/>
      <c r="AN653" s="184"/>
      <c r="AO653" s="184"/>
      <c r="AP653" s="182"/>
      <c r="AQ653" s="205"/>
      <c r="AR653" s="198"/>
      <c r="AS653" s="176" t="s">
        <v>341</v>
      </c>
      <c r="AT653" s="177"/>
      <c r="AU653" s="198"/>
      <c r="AV653" s="198"/>
      <c r="AW653" s="176" t="s">
        <v>311</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58</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108</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65</v>
      </c>
      <c r="Z656" s="192"/>
      <c r="AA656" s="193"/>
      <c r="AB656" s="194" t="s">
        <v>59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350</v>
      </c>
      <c r="F657" s="171"/>
      <c r="G657" s="172" t="s">
        <v>347</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49</v>
      </c>
      <c r="AC657" s="173"/>
      <c r="AD657" s="174"/>
      <c r="AE657" s="200" t="s">
        <v>62</v>
      </c>
      <c r="AF657" s="201"/>
      <c r="AG657" s="201"/>
      <c r="AH657" s="202"/>
      <c r="AI657" s="183" t="s">
        <v>582</v>
      </c>
      <c r="AJ657" s="183"/>
      <c r="AK657" s="183"/>
      <c r="AL657" s="181"/>
      <c r="AM657" s="183" t="s">
        <v>64</v>
      </c>
      <c r="AN657" s="183"/>
      <c r="AO657" s="183"/>
      <c r="AP657" s="181"/>
      <c r="AQ657" s="181" t="s">
        <v>340</v>
      </c>
      <c r="AR657" s="173"/>
      <c r="AS657" s="173"/>
      <c r="AT657" s="174"/>
      <c r="AU657" s="203" t="s">
        <v>260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341</v>
      </c>
      <c r="AH658" s="177"/>
      <c r="AI658" s="184"/>
      <c r="AJ658" s="184"/>
      <c r="AK658" s="184"/>
      <c r="AL658" s="182"/>
      <c r="AM658" s="184"/>
      <c r="AN658" s="184"/>
      <c r="AO658" s="184"/>
      <c r="AP658" s="182"/>
      <c r="AQ658" s="205"/>
      <c r="AR658" s="198"/>
      <c r="AS658" s="176" t="s">
        <v>341</v>
      </c>
      <c r="AT658" s="177"/>
      <c r="AU658" s="198"/>
      <c r="AV658" s="198"/>
      <c r="AW658" s="176" t="s">
        <v>311</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58</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108</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65</v>
      </c>
      <c r="Z661" s="192"/>
      <c r="AA661" s="193"/>
      <c r="AB661" s="194" t="s">
        <v>59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350</v>
      </c>
      <c r="F662" s="171"/>
      <c r="G662" s="172" t="s">
        <v>347</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49</v>
      </c>
      <c r="AC662" s="173"/>
      <c r="AD662" s="174"/>
      <c r="AE662" s="200" t="s">
        <v>62</v>
      </c>
      <c r="AF662" s="201"/>
      <c r="AG662" s="201"/>
      <c r="AH662" s="202"/>
      <c r="AI662" s="183" t="s">
        <v>582</v>
      </c>
      <c r="AJ662" s="183"/>
      <c r="AK662" s="183"/>
      <c r="AL662" s="181"/>
      <c r="AM662" s="183" t="s">
        <v>64</v>
      </c>
      <c r="AN662" s="183"/>
      <c r="AO662" s="183"/>
      <c r="AP662" s="181"/>
      <c r="AQ662" s="181" t="s">
        <v>340</v>
      </c>
      <c r="AR662" s="173"/>
      <c r="AS662" s="173"/>
      <c r="AT662" s="174"/>
      <c r="AU662" s="203" t="s">
        <v>260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341</v>
      </c>
      <c r="AH663" s="177"/>
      <c r="AI663" s="184"/>
      <c r="AJ663" s="184"/>
      <c r="AK663" s="184"/>
      <c r="AL663" s="182"/>
      <c r="AM663" s="184"/>
      <c r="AN663" s="184"/>
      <c r="AO663" s="184"/>
      <c r="AP663" s="182"/>
      <c r="AQ663" s="205"/>
      <c r="AR663" s="198"/>
      <c r="AS663" s="176" t="s">
        <v>341</v>
      </c>
      <c r="AT663" s="177"/>
      <c r="AU663" s="198"/>
      <c r="AV663" s="198"/>
      <c r="AW663" s="176" t="s">
        <v>311</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58</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108</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65</v>
      </c>
      <c r="Z666" s="192"/>
      <c r="AA666" s="193"/>
      <c r="AB666" s="194" t="s">
        <v>59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350</v>
      </c>
      <c r="F667" s="171"/>
      <c r="G667" s="172" t="s">
        <v>347</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49</v>
      </c>
      <c r="AC667" s="173"/>
      <c r="AD667" s="174"/>
      <c r="AE667" s="200" t="s">
        <v>62</v>
      </c>
      <c r="AF667" s="201"/>
      <c r="AG667" s="201"/>
      <c r="AH667" s="202"/>
      <c r="AI667" s="183" t="s">
        <v>582</v>
      </c>
      <c r="AJ667" s="183"/>
      <c r="AK667" s="183"/>
      <c r="AL667" s="181"/>
      <c r="AM667" s="183" t="s">
        <v>64</v>
      </c>
      <c r="AN667" s="183"/>
      <c r="AO667" s="183"/>
      <c r="AP667" s="181"/>
      <c r="AQ667" s="181" t="s">
        <v>340</v>
      </c>
      <c r="AR667" s="173"/>
      <c r="AS667" s="173"/>
      <c r="AT667" s="174"/>
      <c r="AU667" s="203" t="s">
        <v>260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341</v>
      </c>
      <c r="AH668" s="177"/>
      <c r="AI668" s="184"/>
      <c r="AJ668" s="184"/>
      <c r="AK668" s="184"/>
      <c r="AL668" s="182"/>
      <c r="AM668" s="184"/>
      <c r="AN668" s="184"/>
      <c r="AO668" s="184"/>
      <c r="AP668" s="182"/>
      <c r="AQ668" s="205"/>
      <c r="AR668" s="198"/>
      <c r="AS668" s="176" t="s">
        <v>341</v>
      </c>
      <c r="AT668" s="177"/>
      <c r="AU668" s="198"/>
      <c r="AV668" s="198"/>
      <c r="AW668" s="176" t="s">
        <v>311</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58</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108</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65</v>
      </c>
      <c r="Z671" s="192"/>
      <c r="AA671" s="193"/>
      <c r="AB671" s="194" t="s">
        <v>59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351</v>
      </c>
      <c r="F672" s="171"/>
      <c r="G672" s="172" t="s">
        <v>349</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49</v>
      </c>
      <c r="AC672" s="173"/>
      <c r="AD672" s="174"/>
      <c r="AE672" s="200" t="s">
        <v>62</v>
      </c>
      <c r="AF672" s="201"/>
      <c r="AG672" s="201"/>
      <c r="AH672" s="202"/>
      <c r="AI672" s="183" t="s">
        <v>582</v>
      </c>
      <c r="AJ672" s="183"/>
      <c r="AK672" s="183"/>
      <c r="AL672" s="181"/>
      <c r="AM672" s="183" t="s">
        <v>64</v>
      </c>
      <c r="AN672" s="183"/>
      <c r="AO672" s="183"/>
      <c r="AP672" s="181"/>
      <c r="AQ672" s="181" t="s">
        <v>340</v>
      </c>
      <c r="AR672" s="173"/>
      <c r="AS672" s="173"/>
      <c r="AT672" s="174"/>
      <c r="AU672" s="203" t="s">
        <v>260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341</v>
      </c>
      <c r="AH673" s="177"/>
      <c r="AI673" s="184"/>
      <c r="AJ673" s="184"/>
      <c r="AK673" s="184"/>
      <c r="AL673" s="182"/>
      <c r="AM673" s="184"/>
      <c r="AN673" s="184"/>
      <c r="AO673" s="184"/>
      <c r="AP673" s="182"/>
      <c r="AQ673" s="205"/>
      <c r="AR673" s="198"/>
      <c r="AS673" s="176" t="s">
        <v>341</v>
      </c>
      <c r="AT673" s="177"/>
      <c r="AU673" s="198"/>
      <c r="AV673" s="198"/>
      <c r="AW673" s="176" t="s">
        <v>311</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58</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108</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65</v>
      </c>
      <c r="Z676" s="192"/>
      <c r="AA676" s="193"/>
      <c r="AB676" s="194" t="s">
        <v>59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351</v>
      </c>
      <c r="F677" s="171"/>
      <c r="G677" s="172" t="s">
        <v>349</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49</v>
      </c>
      <c r="AC677" s="173"/>
      <c r="AD677" s="174"/>
      <c r="AE677" s="200" t="s">
        <v>62</v>
      </c>
      <c r="AF677" s="201"/>
      <c r="AG677" s="201"/>
      <c r="AH677" s="202"/>
      <c r="AI677" s="183" t="s">
        <v>582</v>
      </c>
      <c r="AJ677" s="183"/>
      <c r="AK677" s="183"/>
      <c r="AL677" s="181"/>
      <c r="AM677" s="183" t="s">
        <v>64</v>
      </c>
      <c r="AN677" s="183"/>
      <c r="AO677" s="183"/>
      <c r="AP677" s="181"/>
      <c r="AQ677" s="181" t="s">
        <v>340</v>
      </c>
      <c r="AR677" s="173"/>
      <c r="AS677" s="173"/>
      <c r="AT677" s="174"/>
      <c r="AU677" s="203" t="s">
        <v>260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341</v>
      </c>
      <c r="AH678" s="177"/>
      <c r="AI678" s="184"/>
      <c r="AJ678" s="184"/>
      <c r="AK678" s="184"/>
      <c r="AL678" s="182"/>
      <c r="AM678" s="184"/>
      <c r="AN678" s="184"/>
      <c r="AO678" s="184"/>
      <c r="AP678" s="182"/>
      <c r="AQ678" s="205"/>
      <c r="AR678" s="198"/>
      <c r="AS678" s="176" t="s">
        <v>341</v>
      </c>
      <c r="AT678" s="177"/>
      <c r="AU678" s="198"/>
      <c r="AV678" s="198"/>
      <c r="AW678" s="176" t="s">
        <v>311</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58</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108</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65</v>
      </c>
      <c r="Z681" s="192"/>
      <c r="AA681" s="193"/>
      <c r="AB681" s="194" t="s">
        <v>59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351</v>
      </c>
      <c r="F682" s="171"/>
      <c r="G682" s="172" t="s">
        <v>349</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49</v>
      </c>
      <c r="AC682" s="173"/>
      <c r="AD682" s="174"/>
      <c r="AE682" s="200" t="s">
        <v>62</v>
      </c>
      <c r="AF682" s="201"/>
      <c r="AG682" s="201"/>
      <c r="AH682" s="202"/>
      <c r="AI682" s="183" t="s">
        <v>582</v>
      </c>
      <c r="AJ682" s="183"/>
      <c r="AK682" s="183"/>
      <c r="AL682" s="181"/>
      <c r="AM682" s="183" t="s">
        <v>64</v>
      </c>
      <c r="AN682" s="183"/>
      <c r="AO682" s="183"/>
      <c r="AP682" s="181"/>
      <c r="AQ682" s="181" t="s">
        <v>340</v>
      </c>
      <c r="AR682" s="173"/>
      <c r="AS682" s="173"/>
      <c r="AT682" s="174"/>
      <c r="AU682" s="203" t="s">
        <v>260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341</v>
      </c>
      <c r="AH683" s="177"/>
      <c r="AI683" s="184"/>
      <c r="AJ683" s="184"/>
      <c r="AK683" s="184"/>
      <c r="AL683" s="182"/>
      <c r="AM683" s="184"/>
      <c r="AN683" s="184"/>
      <c r="AO683" s="184"/>
      <c r="AP683" s="182"/>
      <c r="AQ683" s="205"/>
      <c r="AR683" s="198"/>
      <c r="AS683" s="176" t="s">
        <v>341</v>
      </c>
      <c r="AT683" s="177"/>
      <c r="AU683" s="198"/>
      <c r="AV683" s="198"/>
      <c r="AW683" s="176" t="s">
        <v>311</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58</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108</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65</v>
      </c>
      <c r="Z686" s="192"/>
      <c r="AA686" s="193"/>
      <c r="AB686" s="194" t="s">
        <v>59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351</v>
      </c>
      <c r="F687" s="171"/>
      <c r="G687" s="172" t="s">
        <v>349</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49</v>
      </c>
      <c r="AC687" s="173"/>
      <c r="AD687" s="174"/>
      <c r="AE687" s="200" t="s">
        <v>62</v>
      </c>
      <c r="AF687" s="201"/>
      <c r="AG687" s="201"/>
      <c r="AH687" s="202"/>
      <c r="AI687" s="183" t="s">
        <v>582</v>
      </c>
      <c r="AJ687" s="183"/>
      <c r="AK687" s="183"/>
      <c r="AL687" s="181"/>
      <c r="AM687" s="183" t="s">
        <v>64</v>
      </c>
      <c r="AN687" s="183"/>
      <c r="AO687" s="183"/>
      <c r="AP687" s="181"/>
      <c r="AQ687" s="181" t="s">
        <v>340</v>
      </c>
      <c r="AR687" s="173"/>
      <c r="AS687" s="173"/>
      <c r="AT687" s="174"/>
      <c r="AU687" s="203" t="s">
        <v>260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341</v>
      </c>
      <c r="AH688" s="177"/>
      <c r="AI688" s="184"/>
      <c r="AJ688" s="184"/>
      <c r="AK688" s="184"/>
      <c r="AL688" s="182"/>
      <c r="AM688" s="184"/>
      <c r="AN688" s="184"/>
      <c r="AO688" s="184"/>
      <c r="AP688" s="182"/>
      <c r="AQ688" s="205"/>
      <c r="AR688" s="198"/>
      <c r="AS688" s="176" t="s">
        <v>341</v>
      </c>
      <c r="AT688" s="177"/>
      <c r="AU688" s="198"/>
      <c r="AV688" s="198"/>
      <c r="AW688" s="176" t="s">
        <v>311</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58</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108</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65</v>
      </c>
      <c r="Z691" s="192"/>
      <c r="AA691" s="193"/>
      <c r="AB691" s="194" t="s">
        <v>59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351</v>
      </c>
      <c r="F692" s="171"/>
      <c r="G692" s="172" t="s">
        <v>349</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49</v>
      </c>
      <c r="AC692" s="173"/>
      <c r="AD692" s="174"/>
      <c r="AE692" s="200" t="s">
        <v>62</v>
      </c>
      <c r="AF692" s="201"/>
      <c r="AG692" s="201"/>
      <c r="AH692" s="202"/>
      <c r="AI692" s="183" t="s">
        <v>582</v>
      </c>
      <c r="AJ692" s="183"/>
      <c r="AK692" s="183"/>
      <c r="AL692" s="181"/>
      <c r="AM692" s="183" t="s">
        <v>64</v>
      </c>
      <c r="AN692" s="183"/>
      <c r="AO692" s="183"/>
      <c r="AP692" s="181"/>
      <c r="AQ692" s="181" t="s">
        <v>340</v>
      </c>
      <c r="AR692" s="173"/>
      <c r="AS692" s="173"/>
      <c r="AT692" s="174"/>
      <c r="AU692" s="203" t="s">
        <v>260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341</v>
      </c>
      <c r="AH693" s="177"/>
      <c r="AI693" s="184"/>
      <c r="AJ693" s="184"/>
      <c r="AK693" s="184"/>
      <c r="AL693" s="182"/>
      <c r="AM693" s="184"/>
      <c r="AN693" s="184"/>
      <c r="AO693" s="184"/>
      <c r="AP693" s="182"/>
      <c r="AQ693" s="205"/>
      <c r="AR693" s="198"/>
      <c r="AS693" s="176" t="s">
        <v>341</v>
      </c>
      <c r="AT693" s="177"/>
      <c r="AU693" s="198"/>
      <c r="AV693" s="198"/>
      <c r="AW693" s="176" t="s">
        <v>311</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58</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108</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65</v>
      </c>
      <c r="Z696" s="192"/>
      <c r="AA696" s="193"/>
      <c r="AB696" s="194" t="s">
        <v>59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40" t="s">
        <v>164</v>
      </c>
      <c r="F697" s="641"/>
      <c r="G697" s="641"/>
      <c r="H697" s="641"/>
      <c r="I697" s="641"/>
      <c r="J697" s="641"/>
      <c r="K697" s="641"/>
      <c r="L697" s="641"/>
      <c r="M697" s="641"/>
      <c r="N697" s="641"/>
      <c r="O697" s="641"/>
      <c r="P697" s="641"/>
      <c r="Q697" s="641"/>
      <c r="R697" s="641"/>
      <c r="S697" s="641"/>
      <c r="T697" s="641"/>
      <c r="U697" s="641"/>
      <c r="V697" s="641"/>
      <c r="W697" s="641"/>
      <c r="X697" s="641"/>
      <c r="Y697" s="641"/>
      <c r="Z697" s="641"/>
      <c r="AA697" s="641"/>
      <c r="AB697" s="641"/>
      <c r="AC697" s="641"/>
      <c r="AD697" s="641"/>
      <c r="AE697" s="641"/>
      <c r="AF697" s="641"/>
      <c r="AG697" s="641"/>
      <c r="AH697" s="641"/>
      <c r="AI697" s="641"/>
      <c r="AJ697" s="641"/>
      <c r="AK697" s="641"/>
      <c r="AL697" s="641"/>
      <c r="AM697" s="641"/>
      <c r="AN697" s="641"/>
      <c r="AO697" s="641"/>
      <c r="AP697" s="641"/>
      <c r="AQ697" s="641"/>
      <c r="AR697" s="641"/>
      <c r="AS697" s="641"/>
      <c r="AT697" s="641"/>
      <c r="AU697" s="641"/>
      <c r="AV697" s="641"/>
      <c r="AW697" s="641"/>
      <c r="AX697" s="64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3" t="s">
        <v>138</v>
      </c>
      <c r="B700" s="644"/>
      <c r="C700" s="644"/>
      <c r="D700" s="644"/>
      <c r="E700" s="644"/>
      <c r="F700" s="644"/>
      <c r="G700" s="644"/>
      <c r="H700" s="644"/>
      <c r="I700" s="644"/>
      <c r="J700" s="644"/>
      <c r="K700" s="644"/>
      <c r="L700" s="644"/>
      <c r="M700" s="644"/>
      <c r="N700" s="644"/>
      <c r="O700" s="644"/>
      <c r="P700" s="644"/>
      <c r="Q700" s="644"/>
      <c r="R700" s="644"/>
      <c r="S700" s="644"/>
      <c r="T700" s="644"/>
      <c r="U700" s="644"/>
      <c r="V700" s="644"/>
      <c r="W700" s="644"/>
      <c r="X700" s="644"/>
      <c r="Y700" s="644"/>
      <c r="Z700" s="644"/>
      <c r="AA700" s="644"/>
      <c r="AB700" s="644"/>
      <c r="AC700" s="644"/>
      <c r="AD700" s="644"/>
      <c r="AE700" s="644"/>
      <c r="AF700" s="644"/>
      <c r="AG700" s="644"/>
      <c r="AH700" s="644"/>
      <c r="AI700" s="644"/>
      <c r="AJ700" s="644"/>
      <c r="AK700" s="644"/>
      <c r="AL700" s="644"/>
      <c r="AM700" s="644"/>
      <c r="AN700" s="644"/>
      <c r="AO700" s="644"/>
      <c r="AP700" s="644"/>
      <c r="AQ700" s="644"/>
      <c r="AR700" s="644"/>
      <c r="AS700" s="644"/>
      <c r="AT700" s="644"/>
      <c r="AU700" s="644"/>
      <c r="AV700" s="644"/>
      <c r="AW700" s="644"/>
      <c r="AX700" s="645"/>
    </row>
    <row r="701" spans="1:51" ht="27" customHeight="1" x14ac:dyDescent="0.15">
      <c r="A701" s="3"/>
      <c r="B701" s="9"/>
      <c r="C701" s="646" t="s">
        <v>93</v>
      </c>
      <c r="D701" s="647"/>
      <c r="E701" s="647"/>
      <c r="F701" s="647"/>
      <c r="G701" s="647"/>
      <c r="H701" s="647"/>
      <c r="I701" s="647"/>
      <c r="J701" s="647"/>
      <c r="K701" s="647"/>
      <c r="L701" s="647"/>
      <c r="M701" s="647"/>
      <c r="N701" s="647"/>
      <c r="O701" s="647"/>
      <c r="P701" s="647"/>
      <c r="Q701" s="647"/>
      <c r="R701" s="647"/>
      <c r="S701" s="647"/>
      <c r="T701" s="647"/>
      <c r="U701" s="647"/>
      <c r="V701" s="647"/>
      <c r="W701" s="647"/>
      <c r="X701" s="647"/>
      <c r="Y701" s="647"/>
      <c r="Z701" s="647"/>
      <c r="AA701" s="647"/>
      <c r="AB701" s="647"/>
      <c r="AC701" s="648"/>
      <c r="AD701" s="647" t="s">
        <v>80</v>
      </c>
      <c r="AE701" s="647"/>
      <c r="AF701" s="647"/>
      <c r="AG701" s="649" t="s">
        <v>70</v>
      </c>
      <c r="AH701" s="647"/>
      <c r="AI701" s="647"/>
      <c r="AJ701" s="647"/>
      <c r="AK701" s="647"/>
      <c r="AL701" s="647"/>
      <c r="AM701" s="647"/>
      <c r="AN701" s="647"/>
      <c r="AO701" s="647"/>
      <c r="AP701" s="647"/>
      <c r="AQ701" s="647"/>
      <c r="AR701" s="647"/>
      <c r="AS701" s="647"/>
      <c r="AT701" s="647"/>
      <c r="AU701" s="647"/>
      <c r="AV701" s="647"/>
      <c r="AW701" s="647"/>
      <c r="AX701" s="650"/>
    </row>
    <row r="702" spans="1:51" ht="52.5" customHeight="1" x14ac:dyDescent="0.15">
      <c r="A702" s="92" t="s">
        <v>265</v>
      </c>
      <c r="B702" s="93"/>
      <c r="C702" s="612" t="s">
        <v>267</v>
      </c>
      <c r="D702" s="613"/>
      <c r="E702" s="613"/>
      <c r="F702" s="613"/>
      <c r="G702" s="613"/>
      <c r="H702" s="613"/>
      <c r="I702" s="613"/>
      <c r="J702" s="613"/>
      <c r="K702" s="613"/>
      <c r="L702" s="613"/>
      <c r="M702" s="613"/>
      <c r="N702" s="613"/>
      <c r="O702" s="613"/>
      <c r="P702" s="613"/>
      <c r="Q702" s="613"/>
      <c r="R702" s="613"/>
      <c r="S702" s="613"/>
      <c r="T702" s="613"/>
      <c r="U702" s="613"/>
      <c r="V702" s="613"/>
      <c r="W702" s="613"/>
      <c r="X702" s="613"/>
      <c r="Y702" s="613"/>
      <c r="Z702" s="613"/>
      <c r="AA702" s="613"/>
      <c r="AB702" s="613"/>
      <c r="AC702" s="614"/>
      <c r="AD702" s="615" t="s">
        <v>747</v>
      </c>
      <c r="AE702" s="616"/>
      <c r="AF702" s="616"/>
      <c r="AG702" s="617" t="s">
        <v>749</v>
      </c>
      <c r="AH702" s="618"/>
      <c r="AI702" s="618"/>
      <c r="AJ702" s="618"/>
      <c r="AK702" s="618"/>
      <c r="AL702" s="618"/>
      <c r="AM702" s="618"/>
      <c r="AN702" s="618"/>
      <c r="AO702" s="618"/>
      <c r="AP702" s="618"/>
      <c r="AQ702" s="618"/>
      <c r="AR702" s="618"/>
      <c r="AS702" s="618"/>
      <c r="AT702" s="618"/>
      <c r="AU702" s="618"/>
      <c r="AV702" s="618"/>
      <c r="AW702" s="618"/>
      <c r="AX702" s="619"/>
    </row>
    <row r="703" spans="1:51" ht="78.75" customHeight="1" x14ac:dyDescent="0.15">
      <c r="A703" s="94"/>
      <c r="B703" s="95"/>
      <c r="C703" s="620" t="s">
        <v>113</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582"/>
      <c r="AD703" s="583" t="s">
        <v>747</v>
      </c>
      <c r="AE703" s="584"/>
      <c r="AF703" s="584"/>
      <c r="AG703" s="578" t="s">
        <v>129</v>
      </c>
      <c r="AH703" s="579"/>
      <c r="AI703" s="579"/>
      <c r="AJ703" s="579"/>
      <c r="AK703" s="579"/>
      <c r="AL703" s="579"/>
      <c r="AM703" s="579"/>
      <c r="AN703" s="579"/>
      <c r="AO703" s="579"/>
      <c r="AP703" s="579"/>
      <c r="AQ703" s="579"/>
      <c r="AR703" s="579"/>
      <c r="AS703" s="579"/>
      <c r="AT703" s="579"/>
      <c r="AU703" s="579"/>
      <c r="AV703" s="579"/>
      <c r="AW703" s="579"/>
      <c r="AX703" s="580"/>
    </row>
    <row r="704" spans="1:51" ht="48.75" customHeight="1" x14ac:dyDescent="0.15">
      <c r="A704" s="96"/>
      <c r="B704" s="97"/>
      <c r="C704" s="622" t="s">
        <v>270</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594" t="s">
        <v>747</v>
      </c>
      <c r="AE704" s="595"/>
      <c r="AF704" s="595"/>
      <c r="AG704" s="101" t="s">
        <v>750</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118</v>
      </c>
      <c r="B705" s="159"/>
      <c r="C705" s="625" t="s">
        <v>125</v>
      </c>
      <c r="D705" s="62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627"/>
      <c r="AD705" s="628" t="s">
        <v>747</v>
      </c>
      <c r="AE705" s="629"/>
      <c r="AF705" s="629"/>
      <c r="AG705" s="98" t="s">
        <v>751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0" t="s">
        <v>151</v>
      </c>
      <c r="F706" s="631"/>
      <c r="G706" s="631"/>
      <c r="H706" s="631"/>
      <c r="I706" s="631"/>
      <c r="J706" s="631"/>
      <c r="K706" s="631"/>
      <c r="L706" s="631"/>
      <c r="M706" s="631"/>
      <c r="N706" s="631"/>
      <c r="O706" s="631"/>
      <c r="P706" s="631"/>
      <c r="Q706" s="631"/>
      <c r="R706" s="631"/>
      <c r="S706" s="631"/>
      <c r="T706" s="631"/>
      <c r="U706" s="631"/>
      <c r="V706" s="631"/>
      <c r="W706" s="631"/>
      <c r="X706" s="631"/>
      <c r="Y706" s="631"/>
      <c r="Z706" s="631"/>
      <c r="AA706" s="631"/>
      <c r="AB706" s="631"/>
      <c r="AC706" s="632"/>
      <c r="AD706" s="583" t="s">
        <v>748</v>
      </c>
      <c r="AE706" s="584"/>
      <c r="AF706" s="602"/>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3" t="s">
        <v>424</v>
      </c>
      <c r="F707" s="634"/>
      <c r="G707" s="634"/>
      <c r="H707" s="634"/>
      <c r="I707" s="634"/>
      <c r="J707" s="634"/>
      <c r="K707" s="634"/>
      <c r="L707" s="634"/>
      <c r="M707" s="634"/>
      <c r="N707" s="634"/>
      <c r="O707" s="634"/>
      <c r="P707" s="634"/>
      <c r="Q707" s="634"/>
      <c r="R707" s="634"/>
      <c r="S707" s="634"/>
      <c r="T707" s="634"/>
      <c r="U707" s="634"/>
      <c r="V707" s="634"/>
      <c r="W707" s="634"/>
      <c r="X707" s="634"/>
      <c r="Y707" s="634"/>
      <c r="Z707" s="634"/>
      <c r="AA707" s="634"/>
      <c r="AB707" s="634"/>
      <c r="AC707" s="635"/>
      <c r="AD707" s="636" t="s">
        <v>748</v>
      </c>
      <c r="AE707" s="637"/>
      <c r="AF707" s="637"/>
      <c r="AG707" s="101"/>
      <c r="AH707" s="102"/>
      <c r="AI707" s="102"/>
      <c r="AJ707" s="102"/>
      <c r="AK707" s="102"/>
      <c r="AL707" s="102"/>
      <c r="AM707" s="102"/>
      <c r="AN707" s="102"/>
      <c r="AO707" s="102"/>
      <c r="AP707" s="102"/>
      <c r="AQ707" s="102"/>
      <c r="AR707" s="102"/>
      <c r="AS707" s="102"/>
      <c r="AT707" s="102"/>
      <c r="AU707" s="102"/>
      <c r="AV707" s="102"/>
      <c r="AW707" s="102"/>
      <c r="AX707" s="103"/>
    </row>
    <row r="708" spans="1:50" ht="34.5" customHeight="1" x14ac:dyDescent="0.15">
      <c r="A708" s="110"/>
      <c r="B708" s="111"/>
      <c r="C708" s="638" t="s">
        <v>15</v>
      </c>
      <c r="D708" s="639"/>
      <c r="E708" s="639"/>
      <c r="F708" s="639"/>
      <c r="G708" s="639"/>
      <c r="H708" s="639"/>
      <c r="I708" s="639"/>
      <c r="J708" s="639"/>
      <c r="K708" s="639"/>
      <c r="L708" s="639"/>
      <c r="M708" s="639"/>
      <c r="N708" s="639"/>
      <c r="O708" s="639"/>
      <c r="P708" s="639"/>
      <c r="Q708" s="639"/>
      <c r="R708" s="639"/>
      <c r="S708" s="639"/>
      <c r="T708" s="639"/>
      <c r="U708" s="639"/>
      <c r="V708" s="639"/>
      <c r="W708" s="639"/>
      <c r="X708" s="639"/>
      <c r="Y708" s="639"/>
      <c r="Z708" s="639"/>
      <c r="AA708" s="639"/>
      <c r="AB708" s="639"/>
      <c r="AC708" s="639"/>
      <c r="AD708" s="567" t="s">
        <v>747</v>
      </c>
      <c r="AE708" s="568"/>
      <c r="AF708" s="568"/>
      <c r="AG708" s="570" t="s">
        <v>752</v>
      </c>
      <c r="AH708" s="571"/>
      <c r="AI708" s="571"/>
      <c r="AJ708" s="571"/>
      <c r="AK708" s="571"/>
      <c r="AL708" s="571"/>
      <c r="AM708" s="571"/>
      <c r="AN708" s="571"/>
      <c r="AO708" s="571"/>
      <c r="AP708" s="571"/>
      <c r="AQ708" s="571"/>
      <c r="AR708" s="571"/>
      <c r="AS708" s="571"/>
      <c r="AT708" s="571"/>
      <c r="AU708" s="571"/>
      <c r="AV708" s="571"/>
      <c r="AW708" s="571"/>
      <c r="AX708" s="572"/>
    </row>
    <row r="709" spans="1:50" ht="26.25" customHeight="1" x14ac:dyDescent="0.15">
      <c r="A709" s="110"/>
      <c r="B709" s="111"/>
      <c r="C709" s="581" t="s">
        <v>236</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3" t="s">
        <v>747</v>
      </c>
      <c r="AE709" s="584"/>
      <c r="AF709" s="584"/>
      <c r="AG709" s="578" t="s">
        <v>317</v>
      </c>
      <c r="AH709" s="579"/>
      <c r="AI709" s="579"/>
      <c r="AJ709" s="579"/>
      <c r="AK709" s="579"/>
      <c r="AL709" s="579"/>
      <c r="AM709" s="579"/>
      <c r="AN709" s="579"/>
      <c r="AO709" s="579"/>
      <c r="AP709" s="579"/>
      <c r="AQ709" s="579"/>
      <c r="AR709" s="579"/>
      <c r="AS709" s="579"/>
      <c r="AT709" s="579"/>
      <c r="AU709" s="579"/>
      <c r="AV709" s="579"/>
      <c r="AW709" s="579"/>
      <c r="AX709" s="580"/>
    </row>
    <row r="710" spans="1:50" ht="26.25" customHeight="1" x14ac:dyDescent="0.15">
      <c r="A710" s="110"/>
      <c r="B710" s="111"/>
      <c r="C710" s="581" t="s">
        <v>25</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3" t="s">
        <v>546</v>
      </c>
      <c r="AE710" s="584"/>
      <c r="AF710" s="584"/>
      <c r="AG710" s="578" t="s">
        <v>486</v>
      </c>
      <c r="AH710" s="579"/>
      <c r="AI710" s="579"/>
      <c r="AJ710" s="579"/>
      <c r="AK710" s="579"/>
      <c r="AL710" s="579"/>
      <c r="AM710" s="579"/>
      <c r="AN710" s="579"/>
      <c r="AO710" s="579"/>
      <c r="AP710" s="579"/>
      <c r="AQ710" s="579"/>
      <c r="AR710" s="579"/>
      <c r="AS710" s="579"/>
      <c r="AT710" s="579"/>
      <c r="AU710" s="579"/>
      <c r="AV710" s="579"/>
      <c r="AW710" s="579"/>
      <c r="AX710" s="580"/>
    </row>
    <row r="711" spans="1:50" ht="54" customHeight="1" x14ac:dyDescent="0.15">
      <c r="A711" s="110"/>
      <c r="B711" s="111"/>
      <c r="C711" s="581" t="s">
        <v>110</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93"/>
      <c r="AD711" s="583" t="s">
        <v>747</v>
      </c>
      <c r="AE711" s="584"/>
      <c r="AF711" s="584"/>
      <c r="AG711" s="578" t="s">
        <v>508</v>
      </c>
      <c r="AH711" s="579"/>
      <c r="AI711" s="579"/>
      <c r="AJ711" s="579"/>
      <c r="AK711" s="579"/>
      <c r="AL711" s="579"/>
      <c r="AM711" s="579"/>
      <c r="AN711" s="579"/>
      <c r="AO711" s="579"/>
      <c r="AP711" s="579"/>
      <c r="AQ711" s="579"/>
      <c r="AR711" s="579"/>
      <c r="AS711" s="579"/>
      <c r="AT711" s="579"/>
      <c r="AU711" s="579"/>
      <c r="AV711" s="579"/>
      <c r="AW711" s="579"/>
      <c r="AX711" s="580"/>
    </row>
    <row r="712" spans="1:50" ht="26.25" customHeight="1" x14ac:dyDescent="0.15">
      <c r="A712" s="110"/>
      <c r="B712" s="111"/>
      <c r="C712" s="581" t="s">
        <v>374</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93"/>
      <c r="AD712" s="594" t="s">
        <v>546</v>
      </c>
      <c r="AE712" s="595"/>
      <c r="AF712" s="595"/>
      <c r="AG712" s="596" t="s">
        <v>486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110"/>
      <c r="B713" s="111"/>
      <c r="C713" s="599" t="s">
        <v>384</v>
      </c>
      <c r="D713" s="600"/>
      <c r="E713" s="600"/>
      <c r="F713" s="600"/>
      <c r="G713" s="600"/>
      <c r="H713" s="600"/>
      <c r="I713" s="600"/>
      <c r="J713" s="600"/>
      <c r="K713" s="600"/>
      <c r="L713" s="600"/>
      <c r="M713" s="600"/>
      <c r="N713" s="600"/>
      <c r="O713" s="600"/>
      <c r="P713" s="600"/>
      <c r="Q713" s="600"/>
      <c r="R713" s="600"/>
      <c r="S713" s="600"/>
      <c r="T713" s="600"/>
      <c r="U713" s="600"/>
      <c r="V713" s="600"/>
      <c r="W713" s="600"/>
      <c r="X713" s="600"/>
      <c r="Y713" s="600"/>
      <c r="Z713" s="600"/>
      <c r="AA713" s="600"/>
      <c r="AB713" s="600"/>
      <c r="AC713" s="601"/>
      <c r="AD713" s="583" t="s">
        <v>546</v>
      </c>
      <c r="AE713" s="584"/>
      <c r="AF713" s="602"/>
      <c r="AG713" s="578" t="s">
        <v>486</v>
      </c>
      <c r="AH713" s="579"/>
      <c r="AI713" s="579"/>
      <c r="AJ713" s="579"/>
      <c r="AK713" s="579"/>
      <c r="AL713" s="579"/>
      <c r="AM713" s="579"/>
      <c r="AN713" s="579"/>
      <c r="AO713" s="579"/>
      <c r="AP713" s="579"/>
      <c r="AQ713" s="579"/>
      <c r="AR713" s="579"/>
      <c r="AS713" s="579"/>
      <c r="AT713" s="579"/>
      <c r="AU713" s="579"/>
      <c r="AV713" s="579"/>
      <c r="AW713" s="579"/>
      <c r="AX713" s="580"/>
    </row>
    <row r="714" spans="1:50" ht="26.25" customHeight="1" x14ac:dyDescent="0.15">
      <c r="A714" s="112"/>
      <c r="B714" s="113"/>
      <c r="C714" s="603" t="s">
        <v>328</v>
      </c>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5"/>
      <c r="AD714" s="606" t="s">
        <v>747</v>
      </c>
      <c r="AE714" s="607"/>
      <c r="AF714" s="608"/>
      <c r="AG714" s="609" t="s">
        <v>753</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108" t="s">
        <v>121</v>
      </c>
      <c r="B715" s="109"/>
      <c r="C715" s="564" t="s">
        <v>434</v>
      </c>
      <c r="D715" s="565"/>
      <c r="E715" s="565"/>
      <c r="F715" s="565"/>
      <c r="G715" s="565"/>
      <c r="H715" s="565"/>
      <c r="I715" s="565"/>
      <c r="J715" s="565"/>
      <c r="K715" s="565"/>
      <c r="L715" s="565"/>
      <c r="M715" s="565"/>
      <c r="N715" s="565"/>
      <c r="O715" s="565"/>
      <c r="P715" s="565"/>
      <c r="Q715" s="565"/>
      <c r="R715" s="565"/>
      <c r="S715" s="565"/>
      <c r="T715" s="565"/>
      <c r="U715" s="565"/>
      <c r="V715" s="565"/>
      <c r="W715" s="565"/>
      <c r="X715" s="565"/>
      <c r="Y715" s="565"/>
      <c r="Z715" s="565"/>
      <c r="AA715" s="565"/>
      <c r="AB715" s="565"/>
      <c r="AC715" s="566"/>
      <c r="AD715" s="567" t="s">
        <v>747</v>
      </c>
      <c r="AE715" s="568"/>
      <c r="AF715" s="569"/>
      <c r="AG715" s="570" t="s">
        <v>561</v>
      </c>
      <c r="AH715" s="571"/>
      <c r="AI715" s="571"/>
      <c r="AJ715" s="571"/>
      <c r="AK715" s="571"/>
      <c r="AL715" s="571"/>
      <c r="AM715" s="571"/>
      <c r="AN715" s="571"/>
      <c r="AO715" s="571"/>
      <c r="AP715" s="571"/>
      <c r="AQ715" s="571"/>
      <c r="AR715" s="571"/>
      <c r="AS715" s="571"/>
      <c r="AT715" s="571"/>
      <c r="AU715" s="571"/>
      <c r="AV715" s="571"/>
      <c r="AW715" s="571"/>
      <c r="AX715" s="572"/>
    </row>
    <row r="716" spans="1:50" ht="35.25" customHeight="1" x14ac:dyDescent="0.15">
      <c r="A716" s="110"/>
      <c r="B716" s="111"/>
      <c r="C716" s="573" t="s">
        <v>133</v>
      </c>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5"/>
      <c r="AD716" s="576" t="s">
        <v>546</v>
      </c>
      <c r="AE716" s="577"/>
      <c r="AF716" s="577"/>
      <c r="AG716" s="578" t="s">
        <v>486</v>
      </c>
      <c r="AH716" s="579"/>
      <c r="AI716" s="579"/>
      <c r="AJ716" s="579"/>
      <c r="AK716" s="579"/>
      <c r="AL716" s="579"/>
      <c r="AM716" s="579"/>
      <c r="AN716" s="579"/>
      <c r="AO716" s="579"/>
      <c r="AP716" s="579"/>
      <c r="AQ716" s="579"/>
      <c r="AR716" s="579"/>
      <c r="AS716" s="579"/>
      <c r="AT716" s="579"/>
      <c r="AU716" s="579"/>
      <c r="AV716" s="579"/>
      <c r="AW716" s="579"/>
      <c r="AX716" s="580"/>
    </row>
    <row r="717" spans="1:50" ht="27" customHeight="1" x14ac:dyDescent="0.15">
      <c r="A717" s="110"/>
      <c r="B717" s="111"/>
      <c r="C717" s="581" t="s">
        <v>353</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3" t="s">
        <v>747</v>
      </c>
      <c r="AE717" s="584"/>
      <c r="AF717" s="584"/>
      <c r="AG717" s="578" t="s">
        <v>201</v>
      </c>
      <c r="AH717" s="579"/>
      <c r="AI717" s="579"/>
      <c r="AJ717" s="579"/>
      <c r="AK717" s="579"/>
      <c r="AL717" s="579"/>
      <c r="AM717" s="579"/>
      <c r="AN717" s="579"/>
      <c r="AO717" s="579"/>
      <c r="AP717" s="579"/>
      <c r="AQ717" s="579"/>
      <c r="AR717" s="579"/>
      <c r="AS717" s="579"/>
      <c r="AT717" s="579"/>
      <c r="AU717" s="579"/>
      <c r="AV717" s="579"/>
      <c r="AW717" s="579"/>
      <c r="AX717" s="580"/>
    </row>
    <row r="718" spans="1:50" ht="37.5" customHeight="1" x14ac:dyDescent="0.15">
      <c r="A718" s="112"/>
      <c r="B718" s="113"/>
      <c r="C718" s="581" t="s">
        <v>128</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3" t="s">
        <v>747</v>
      </c>
      <c r="AE718" s="584"/>
      <c r="AF718" s="584"/>
      <c r="AG718" s="167" t="s">
        <v>20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75</v>
      </c>
      <c r="B719" s="162"/>
      <c r="C719" s="585" t="s">
        <v>273</v>
      </c>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7"/>
      <c r="AD719" s="567" t="s">
        <v>546</v>
      </c>
      <c r="AE719" s="568"/>
      <c r="AF719" s="568"/>
      <c r="AG719" s="98" t="s">
        <v>812</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8" t="s">
        <v>291</v>
      </c>
      <c r="D720" s="589"/>
      <c r="E720" s="589"/>
      <c r="F720" s="590"/>
      <c r="G720" s="591" t="s">
        <v>71</v>
      </c>
      <c r="H720" s="589"/>
      <c r="I720" s="589"/>
      <c r="J720" s="589"/>
      <c r="K720" s="589"/>
      <c r="L720" s="589"/>
      <c r="M720" s="589"/>
      <c r="N720" s="591" t="s">
        <v>304</v>
      </c>
      <c r="O720" s="589"/>
      <c r="P720" s="589"/>
      <c r="Q720" s="589"/>
      <c r="R720" s="589"/>
      <c r="S720" s="589"/>
      <c r="T720" s="589"/>
      <c r="U720" s="589"/>
      <c r="V720" s="589"/>
      <c r="W720" s="589"/>
      <c r="X720" s="589"/>
      <c r="Y720" s="589"/>
      <c r="Z720" s="589"/>
      <c r="AA720" s="589"/>
      <c r="AB720" s="589"/>
      <c r="AC720" s="589"/>
      <c r="AD720" s="589"/>
      <c r="AE720" s="589"/>
      <c r="AF720" s="592"/>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9"/>
      <c r="D721" s="550"/>
      <c r="E721" s="550"/>
      <c r="F721" s="551"/>
      <c r="G721" s="552"/>
      <c r="H721" s="553"/>
      <c r="I721" s="21" t="str">
        <f>IF(OR(G721="　",G721=""),"","-")</f>
        <v/>
      </c>
      <c r="J721" s="554"/>
      <c r="K721" s="554"/>
      <c r="L721" s="21" t="str">
        <f>IF(M721="","","-")</f>
        <v/>
      </c>
      <c r="M721" s="24"/>
      <c r="N721" s="555"/>
      <c r="O721" s="556"/>
      <c r="P721" s="556"/>
      <c r="Q721" s="556"/>
      <c r="R721" s="556"/>
      <c r="S721" s="556"/>
      <c r="T721" s="556"/>
      <c r="U721" s="556"/>
      <c r="V721" s="556"/>
      <c r="W721" s="556"/>
      <c r="X721" s="556"/>
      <c r="Y721" s="556"/>
      <c r="Z721" s="556"/>
      <c r="AA721" s="556"/>
      <c r="AB721" s="556"/>
      <c r="AC721" s="556"/>
      <c r="AD721" s="556"/>
      <c r="AE721" s="556"/>
      <c r="AF721" s="557"/>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9"/>
      <c r="D722" s="550"/>
      <c r="E722" s="550"/>
      <c r="F722" s="551"/>
      <c r="G722" s="552"/>
      <c r="H722" s="553"/>
      <c r="I722" s="21" t="str">
        <f>IF(OR(G722="　",G722=""),"","-")</f>
        <v/>
      </c>
      <c r="J722" s="554"/>
      <c r="K722" s="554"/>
      <c r="L722" s="21" t="str">
        <f>IF(M722="","","-")</f>
        <v/>
      </c>
      <c r="M722" s="24"/>
      <c r="N722" s="555"/>
      <c r="O722" s="556"/>
      <c r="P722" s="556"/>
      <c r="Q722" s="556"/>
      <c r="R722" s="556"/>
      <c r="S722" s="556"/>
      <c r="T722" s="556"/>
      <c r="U722" s="556"/>
      <c r="V722" s="556"/>
      <c r="W722" s="556"/>
      <c r="X722" s="556"/>
      <c r="Y722" s="556"/>
      <c r="Z722" s="556"/>
      <c r="AA722" s="556"/>
      <c r="AB722" s="556"/>
      <c r="AC722" s="556"/>
      <c r="AD722" s="556"/>
      <c r="AE722" s="556"/>
      <c r="AF722" s="557"/>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9"/>
      <c r="D723" s="550"/>
      <c r="E723" s="550"/>
      <c r="F723" s="551"/>
      <c r="G723" s="552"/>
      <c r="H723" s="553"/>
      <c r="I723" s="21" t="str">
        <f>IF(OR(G723="　",G723=""),"","-")</f>
        <v/>
      </c>
      <c r="J723" s="554"/>
      <c r="K723" s="554"/>
      <c r="L723" s="21" t="str">
        <f>IF(M723="","","-")</f>
        <v/>
      </c>
      <c r="M723" s="24"/>
      <c r="N723" s="555"/>
      <c r="O723" s="556"/>
      <c r="P723" s="556"/>
      <c r="Q723" s="556"/>
      <c r="R723" s="556"/>
      <c r="S723" s="556"/>
      <c r="T723" s="556"/>
      <c r="U723" s="556"/>
      <c r="V723" s="556"/>
      <c r="W723" s="556"/>
      <c r="X723" s="556"/>
      <c r="Y723" s="556"/>
      <c r="Z723" s="556"/>
      <c r="AA723" s="556"/>
      <c r="AB723" s="556"/>
      <c r="AC723" s="556"/>
      <c r="AD723" s="556"/>
      <c r="AE723" s="556"/>
      <c r="AF723" s="557"/>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9"/>
      <c r="D724" s="550"/>
      <c r="E724" s="550"/>
      <c r="F724" s="551"/>
      <c r="G724" s="552"/>
      <c r="H724" s="553"/>
      <c r="I724" s="21" t="str">
        <f>IF(OR(G724="　",G724=""),"","-")</f>
        <v/>
      </c>
      <c r="J724" s="554"/>
      <c r="K724" s="554"/>
      <c r="L724" s="21" t="str">
        <f>IF(M724="","","-")</f>
        <v/>
      </c>
      <c r="M724" s="24"/>
      <c r="N724" s="555"/>
      <c r="O724" s="556"/>
      <c r="P724" s="556"/>
      <c r="Q724" s="556"/>
      <c r="R724" s="556"/>
      <c r="S724" s="556"/>
      <c r="T724" s="556"/>
      <c r="U724" s="556"/>
      <c r="V724" s="556"/>
      <c r="W724" s="556"/>
      <c r="X724" s="556"/>
      <c r="Y724" s="556"/>
      <c r="Z724" s="556"/>
      <c r="AA724" s="556"/>
      <c r="AB724" s="556"/>
      <c r="AC724" s="556"/>
      <c r="AD724" s="556"/>
      <c r="AE724" s="556"/>
      <c r="AF724" s="557"/>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9"/>
      <c r="D725" s="550"/>
      <c r="E725" s="550"/>
      <c r="F725" s="551"/>
      <c r="G725" s="558"/>
      <c r="H725" s="559"/>
      <c r="I725" s="22" t="str">
        <f>IF(OR(G725="　",G725=""),"","-")</f>
        <v/>
      </c>
      <c r="J725" s="560"/>
      <c r="K725" s="560"/>
      <c r="L725" s="22" t="str">
        <f>IF(M725="","","-")</f>
        <v/>
      </c>
      <c r="M725" s="25"/>
      <c r="N725" s="561"/>
      <c r="O725" s="562"/>
      <c r="P725" s="562"/>
      <c r="Q725" s="562"/>
      <c r="R725" s="562"/>
      <c r="S725" s="562"/>
      <c r="T725" s="562"/>
      <c r="U725" s="562"/>
      <c r="V725" s="562"/>
      <c r="W725" s="562"/>
      <c r="X725" s="562"/>
      <c r="Y725" s="562"/>
      <c r="Z725" s="562"/>
      <c r="AA725" s="562"/>
      <c r="AB725" s="562"/>
      <c r="AC725" s="562"/>
      <c r="AD725" s="562"/>
      <c r="AE725" s="562"/>
      <c r="AF725" s="5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123</v>
      </c>
      <c r="B726" s="114"/>
      <c r="C726" s="492" t="s">
        <v>142</v>
      </c>
      <c r="D726" s="287"/>
      <c r="E726" s="287"/>
      <c r="F726" s="494"/>
      <c r="G726" s="360" t="s">
        <v>411</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21" t="s">
        <v>146</v>
      </c>
      <c r="D727" s="522"/>
      <c r="E727" s="522"/>
      <c r="F727" s="523"/>
      <c r="G727" s="524" t="s">
        <v>754</v>
      </c>
      <c r="H727" s="524"/>
      <c r="I727" s="524"/>
      <c r="J727" s="524"/>
      <c r="K727" s="524"/>
      <c r="L727" s="524"/>
      <c r="M727" s="524"/>
      <c r="N727" s="524"/>
      <c r="O727" s="524"/>
      <c r="P727" s="524"/>
      <c r="Q727" s="524"/>
      <c r="R727" s="524"/>
      <c r="S727" s="524"/>
      <c r="T727" s="524"/>
      <c r="U727" s="524"/>
      <c r="V727" s="524"/>
      <c r="W727" s="524"/>
      <c r="X727" s="524"/>
      <c r="Y727" s="524"/>
      <c r="Z727" s="524"/>
      <c r="AA727" s="524"/>
      <c r="AB727" s="524"/>
      <c r="AC727" s="524"/>
      <c r="AD727" s="524"/>
      <c r="AE727" s="524"/>
      <c r="AF727" s="524"/>
      <c r="AG727" s="524"/>
      <c r="AH727" s="524"/>
      <c r="AI727" s="524"/>
      <c r="AJ727" s="524"/>
      <c r="AK727" s="524"/>
      <c r="AL727" s="524"/>
      <c r="AM727" s="524"/>
      <c r="AN727" s="524"/>
      <c r="AO727" s="524"/>
      <c r="AP727" s="524"/>
      <c r="AQ727" s="524"/>
      <c r="AR727" s="524"/>
      <c r="AS727" s="524"/>
      <c r="AT727" s="524"/>
      <c r="AU727" s="524"/>
      <c r="AV727" s="524"/>
      <c r="AW727" s="524"/>
      <c r="AX727" s="525"/>
    </row>
    <row r="728" spans="1:50" ht="24" customHeight="1" x14ac:dyDescent="0.15">
      <c r="A728" s="526" t="s">
        <v>111</v>
      </c>
      <c r="B728" s="527"/>
      <c r="C728" s="527"/>
      <c r="D728" s="527"/>
      <c r="E728" s="527"/>
      <c r="F728" s="527"/>
      <c r="G728" s="527"/>
      <c r="H728" s="527"/>
      <c r="I728" s="527"/>
      <c r="J728" s="527"/>
      <c r="K728" s="527"/>
      <c r="L728" s="527"/>
      <c r="M728" s="527"/>
      <c r="N728" s="527"/>
      <c r="O728" s="527"/>
      <c r="P728" s="527"/>
      <c r="Q728" s="527"/>
      <c r="R728" s="527"/>
      <c r="S728" s="527"/>
      <c r="T728" s="527"/>
      <c r="U728" s="527"/>
      <c r="V728" s="527"/>
      <c r="W728" s="527"/>
      <c r="X728" s="527"/>
      <c r="Y728" s="527"/>
      <c r="Z728" s="527"/>
      <c r="AA728" s="527"/>
      <c r="AB728" s="527"/>
      <c r="AC728" s="527"/>
      <c r="AD728" s="527"/>
      <c r="AE728" s="527"/>
      <c r="AF728" s="527"/>
      <c r="AG728" s="527"/>
      <c r="AH728" s="527"/>
      <c r="AI728" s="527"/>
      <c r="AJ728" s="527"/>
      <c r="AK728" s="527"/>
      <c r="AL728" s="527"/>
      <c r="AM728" s="527"/>
      <c r="AN728" s="527"/>
      <c r="AO728" s="527"/>
      <c r="AP728" s="527"/>
      <c r="AQ728" s="527"/>
      <c r="AR728" s="527"/>
      <c r="AS728" s="527"/>
      <c r="AT728" s="527"/>
      <c r="AU728" s="527"/>
      <c r="AV728" s="527"/>
      <c r="AW728" s="527"/>
      <c r="AX728" s="528"/>
    </row>
    <row r="729" spans="1:50" ht="67.5" customHeight="1" x14ac:dyDescent="0.15">
      <c r="A729" s="529" t="s">
        <v>816</v>
      </c>
      <c r="B729" s="530"/>
      <c r="C729" s="530"/>
      <c r="D729" s="530"/>
      <c r="E729" s="530"/>
      <c r="F729" s="530"/>
      <c r="G729" s="530"/>
      <c r="H729" s="530"/>
      <c r="I729" s="530"/>
      <c r="J729" s="530"/>
      <c r="K729" s="530"/>
      <c r="L729" s="530"/>
      <c r="M729" s="530"/>
      <c r="N729" s="530"/>
      <c r="O729" s="530"/>
      <c r="P729" s="530"/>
      <c r="Q729" s="530"/>
      <c r="R729" s="530"/>
      <c r="S729" s="530"/>
      <c r="T729" s="530"/>
      <c r="U729" s="530"/>
      <c r="V729" s="530"/>
      <c r="W729" s="530"/>
      <c r="X729" s="530"/>
      <c r="Y729" s="530"/>
      <c r="Z729" s="530"/>
      <c r="AA729" s="530"/>
      <c r="AB729" s="530"/>
      <c r="AC729" s="530"/>
      <c r="AD729" s="530"/>
      <c r="AE729" s="530"/>
      <c r="AF729" s="530"/>
      <c r="AG729" s="530"/>
      <c r="AH729" s="530"/>
      <c r="AI729" s="530"/>
      <c r="AJ729" s="530"/>
      <c r="AK729" s="530"/>
      <c r="AL729" s="530"/>
      <c r="AM729" s="530"/>
      <c r="AN729" s="530"/>
      <c r="AO729" s="530"/>
      <c r="AP729" s="530"/>
      <c r="AQ729" s="530"/>
      <c r="AR729" s="530"/>
      <c r="AS729" s="530"/>
      <c r="AT729" s="530"/>
      <c r="AU729" s="530"/>
      <c r="AV729" s="530"/>
      <c r="AW729" s="530"/>
      <c r="AX729" s="531"/>
    </row>
    <row r="730" spans="1:50" ht="24.75" customHeight="1" x14ac:dyDescent="0.15">
      <c r="A730" s="532" t="s">
        <v>88</v>
      </c>
      <c r="B730" s="533"/>
      <c r="C730" s="533"/>
      <c r="D730" s="533"/>
      <c r="E730" s="533"/>
      <c r="F730" s="533"/>
      <c r="G730" s="533"/>
      <c r="H730" s="533"/>
      <c r="I730" s="533"/>
      <c r="J730" s="533"/>
      <c r="K730" s="533"/>
      <c r="L730" s="533"/>
      <c r="M730" s="533"/>
      <c r="N730" s="533"/>
      <c r="O730" s="533"/>
      <c r="P730" s="533"/>
      <c r="Q730" s="533"/>
      <c r="R730" s="533"/>
      <c r="S730" s="533"/>
      <c r="T730" s="533"/>
      <c r="U730" s="533"/>
      <c r="V730" s="533"/>
      <c r="W730" s="533"/>
      <c r="X730" s="533"/>
      <c r="Y730" s="533"/>
      <c r="Z730" s="533"/>
      <c r="AA730" s="533"/>
      <c r="AB730" s="533"/>
      <c r="AC730" s="533"/>
      <c r="AD730" s="533"/>
      <c r="AE730" s="533"/>
      <c r="AF730" s="533"/>
      <c r="AG730" s="533"/>
      <c r="AH730" s="533"/>
      <c r="AI730" s="533"/>
      <c r="AJ730" s="533"/>
      <c r="AK730" s="533"/>
      <c r="AL730" s="533"/>
      <c r="AM730" s="533"/>
      <c r="AN730" s="533"/>
      <c r="AO730" s="533"/>
      <c r="AP730" s="533"/>
      <c r="AQ730" s="533"/>
      <c r="AR730" s="533"/>
      <c r="AS730" s="533"/>
      <c r="AT730" s="533"/>
      <c r="AU730" s="533"/>
      <c r="AV730" s="533"/>
      <c r="AW730" s="533"/>
      <c r="AX730" s="534"/>
    </row>
    <row r="731" spans="1:50" ht="67.5" customHeight="1" x14ac:dyDescent="0.15">
      <c r="A731" s="535" t="s">
        <v>229</v>
      </c>
      <c r="B731" s="536"/>
      <c r="C731" s="536"/>
      <c r="D731" s="536"/>
      <c r="E731" s="537"/>
      <c r="F731" s="538" t="s">
        <v>817</v>
      </c>
      <c r="G731" s="530"/>
      <c r="H731" s="530"/>
      <c r="I731" s="530"/>
      <c r="J731" s="530"/>
      <c r="K731" s="530"/>
      <c r="L731" s="530"/>
      <c r="M731" s="530"/>
      <c r="N731" s="530"/>
      <c r="O731" s="530"/>
      <c r="P731" s="530"/>
      <c r="Q731" s="530"/>
      <c r="R731" s="530"/>
      <c r="S731" s="530"/>
      <c r="T731" s="530"/>
      <c r="U731" s="530"/>
      <c r="V731" s="530"/>
      <c r="W731" s="530"/>
      <c r="X731" s="530"/>
      <c r="Y731" s="530"/>
      <c r="Z731" s="530"/>
      <c r="AA731" s="530"/>
      <c r="AB731" s="530"/>
      <c r="AC731" s="530"/>
      <c r="AD731" s="530"/>
      <c r="AE731" s="530"/>
      <c r="AF731" s="530"/>
      <c r="AG731" s="530"/>
      <c r="AH731" s="530"/>
      <c r="AI731" s="530"/>
      <c r="AJ731" s="530"/>
      <c r="AK731" s="530"/>
      <c r="AL731" s="530"/>
      <c r="AM731" s="530"/>
      <c r="AN731" s="530"/>
      <c r="AO731" s="530"/>
      <c r="AP731" s="530"/>
      <c r="AQ731" s="530"/>
      <c r="AR731" s="530"/>
      <c r="AS731" s="530"/>
      <c r="AT731" s="530"/>
      <c r="AU731" s="530"/>
      <c r="AV731" s="530"/>
      <c r="AW731" s="530"/>
      <c r="AX731" s="531"/>
    </row>
    <row r="732" spans="1:50" ht="24.75" customHeight="1" x14ac:dyDescent="0.15">
      <c r="A732" s="532" t="s">
        <v>134</v>
      </c>
      <c r="B732" s="533"/>
      <c r="C732" s="533"/>
      <c r="D732" s="533"/>
      <c r="E732" s="533"/>
      <c r="F732" s="533"/>
      <c r="G732" s="533"/>
      <c r="H732" s="533"/>
      <c r="I732" s="533"/>
      <c r="J732" s="533"/>
      <c r="K732" s="533"/>
      <c r="L732" s="533"/>
      <c r="M732" s="533"/>
      <c r="N732" s="533"/>
      <c r="O732" s="533"/>
      <c r="P732" s="533"/>
      <c r="Q732" s="533"/>
      <c r="R732" s="533"/>
      <c r="S732" s="533"/>
      <c r="T732" s="533"/>
      <c r="U732" s="533"/>
      <c r="V732" s="533"/>
      <c r="W732" s="533"/>
      <c r="X732" s="533"/>
      <c r="Y732" s="533"/>
      <c r="Z732" s="533"/>
      <c r="AA732" s="533"/>
      <c r="AB732" s="533"/>
      <c r="AC732" s="533"/>
      <c r="AD732" s="533"/>
      <c r="AE732" s="533"/>
      <c r="AF732" s="533"/>
      <c r="AG732" s="533"/>
      <c r="AH732" s="533"/>
      <c r="AI732" s="533"/>
      <c r="AJ732" s="533"/>
      <c r="AK732" s="533"/>
      <c r="AL732" s="533"/>
      <c r="AM732" s="533"/>
      <c r="AN732" s="533"/>
      <c r="AO732" s="533"/>
      <c r="AP732" s="533"/>
      <c r="AQ732" s="533"/>
      <c r="AR732" s="533"/>
      <c r="AS732" s="533"/>
      <c r="AT732" s="533"/>
      <c r="AU732" s="533"/>
      <c r="AV732" s="533"/>
      <c r="AW732" s="533"/>
      <c r="AX732" s="534"/>
    </row>
    <row r="733" spans="1:50" ht="66" customHeight="1" x14ac:dyDescent="0.15">
      <c r="A733" s="535" t="s">
        <v>268</v>
      </c>
      <c r="B733" s="536"/>
      <c r="C733" s="536"/>
      <c r="D733" s="536"/>
      <c r="E733" s="537"/>
      <c r="F733" s="538" t="s">
        <v>818</v>
      </c>
      <c r="G733" s="530"/>
      <c r="H733" s="530"/>
      <c r="I733" s="530"/>
      <c r="J733" s="530"/>
      <c r="K733" s="530"/>
      <c r="L733" s="530"/>
      <c r="M733" s="530"/>
      <c r="N733" s="530"/>
      <c r="O733" s="530"/>
      <c r="P733" s="530"/>
      <c r="Q733" s="530"/>
      <c r="R733" s="530"/>
      <c r="S733" s="530"/>
      <c r="T733" s="530"/>
      <c r="U733" s="530"/>
      <c r="V733" s="530"/>
      <c r="W733" s="530"/>
      <c r="X733" s="530"/>
      <c r="Y733" s="530"/>
      <c r="Z733" s="530"/>
      <c r="AA733" s="530"/>
      <c r="AB733" s="530"/>
      <c r="AC733" s="530"/>
      <c r="AD733" s="530"/>
      <c r="AE733" s="530"/>
      <c r="AF733" s="530"/>
      <c r="AG733" s="530"/>
      <c r="AH733" s="530"/>
      <c r="AI733" s="530"/>
      <c r="AJ733" s="530"/>
      <c r="AK733" s="530"/>
      <c r="AL733" s="530"/>
      <c r="AM733" s="530"/>
      <c r="AN733" s="530"/>
      <c r="AO733" s="530"/>
      <c r="AP733" s="530"/>
      <c r="AQ733" s="530"/>
      <c r="AR733" s="530"/>
      <c r="AS733" s="530"/>
      <c r="AT733" s="530"/>
      <c r="AU733" s="530"/>
      <c r="AV733" s="530"/>
      <c r="AW733" s="530"/>
      <c r="AX733" s="531"/>
    </row>
    <row r="734" spans="1:50" ht="24.75" customHeight="1" x14ac:dyDescent="0.15">
      <c r="A734" s="539" t="s">
        <v>112</v>
      </c>
      <c r="B734" s="540"/>
      <c r="C734" s="540"/>
      <c r="D734" s="540"/>
      <c r="E734" s="540"/>
      <c r="F734" s="540"/>
      <c r="G734" s="540"/>
      <c r="H734" s="540"/>
      <c r="I734" s="540"/>
      <c r="J734" s="540"/>
      <c r="K734" s="540"/>
      <c r="L734" s="540"/>
      <c r="M734" s="540"/>
      <c r="N734" s="540"/>
      <c r="O734" s="540"/>
      <c r="P734" s="540"/>
      <c r="Q734" s="540"/>
      <c r="R734" s="540"/>
      <c r="S734" s="540"/>
      <c r="T734" s="540"/>
      <c r="U734" s="540"/>
      <c r="V734" s="540"/>
      <c r="W734" s="540"/>
      <c r="X734" s="540"/>
      <c r="Y734" s="540"/>
      <c r="Z734" s="540"/>
      <c r="AA734" s="540"/>
      <c r="AB734" s="540"/>
      <c r="AC734" s="540"/>
      <c r="AD734" s="540"/>
      <c r="AE734" s="540"/>
      <c r="AF734" s="540"/>
      <c r="AG734" s="540"/>
      <c r="AH734" s="540"/>
      <c r="AI734" s="540"/>
      <c r="AJ734" s="540"/>
      <c r="AK734" s="540"/>
      <c r="AL734" s="540"/>
      <c r="AM734" s="540"/>
      <c r="AN734" s="540"/>
      <c r="AO734" s="540"/>
      <c r="AP734" s="540"/>
      <c r="AQ734" s="540"/>
      <c r="AR734" s="540"/>
      <c r="AS734" s="540"/>
      <c r="AT734" s="540"/>
      <c r="AU734" s="540"/>
      <c r="AV734" s="540"/>
      <c r="AW734" s="540"/>
      <c r="AX734" s="541"/>
    </row>
    <row r="735" spans="1:50" ht="67.5" customHeight="1" x14ac:dyDescent="0.15">
      <c r="A735" s="542"/>
      <c r="B735" s="543"/>
      <c r="C735" s="543"/>
      <c r="D735" s="543"/>
      <c r="E735" s="543"/>
      <c r="F735" s="543"/>
      <c r="G735" s="543"/>
      <c r="H735" s="543"/>
      <c r="I735" s="543"/>
      <c r="J735" s="543"/>
      <c r="K735" s="543"/>
      <c r="L735" s="543"/>
      <c r="M735" s="543"/>
      <c r="N735" s="543"/>
      <c r="O735" s="543"/>
      <c r="P735" s="543"/>
      <c r="Q735" s="543"/>
      <c r="R735" s="543"/>
      <c r="S735" s="543"/>
      <c r="T735" s="543"/>
      <c r="U735" s="543"/>
      <c r="V735" s="543"/>
      <c r="W735" s="543"/>
      <c r="X735" s="543"/>
      <c r="Y735" s="543"/>
      <c r="Z735" s="543"/>
      <c r="AA735" s="543"/>
      <c r="AB735" s="543"/>
      <c r="AC735" s="543"/>
      <c r="AD735" s="543"/>
      <c r="AE735" s="543"/>
      <c r="AF735" s="543"/>
      <c r="AG735" s="543"/>
      <c r="AH735" s="543"/>
      <c r="AI735" s="543"/>
      <c r="AJ735" s="543"/>
      <c r="AK735" s="543"/>
      <c r="AL735" s="543"/>
      <c r="AM735" s="543"/>
      <c r="AN735" s="543"/>
      <c r="AO735" s="543"/>
      <c r="AP735" s="543"/>
      <c r="AQ735" s="543"/>
      <c r="AR735" s="543"/>
      <c r="AS735" s="543"/>
      <c r="AT735" s="543"/>
      <c r="AU735" s="543"/>
      <c r="AV735" s="543"/>
      <c r="AW735" s="543"/>
      <c r="AX735" s="544"/>
    </row>
    <row r="736" spans="1:50" ht="24.75" customHeight="1" x14ac:dyDescent="0.15">
      <c r="A736" s="545" t="s">
        <v>450</v>
      </c>
      <c r="B736" s="546"/>
      <c r="C736" s="546"/>
      <c r="D736" s="546"/>
      <c r="E736" s="546"/>
      <c r="F736" s="546"/>
      <c r="G736" s="546"/>
      <c r="H736" s="546"/>
      <c r="I736" s="546"/>
      <c r="J736" s="546"/>
      <c r="K736" s="546"/>
      <c r="L736" s="546"/>
      <c r="M736" s="546"/>
      <c r="N736" s="546"/>
      <c r="O736" s="546"/>
      <c r="P736" s="546"/>
      <c r="Q736" s="546"/>
      <c r="R736" s="546"/>
      <c r="S736" s="546"/>
      <c r="T736" s="546"/>
      <c r="U736" s="546"/>
      <c r="V736" s="546"/>
      <c r="W736" s="546"/>
      <c r="X736" s="546"/>
      <c r="Y736" s="546"/>
      <c r="Z736" s="546"/>
      <c r="AA736" s="546"/>
      <c r="AB736" s="546"/>
      <c r="AC736" s="546"/>
      <c r="AD736" s="546"/>
      <c r="AE736" s="546"/>
      <c r="AF736" s="546"/>
      <c r="AG736" s="546"/>
      <c r="AH736" s="546"/>
      <c r="AI736" s="546"/>
      <c r="AJ736" s="546"/>
      <c r="AK736" s="546"/>
      <c r="AL736" s="546"/>
      <c r="AM736" s="546"/>
      <c r="AN736" s="546"/>
      <c r="AO736" s="546"/>
      <c r="AP736" s="546"/>
      <c r="AQ736" s="546"/>
      <c r="AR736" s="546"/>
      <c r="AS736" s="546"/>
      <c r="AT736" s="546"/>
      <c r="AU736" s="546"/>
      <c r="AV736" s="546"/>
      <c r="AW736" s="546"/>
      <c r="AX736" s="547"/>
    </row>
    <row r="737" spans="1:51" ht="24.75" customHeight="1" x14ac:dyDescent="0.15">
      <c r="A737" s="548" t="s">
        <v>678</v>
      </c>
      <c r="B737" s="192"/>
      <c r="C737" s="192"/>
      <c r="D737" s="193"/>
      <c r="E737" s="514" t="s">
        <v>188</v>
      </c>
      <c r="F737" s="515"/>
      <c r="G737" s="515"/>
      <c r="H737" s="515"/>
      <c r="I737" s="515"/>
      <c r="J737" s="515"/>
      <c r="K737" s="515"/>
      <c r="L737" s="515"/>
      <c r="M737" s="515"/>
      <c r="N737" s="515"/>
      <c r="O737" s="515"/>
      <c r="P737" s="516"/>
      <c r="Q737" s="514"/>
      <c r="R737" s="515"/>
      <c r="S737" s="515"/>
      <c r="T737" s="515"/>
      <c r="U737" s="515"/>
      <c r="V737" s="515"/>
      <c r="W737" s="515"/>
      <c r="X737" s="515"/>
      <c r="Y737" s="515"/>
      <c r="Z737" s="515"/>
      <c r="AA737" s="515"/>
      <c r="AB737" s="516"/>
      <c r="AC737" s="514"/>
      <c r="AD737" s="515"/>
      <c r="AE737" s="515"/>
      <c r="AF737" s="515"/>
      <c r="AG737" s="515"/>
      <c r="AH737" s="515"/>
      <c r="AI737" s="515"/>
      <c r="AJ737" s="515"/>
      <c r="AK737" s="515"/>
      <c r="AL737" s="515"/>
      <c r="AM737" s="515"/>
      <c r="AN737" s="516"/>
      <c r="AO737" s="514"/>
      <c r="AP737" s="515"/>
      <c r="AQ737" s="515"/>
      <c r="AR737" s="515"/>
      <c r="AS737" s="515"/>
      <c r="AT737" s="515"/>
      <c r="AU737" s="515"/>
      <c r="AV737" s="515"/>
      <c r="AW737" s="515"/>
      <c r="AX737" s="517"/>
      <c r="AY737" s="50"/>
    </row>
    <row r="738" spans="1:51" ht="24.75" customHeight="1" x14ac:dyDescent="0.15">
      <c r="A738" s="462" t="s">
        <v>247</v>
      </c>
      <c r="B738" s="462"/>
      <c r="C738" s="462"/>
      <c r="D738" s="462"/>
      <c r="E738" s="514" t="s">
        <v>741</v>
      </c>
      <c r="F738" s="515"/>
      <c r="G738" s="515"/>
      <c r="H738" s="515"/>
      <c r="I738" s="515"/>
      <c r="J738" s="515"/>
      <c r="K738" s="515"/>
      <c r="L738" s="515"/>
      <c r="M738" s="515"/>
      <c r="N738" s="515"/>
      <c r="O738" s="515"/>
      <c r="P738" s="516"/>
      <c r="Q738" s="514"/>
      <c r="R738" s="515"/>
      <c r="S738" s="515"/>
      <c r="T738" s="515"/>
      <c r="U738" s="515"/>
      <c r="V738" s="515"/>
      <c r="W738" s="515"/>
      <c r="X738" s="515"/>
      <c r="Y738" s="515"/>
      <c r="Z738" s="515"/>
      <c r="AA738" s="515"/>
      <c r="AB738" s="516"/>
      <c r="AC738" s="514"/>
      <c r="AD738" s="515"/>
      <c r="AE738" s="515"/>
      <c r="AF738" s="515"/>
      <c r="AG738" s="515"/>
      <c r="AH738" s="515"/>
      <c r="AI738" s="515"/>
      <c r="AJ738" s="515"/>
      <c r="AK738" s="515"/>
      <c r="AL738" s="515"/>
      <c r="AM738" s="515"/>
      <c r="AN738" s="516"/>
      <c r="AO738" s="514"/>
      <c r="AP738" s="515"/>
      <c r="AQ738" s="515"/>
      <c r="AR738" s="515"/>
      <c r="AS738" s="515"/>
      <c r="AT738" s="515"/>
      <c r="AU738" s="515"/>
      <c r="AV738" s="515"/>
      <c r="AW738" s="515"/>
      <c r="AX738" s="517"/>
    </row>
    <row r="739" spans="1:51" ht="24.75" customHeight="1" x14ac:dyDescent="0.15">
      <c r="A739" s="462" t="s">
        <v>480</v>
      </c>
      <c r="B739" s="462"/>
      <c r="C739" s="462"/>
      <c r="D739" s="462"/>
      <c r="E739" s="514" t="s">
        <v>526</v>
      </c>
      <c r="F739" s="515"/>
      <c r="G739" s="515"/>
      <c r="H739" s="515"/>
      <c r="I739" s="515"/>
      <c r="J739" s="515"/>
      <c r="K739" s="515"/>
      <c r="L739" s="515"/>
      <c r="M739" s="515"/>
      <c r="N739" s="515"/>
      <c r="O739" s="515"/>
      <c r="P739" s="516"/>
      <c r="Q739" s="514"/>
      <c r="R739" s="515"/>
      <c r="S739" s="515"/>
      <c r="T739" s="515"/>
      <c r="U739" s="515"/>
      <c r="V739" s="515"/>
      <c r="W739" s="515"/>
      <c r="X739" s="515"/>
      <c r="Y739" s="515"/>
      <c r="Z739" s="515"/>
      <c r="AA739" s="515"/>
      <c r="AB739" s="516"/>
      <c r="AC739" s="514"/>
      <c r="AD739" s="515"/>
      <c r="AE739" s="515"/>
      <c r="AF739" s="515"/>
      <c r="AG739" s="515"/>
      <c r="AH739" s="515"/>
      <c r="AI739" s="515"/>
      <c r="AJ739" s="515"/>
      <c r="AK739" s="515"/>
      <c r="AL739" s="515"/>
      <c r="AM739" s="515"/>
      <c r="AN739" s="516"/>
      <c r="AO739" s="514"/>
      <c r="AP739" s="515"/>
      <c r="AQ739" s="515"/>
      <c r="AR739" s="515"/>
      <c r="AS739" s="515"/>
      <c r="AT739" s="515"/>
      <c r="AU739" s="515"/>
      <c r="AV739" s="515"/>
      <c r="AW739" s="515"/>
      <c r="AX739" s="517"/>
    </row>
    <row r="740" spans="1:51" ht="24.75" customHeight="1" x14ac:dyDescent="0.15">
      <c r="A740" s="462" t="s">
        <v>479</v>
      </c>
      <c r="B740" s="462"/>
      <c r="C740" s="462"/>
      <c r="D740" s="462"/>
      <c r="E740" s="514" t="s">
        <v>743</v>
      </c>
      <c r="F740" s="515"/>
      <c r="G740" s="515"/>
      <c r="H740" s="515"/>
      <c r="I740" s="515"/>
      <c r="J740" s="515"/>
      <c r="K740" s="515"/>
      <c r="L740" s="515"/>
      <c r="M740" s="515"/>
      <c r="N740" s="515"/>
      <c r="O740" s="515"/>
      <c r="P740" s="516"/>
      <c r="Q740" s="514"/>
      <c r="R740" s="515"/>
      <c r="S740" s="515"/>
      <c r="T740" s="515"/>
      <c r="U740" s="515"/>
      <c r="V740" s="515"/>
      <c r="W740" s="515"/>
      <c r="X740" s="515"/>
      <c r="Y740" s="515"/>
      <c r="Z740" s="515"/>
      <c r="AA740" s="515"/>
      <c r="AB740" s="516"/>
      <c r="AC740" s="514"/>
      <c r="AD740" s="515"/>
      <c r="AE740" s="515"/>
      <c r="AF740" s="515"/>
      <c r="AG740" s="515"/>
      <c r="AH740" s="515"/>
      <c r="AI740" s="515"/>
      <c r="AJ740" s="515"/>
      <c r="AK740" s="515"/>
      <c r="AL740" s="515"/>
      <c r="AM740" s="515"/>
      <c r="AN740" s="516"/>
      <c r="AO740" s="514"/>
      <c r="AP740" s="515"/>
      <c r="AQ740" s="515"/>
      <c r="AR740" s="515"/>
      <c r="AS740" s="515"/>
      <c r="AT740" s="515"/>
      <c r="AU740" s="515"/>
      <c r="AV740" s="515"/>
      <c r="AW740" s="515"/>
      <c r="AX740" s="517"/>
    </row>
    <row r="741" spans="1:51" ht="24.75" customHeight="1" x14ac:dyDescent="0.15">
      <c r="A741" s="462" t="s">
        <v>193</v>
      </c>
      <c r="B741" s="462"/>
      <c r="C741" s="462"/>
      <c r="D741" s="462"/>
      <c r="E741" s="514" t="s">
        <v>439</v>
      </c>
      <c r="F741" s="515"/>
      <c r="G741" s="515"/>
      <c r="H741" s="515"/>
      <c r="I741" s="515"/>
      <c r="J741" s="515"/>
      <c r="K741" s="515"/>
      <c r="L741" s="515"/>
      <c r="M741" s="515"/>
      <c r="N741" s="515"/>
      <c r="O741" s="515"/>
      <c r="P741" s="516"/>
      <c r="Q741" s="514"/>
      <c r="R741" s="515"/>
      <c r="S741" s="515"/>
      <c r="T741" s="515"/>
      <c r="U741" s="515"/>
      <c r="V741" s="515"/>
      <c r="W741" s="515"/>
      <c r="X741" s="515"/>
      <c r="Y741" s="515"/>
      <c r="Z741" s="515"/>
      <c r="AA741" s="515"/>
      <c r="AB741" s="516"/>
      <c r="AC741" s="514"/>
      <c r="AD741" s="515"/>
      <c r="AE741" s="515"/>
      <c r="AF741" s="515"/>
      <c r="AG741" s="515"/>
      <c r="AH741" s="515"/>
      <c r="AI741" s="515"/>
      <c r="AJ741" s="515"/>
      <c r="AK741" s="515"/>
      <c r="AL741" s="515"/>
      <c r="AM741" s="515"/>
      <c r="AN741" s="516"/>
      <c r="AO741" s="514"/>
      <c r="AP741" s="515"/>
      <c r="AQ741" s="515"/>
      <c r="AR741" s="515"/>
      <c r="AS741" s="515"/>
      <c r="AT741" s="515"/>
      <c r="AU741" s="515"/>
      <c r="AV741" s="515"/>
      <c r="AW741" s="515"/>
      <c r="AX741" s="517"/>
    </row>
    <row r="742" spans="1:51" ht="24.75" customHeight="1" x14ac:dyDescent="0.15">
      <c r="A742" s="462" t="s">
        <v>476</v>
      </c>
      <c r="B742" s="462"/>
      <c r="C742" s="462"/>
      <c r="D742" s="462"/>
      <c r="E742" s="514" t="s">
        <v>744</v>
      </c>
      <c r="F742" s="515"/>
      <c r="G742" s="515"/>
      <c r="H742" s="515"/>
      <c r="I742" s="515"/>
      <c r="J742" s="515"/>
      <c r="K742" s="515"/>
      <c r="L742" s="515"/>
      <c r="M742" s="515"/>
      <c r="N742" s="515"/>
      <c r="O742" s="515"/>
      <c r="P742" s="516"/>
      <c r="Q742" s="514"/>
      <c r="R742" s="515"/>
      <c r="S742" s="515"/>
      <c r="T742" s="515"/>
      <c r="U742" s="515"/>
      <c r="V742" s="515"/>
      <c r="W742" s="515"/>
      <c r="X742" s="515"/>
      <c r="Y742" s="515"/>
      <c r="Z742" s="515"/>
      <c r="AA742" s="515"/>
      <c r="AB742" s="516"/>
      <c r="AC742" s="514"/>
      <c r="AD742" s="515"/>
      <c r="AE742" s="515"/>
      <c r="AF742" s="515"/>
      <c r="AG742" s="515"/>
      <c r="AH742" s="515"/>
      <c r="AI742" s="515"/>
      <c r="AJ742" s="515"/>
      <c r="AK742" s="515"/>
      <c r="AL742" s="515"/>
      <c r="AM742" s="515"/>
      <c r="AN742" s="516"/>
      <c r="AO742" s="514"/>
      <c r="AP742" s="515"/>
      <c r="AQ742" s="515"/>
      <c r="AR742" s="515"/>
      <c r="AS742" s="515"/>
      <c r="AT742" s="515"/>
      <c r="AU742" s="515"/>
      <c r="AV742" s="515"/>
      <c r="AW742" s="515"/>
      <c r="AX742" s="517"/>
    </row>
    <row r="743" spans="1:51" ht="24.75" customHeight="1" x14ac:dyDescent="0.15">
      <c r="A743" s="462" t="s">
        <v>216</v>
      </c>
      <c r="B743" s="462"/>
      <c r="C743" s="462"/>
      <c r="D743" s="462"/>
      <c r="E743" s="514" t="s">
        <v>152</v>
      </c>
      <c r="F743" s="515"/>
      <c r="G743" s="515"/>
      <c r="H743" s="515"/>
      <c r="I743" s="515"/>
      <c r="J743" s="515"/>
      <c r="K743" s="515"/>
      <c r="L743" s="515"/>
      <c r="M743" s="515"/>
      <c r="N743" s="515"/>
      <c r="O743" s="515"/>
      <c r="P743" s="516"/>
      <c r="Q743" s="514"/>
      <c r="R743" s="515"/>
      <c r="S743" s="515"/>
      <c r="T743" s="515"/>
      <c r="U743" s="515"/>
      <c r="V743" s="515"/>
      <c r="W743" s="515"/>
      <c r="X743" s="515"/>
      <c r="Y743" s="515"/>
      <c r="Z743" s="515"/>
      <c r="AA743" s="515"/>
      <c r="AB743" s="516"/>
      <c r="AC743" s="514"/>
      <c r="AD743" s="515"/>
      <c r="AE743" s="515"/>
      <c r="AF743" s="515"/>
      <c r="AG743" s="515"/>
      <c r="AH743" s="515"/>
      <c r="AI743" s="515"/>
      <c r="AJ743" s="515"/>
      <c r="AK743" s="515"/>
      <c r="AL743" s="515"/>
      <c r="AM743" s="515"/>
      <c r="AN743" s="516"/>
      <c r="AO743" s="514"/>
      <c r="AP743" s="515"/>
      <c r="AQ743" s="515"/>
      <c r="AR743" s="515"/>
      <c r="AS743" s="515"/>
      <c r="AT743" s="515"/>
      <c r="AU743" s="515"/>
      <c r="AV743" s="515"/>
      <c r="AW743" s="515"/>
      <c r="AX743" s="517"/>
    </row>
    <row r="744" spans="1:51" ht="24.75" customHeight="1" x14ac:dyDescent="0.15">
      <c r="A744" s="462" t="s">
        <v>197</v>
      </c>
      <c r="B744" s="462"/>
      <c r="C744" s="462"/>
      <c r="D744" s="462"/>
      <c r="E744" s="514" t="s">
        <v>745</v>
      </c>
      <c r="F744" s="515"/>
      <c r="G744" s="515"/>
      <c r="H744" s="515"/>
      <c r="I744" s="515"/>
      <c r="J744" s="515"/>
      <c r="K744" s="515"/>
      <c r="L744" s="515"/>
      <c r="M744" s="515"/>
      <c r="N744" s="515"/>
      <c r="O744" s="515"/>
      <c r="P744" s="516"/>
      <c r="Q744" s="514"/>
      <c r="R744" s="515"/>
      <c r="S744" s="515"/>
      <c r="T744" s="515"/>
      <c r="U744" s="515"/>
      <c r="V744" s="515"/>
      <c r="W744" s="515"/>
      <c r="X744" s="515"/>
      <c r="Y744" s="515"/>
      <c r="Z744" s="515"/>
      <c r="AA744" s="515"/>
      <c r="AB744" s="516"/>
      <c r="AC744" s="514"/>
      <c r="AD744" s="515"/>
      <c r="AE744" s="515"/>
      <c r="AF744" s="515"/>
      <c r="AG744" s="515"/>
      <c r="AH744" s="515"/>
      <c r="AI744" s="515"/>
      <c r="AJ744" s="515"/>
      <c r="AK744" s="515"/>
      <c r="AL744" s="515"/>
      <c r="AM744" s="515"/>
      <c r="AN744" s="516"/>
      <c r="AO744" s="514"/>
      <c r="AP744" s="515"/>
      <c r="AQ744" s="515"/>
      <c r="AR744" s="515"/>
      <c r="AS744" s="515"/>
      <c r="AT744" s="515"/>
      <c r="AU744" s="515"/>
      <c r="AV744" s="515"/>
      <c r="AW744" s="515"/>
      <c r="AX744" s="517"/>
    </row>
    <row r="745" spans="1:51" ht="24.75" customHeight="1" x14ac:dyDescent="0.15">
      <c r="A745" s="462" t="s">
        <v>461</v>
      </c>
      <c r="B745" s="462"/>
      <c r="C745" s="462"/>
      <c r="D745" s="462"/>
      <c r="E745" s="518" t="s">
        <v>746</v>
      </c>
      <c r="F745" s="519"/>
      <c r="G745" s="519"/>
      <c r="H745" s="519"/>
      <c r="I745" s="519"/>
      <c r="J745" s="519"/>
      <c r="K745" s="519"/>
      <c r="L745" s="519"/>
      <c r="M745" s="519"/>
      <c r="N745" s="519"/>
      <c r="O745" s="519"/>
      <c r="P745" s="520"/>
      <c r="Q745" s="518"/>
      <c r="R745" s="519"/>
      <c r="S745" s="519"/>
      <c r="T745" s="519"/>
      <c r="U745" s="519"/>
      <c r="V745" s="519"/>
      <c r="W745" s="519"/>
      <c r="X745" s="519"/>
      <c r="Y745" s="519"/>
      <c r="Z745" s="519"/>
      <c r="AA745" s="519"/>
      <c r="AB745" s="520"/>
      <c r="AC745" s="518"/>
      <c r="AD745" s="519"/>
      <c r="AE745" s="519"/>
      <c r="AF745" s="519"/>
      <c r="AG745" s="519"/>
      <c r="AH745" s="519"/>
      <c r="AI745" s="519"/>
      <c r="AJ745" s="519"/>
      <c r="AK745" s="519"/>
      <c r="AL745" s="519"/>
      <c r="AM745" s="519"/>
      <c r="AN745" s="520"/>
      <c r="AO745" s="514"/>
      <c r="AP745" s="515"/>
      <c r="AQ745" s="515"/>
      <c r="AR745" s="515"/>
      <c r="AS745" s="515"/>
      <c r="AT745" s="515"/>
      <c r="AU745" s="515"/>
      <c r="AV745" s="515"/>
      <c r="AW745" s="515"/>
      <c r="AX745" s="517"/>
    </row>
    <row r="746" spans="1:51" ht="24.75" customHeight="1" x14ac:dyDescent="0.15">
      <c r="A746" s="462" t="s">
        <v>244</v>
      </c>
      <c r="B746" s="462"/>
      <c r="C746" s="462"/>
      <c r="D746" s="462"/>
      <c r="E746" s="509" t="s">
        <v>301</v>
      </c>
      <c r="F746" s="510"/>
      <c r="G746" s="510"/>
      <c r="H746" s="18" t="str">
        <f>IF(E746="","","-")</f>
        <v>-</v>
      </c>
      <c r="I746" s="510"/>
      <c r="J746" s="510"/>
      <c r="K746" s="18" t="str">
        <f>IF(I746="","","-")</f>
        <v/>
      </c>
      <c r="L746" s="511">
        <v>188</v>
      </c>
      <c r="M746" s="511"/>
      <c r="N746" s="18" t="str">
        <f>IF(O746="","","-")</f>
        <v/>
      </c>
      <c r="O746" s="512"/>
      <c r="P746" s="513"/>
      <c r="Q746" s="509"/>
      <c r="R746" s="510"/>
      <c r="S746" s="510"/>
      <c r="T746" s="18" t="str">
        <f>IF(Q746="","","-")</f>
        <v/>
      </c>
      <c r="U746" s="510"/>
      <c r="V746" s="510"/>
      <c r="W746" s="18" t="str">
        <f>IF(U746="","","-")</f>
        <v/>
      </c>
      <c r="X746" s="511"/>
      <c r="Y746" s="511"/>
      <c r="Z746" s="18" t="str">
        <f>IF(AA746="","","-")</f>
        <v/>
      </c>
      <c r="AA746" s="512"/>
      <c r="AB746" s="513"/>
      <c r="AC746" s="509"/>
      <c r="AD746" s="510"/>
      <c r="AE746" s="510"/>
      <c r="AF746" s="18" t="str">
        <f>IF(AC746="","","-")</f>
        <v/>
      </c>
      <c r="AG746" s="510"/>
      <c r="AH746" s="510"/>
      <c r="AI746" s="18" t="str">
        <f>IF(AG746="","","-")</f>
        <v/>
      </c>
      <c r="AJ746" s="511"/>
      <c r="AK746" s="511"/>
      <c r="AL746" s="18" t="str">
        <f>IF(AM746="","","-")</f>
        <v/>
      </c>
      <c r="AM746" s="512"/>
      <c r="AN746" s="513"/>
      <c r="AO746" s="509"/>
      <c r="AP746" s="510"/>
      <c r="AQ746" s="18" t="str">
        <f>IF(AO746="","","-")</f>
        <v/>
      </c>
      <c r="AR746" s="510"/>
      <c r="AS746" s="510"/>
      <c r="AT746" s="18" t="str">
        <f>IF(AR746="","","-")</f>
        <v/>
      </c>
      <c r="AU746" s="511"/>
      <c r="AV746" s="511"/>
      <c r="AW746" s="18" t="str">
        <f>IF(AX746="","","-")</f>
        <v/>
      </c>
      <c r="AX746" s="43"/>
    </row>
    <row r="747" spans="1:51" ht="24.75" customHeight="1" x14ac:dyDescent="0.15">
      <c r="A747" s="462" t="s">
        <v>557</v>
      </c>
      <c r="B747" s="462"/>
      <c r="C747" s="462"/>
      <c r="D747" s="462"/>
      <c r="E747" s="509" t="s">
        <v>301</v>
      </c>
      <c r="F747" s="510"/>
      <c r="G747" s="510"/>
      <c r="H747" s="18" t="str">
        <f>IF(E747="","","-")</f>
        <v>-</v>
      </c>
      <c r="I747" s="510"/>
      <c r="J747" s="510"/>
      <c r="K747" s="18" t="str">
        <f>IF(I747="","","-")</f>
        <v/>
      </c>
      <c r="L747" s="511">
        <v>192</v>
      </c>
      <c r="M747" s="511"/>
      <c r="N747" s="18" t="str">
        <f>IF(O747="","","-")</f>
        <v/>
      </c>
      <c r="O747" s="512"/>
      <c r="P747" s="513"/>
      <c r="Q747" s="509"/>
      <c r="R747" s="510"/>
      <c r="S747" s="510"/>
      <c r="T747" s="18" t="str">
        <f>IF(Q747="","","-")</f>
        <v/>
      </c>
      <c r="U747" s="510"/>
      <c r="V747" s="510"/>
      <c r="W747" s="18" t="str">
        <f>IF(U747="","","-")</f>
        <v/>
      </c>
      <c r="X747" s="511"/>
      <c r="Y747" s="511"/>
      <c r="Z747" s="18" t="str">
        <f>IF(AA747="","","-")</f>
        <v/>
      </c>
      <c r="AA747" s="512"/>
      <c r="AB747" s="513"/>
      <c r="AC747" s="509"/>
      <c r="AD747" s="510"/>
      <c r="AE747" s="510"/>
      <c r="AF747" s="18" t="str">
        <f>IF(AC747="","","-")</f>
        <v/>
      </c>
      <c r="AG747" s="510"/>
      <c r="AH747" s="510"/>
      <c r="AI747" s="18" t="str">
        <f>IF(AG747="","","-")</f>
        <v/>
      </c>
      <c r="AJ747" s="511"/>
      <c r="AK747" s="511"/>
      <c r="AL747" s="18" t="str">
        <f>IF(AM747="","","-")</f>
        <v/>
      </c>
      <c r="AM747" s="512"/>
      <c r="AN747" s="513"/>
      <c r="AO747" s="509"/>
      <c r="AP747" s="510"/>
      <c r="AQ747" s="18" t="str">
        <f>IF(AO747="","","-")</f>
        <v/>
      </c>
      <c r="AR747" s="510"/>
      <c r="AS747" s="510"/>
      <c r="AT747" s="18" t="str">
        <f>IF(AR747="","","-")</f>
        <v/>
      </c>
      <c r="AU747" s="511"/>
      <c r="AV747" s="511"/>
      <c r="AW747" s="18" t="str">
        <f>IF(AX747="","","-")</f>
        <v/>
      </c>
      <c r="AX747" s="43"/>
    </row>
    <row r="748" spans="1:51" ht="28.35" customHeight="1" x14ac:dyDescent="0.15">
      <c r="A748" s="80" t="s">
        <v>472</v>
      </c>
      <c r="B748" s="81"/>
      <c r="C748" s="81"/>
      <c r="D748" s="81"/>
      <c r="E748" s="81"/>
      <c r="F748" s="82"/>
      <c r="G748" s="15" t="s">
        <v>705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1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15"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1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1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1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1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1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1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1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1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1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1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14.2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14.2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14.2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14.2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14.2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196</v>
      </c>
      <c r="B787" s="87"/>
      <c r="C787" s="87"/>
      <c r="D787" s="87"/>
      <c r="E787" s="87"/>
      <c r="F787" s="88"/>
      <c r="G787" s="488" t="s">
        <v>1</v>
      </c>
      <c r="H787" s="489"/>
      <c r="I787" s="489"/>
      <c r="J787" s="489"/>
      <c r="K787" s="489"/>
      <c r="L787" s="489"/>
      <c r="M787" s="489"/>
      <c r="N787" s="489"/>
      <c r="O787" s="489"/>
      <c r="P787" s="489"/>
      <c r="Q787" s="489"/>
      <c r="R787" s="489"/>
      <c r="S787" s="489"/>
      <c r="T787" s="489"/>
      <c r="U787" s="489"/>
      <c r="V787" s="489"/>
      <c r="W787" s="489"/>
      <c r="X787" s="489"/>
      <c r="Y787" s="489"/>
      <c r="Z787" s="489"/>
      <c r="AA787" s="489"/>
      <c r="AB787" s="490"/>
      <c r="AC787" s="488" t="s">
        <v>761</v>
      </c>
      <c r="AD787" s="489"/>
      <c r="AE787" s="489"/>
      <c r="AF787" s="489"/>
      <c r="AG787" s="489"/>
      <c r="AH787" s="489"/>
      <c r="AI787" s="489"/>
      <c r="AJ787" s="489"/>
      <c r="AK787" s="489"/>
      <c r="AL787" s="489"/>
      <c r="AM787" s="489"/>
      <c r="AN787" s="489"/>
      <c r="AO787" s="489"/>
      <c r="AP787" s="489"/>
      <c r="AQ787" s="489"/>
      <c r="AR787" s="489"/>
      <c r="AS787" s="489"/>
      <c r="AT787" s="489"/>
      <c r="AU787" s="489"/>
      <c r="AV787" s="489"/>
      <c r="AW787" s="489"/>
      <c r="AX787" s="491"/>
    </row>
    <row r="788" spans="1:51" ht="24.75" customHeight="1" x14ac:dyDescent="0.15">
      <c r="A788" s="89"/>
      <c r="B788" s="90"/>
      <c r="C788" s="90"/>
      <c r="D788" s="90"/>
      <c r="E788" s="90"/>
      <c r="F788" s="91"/>
      <c r="G788" s="492" t="s">
        <v>74</v>
      </c>
      <c r="H788" s="287"/>
      <c r="I788" s="287"/>
      <c r="J788" s="287"/>
      <c r="K788" s="287"/>
      <c r="L788" s="493" t="s">
        <v>76</v>
      </c>
      <c r="M788" s="287"/>
      <c r="N788" s="287"/>
      <c r="O788" s="287"/>
      <c r="P788" s="287"/>
      <c r="Q788" s="287"/>
      <c r="R788" s="287"/>
      <c r="S788" s="287"/>
      <c r="T788" s="287"/>
      <c r="U788" s="287"/>
      <c r="V788" s="287"/>
      <c r="W788" s="287"/>
      <c r="X788" s="494"/>
      <c r="Y788" s="495" t="s">
        <v>83</v>
      </c>
      <c r="Z788" s="496"/>
      <c r="AA788" s="496"/>
      <c r="AB788" s="497"/>
      <c r="AC788" s="492" t="s">
        <v>74</v>
      </c>
      <c r="AD788" s="287"/>
      <c r="AE788" s="287"/>
      <c r="AF788" s="287"/>
      <c r="AG788" s="287"/>
      <c r="AH788" s="493" t="s">
        <v>76</v>
      </c>
      <c r="AI788" s="287"/>
      <c r="AJ788" s="287"/>
      <c r="AK788" s="287"/>
      <c r="AL788" s="287"/>
      <c r="AM788" s="287"/>
      <c r="AN788" s="287"/>
      <c r="AO788" s="287"/>
      <c r="AP788" s="287"/>
      <c r="AQ788" s="287"/>
      <c r="AR788" s="287"/>
      <c r="AS788" s="287"/>
      <c r="AT788" s="494"/>
      <c r="AU788" s="495" t="s">
        <v>83</v>
      </c>
      <c r="AV788" s="496"/>
      <c r="AW788" s="496"/>
      <c r="AX788" s="498"/>
    </row>
    <row r="789" spans="1:51" ht="24.75" customHeight="1" x14ac:dyDescent="0.15">
      <c r="A789" s="89"/>
      <c r="B789" s="90"/>
      <c r="C789" s="90"/>
      <c r="D789" s="90"/>
      <c r="E789" s="90"/>
      <c r="F789" s="91"/>
      <c r="G789" s="499" t="s">
        <v>757</v>
      </c>
      <c r="H789" s="500"/>
      <c r="I789" s="500"/>
      <c r="J789" s="500"/>
      <c r="K789" s="501"/>
      <c r="L789" s="502" t="s">
        <v>758</v>
      </c>
      <c r="M789" s="503"/>
      <c r="N789" s="503"/>
      <c r="O789" s="503"/>
      <c r="P789" s="503"/>
      <c r="Q789" s="503"/>
      <c r="R789" s="503"/>
      <c r="S789" s="503"/>
      <c r="T789" s="503"/>
      <c r="U789" s="503"/>
      <c r="V789" s="503"/>
      <c r="W789" s="503"/>
      <c r="X789" s="504"/>
      <c r="Y789" s="505">
        <v>1029</v>
      </c>
      <c r="Z789" s="506"/>
      <c r="AA789" s="506"/>
      <c r="AB789" s="507"/>
      <c r="AC789" s="499" t="s">
        <v>757</v>
      </c>
      <c r="AD789" s="500"/>
      <c r="AE789" s="500"/>
      <c r="AF789" s="500"/>
      <c r="AG789" s="501"/>
      <c r="AH789" s="502" t="s">
        <v>760</v>
      </c>
      <c r="AI789" s="503"/>
      <c r="AJ789" s="503"/>
      <c r="AK789" s="503"/>
      <c r="AL789" s="503"/>
      <c r="AM789" s="503"/>
      <c r="AN789" s="503"/>
      <c r="AO789" s="503"/>
      <c r="AP789" s="503"/>
      <c r="AQ789" s="503"/>
      <c r="AR789" s="503"/>
      <c r="AS789" s="503"/>
      <c r="AT789" s="504"/>
      <c r="AU789" s="505">
        <v>179</v>
      </c>
      <c r="AV789" s="506"/>
      <c r="AW789" s="506"/>
      <c r="AX789" s="508"/>
    </row>
    <row r="790" spans="1:51" ht="24.75" customHeight="1" x14ac:dyDescent="0.15">
      <c r="A790" s="89"/>
      <c r="B790" s="90"/>
      <c r="C790" s="90"/>
      <c r="D790" s="90"/>
      <c r="E790" s="90"/>
      <c r="F790" s="91"/>
      <c r="G790" s="471" t="s">
        <v>812</v>
      </c>
      <c r="H790" s="472"/>
      <c r="I790" s="472"/>
      <c r="J790" s="472"/>
      <c r="K790" s="473"/>
      <c r="L790" s="474" t="s">
        <v>812</v>
      </c>
      <c r="M790" s="475"/>
      <c r="N790" s="475"/>
      <c r="O790" s="475"/>
      <c r="P790" s="475"/>
      <c r="Q790" s="475"/>
      <c r="R790" s="475"/>
      <c r="S790" s="475"/>
      <c r="T790" s="475"/>
      <c r="U790" s="475"/>
      <c r="V790" s="475"/>
      <c r="W790" s="475"/>
      <c r="X790" s="476"/>
      <c r="Y790" s="477" t="s">
        <v>812</v>
      </c>
      <c r="Z790" s="478"/>
      <c r="AA790" s="478"/>
      <c r="AB790" s="479"/>
      <c r="AC790" s="471" t="s">
        <v>812</v>
      </c>
      <c r="AD790" s="472"/>
      <c r="AE790" s="472"/>
      <c r="AF790" s="472"/>
      <c r="AG790" s="473"/>
      <c r="AH790" s="474" t="s">
        <v>812</v>
      </c>
      <c r="AI790" s="475"/>
      <c r="AJ790" s="475"/>
      <c r="AK790" s="475"/>
      <c r="AL790" s="475"/>
      <c r="AM790" s="475"/>
      <c r="AN790" s="475"/>
      <c r="AO790" s="475"/>
      <c r="AP790" s="475"/>
      <c r="AQ790" s="475"/>
      <c r="AR790" s="475"/>
      <c r="AS790" s="475"/>
      <c r="AT790" s="476"/>
      <c r="AU790" s="477" t="s">
        <v>812</v>
      </c>
      <c r="AV790" s="478"/>
      <c r="AW790" s="478"/>
      <c r="AX790" s="480"/>
    </row>
    <row r="791" spans="1:51" ht="24.75" customHeight="1" x14ac:dyDescent="0.15">
      <c r="A791" s="89"/>
      <c r="B791" s="90"/>
      <c r="C791" s="90"/>
      <c r="D791" s="90"/>
      <c r="E791" s="90"/>
      <c r="F791" s="91"/>
      <c r="G791" s="471" t="s">
        <v>812</v>
      </c>
      <c r="H791" s="472"/>
      <c r="I791" s="472"/>
      <c r="J791" s="472"/>
      <c r="K791" s="473"/>
      <c r="L791" s="474" t="s">
        <v>812</v>
      </c>
      <c r="M791" s="475"/>
      <c r="N791" s="475"/>
      <c r="O791" s="475"/>
      <c r="P791" s="475"/>
      <c r="Q791" s="475"/>
      <c r="R791" s="475"/>
      <c r="S791" s="475"/>
      <c r="T791" s="475"/>
      <c r="U791" s="475"/>
      <c r="V791" s="475"/>
      <c r="W791" s="475"/>
      <c r="X791" s="476"/>
      <c r="Y791" s="477" t="s">
        <v>812</v>
      </c>
      <c r="Z791" s="478"/>
      <c r="AA791" s="478"/>
      <c r="AB791" s="479"/>
      <c r="AC791" s="471" t="s">
        <v>812</v>
      </c>
      <c r="AD791" s="472"/>
      <c r="AE791" s="472"/>
      <c r="AF791" s="472"/>
      <c r="AG791" s="473"/>
      <c r="AH791" s="474" t="s">
        <v>812</v>
      </c>
      <c r="AI791" s="475"/>
      <c r="AJ791" s="475"/>
      <c r="AK791" s="475"/>
      <c r="AL791" s="475"/>
      <c r="AM791" s="475"/>
      <c r="AN791" s="475"/>
      <c r="AO791" s="475"/>
      <c r="AP791" s="475"/>
      <c r="AQ791" s="475"/>
      <c r="AR791" s="475"/>
      <c r="AS791" s="475"/>
      <c r="AT791" s="476"/>
      <c r="AU791" s="477" t="s">
        <v>812</v>
      </c>
      <c r="AV791" s="478"/>
      <c r="AW791" s="478"/>
      <c r="AX791" s="480"/>
    </row>
    <row r="792" spans="1:51" ht="24.75" customHeight="1" x14ac:dyDescent="0.15">
      <c r="A792" s="89"/>
      <c r="B792" s="90"/>
      <c r="C792" s="90"/>
      <c r="D792" s="90"/>
      <c r="E792" s="90"/>
      <c r="F792" s="91"/>
      <c r="G792" s="471" t="s">
        <v>812</v>
      </c>
      <c r="H792" s="472"/>
      <c r="I792" s="472"/>
      <c r="J792" s="472"/>
      <c r="K792" s="473"/>
      <c r="L792" s="474" t="s">
        <v>812</v>
      </c>
      <c r="M792" s="475"/>
      <c r="N792" s="475"/>
      <c r="O792" s="475"/>
      <c r="P792" s="475"/>
      <c r="Q792" s="475"/>
      <c r="R792" s="475"/>
      <c r="S792" s="475"/>
      <c r="T792" s="475"/>
      <c r="U792" s="475"/>
      <c r="V792" s="475"/>
      <c r="W792" s="475"/>
      <c r="X792" s="476"/>
      <c r="Y792" s="477" t="s">
        <v>812</v>
      </c>
      <c r="Z792" s="478"/>
      <c r="AA792" s="478"/>
      <c r="AB792" s="479"/>
      <c r="AC792" s="471" t="s">
        <v>812</v>
      </c>
      <c r="AD792" s="472"/>
      <c r="AE792" s="472"/>
      <c r="AF792" s="472"/>
      <c r="AG792" s="473"/>
      <c r="AH792" s="474" t="s">
        <v>812</v>
      </c>
      <c r="AI792" s="475"/>
      <c r="AJ792" s="475"/>
      <c r="AK792" s="475"/>
      <c r="AL792" s="475"/>
      <c r="AM792" s="475"/>
      <c r="AN792" s="475"/>
      <c r="AO792" s="475"/>
      <c r="AP792" s="475"/>
      <c r="AQ792" s="475"/>
      <c r="AR792" s="475"/>
      <c r="AS792" s="475"/>
      <c r="AT792" s="476"/>
      <c r="AU792" s="477" t="s">
        <v>812</v>
      </c>
      <c r="AV792" s="478"/>
      <c r="AW792" s="478"/>
      <c r="AX792" s="480"/>
    </row>
    <row r="793" spans="1:51" ht="24.75" customHeight="1" x14ac:dyDescent="0.15">
      <c r="A793" s="89"/>
      <c r="B793" s="90"/>
      <c r="C793" s="90"/>
      <c r="D793" s="90"/>
      <c r="E793" s="90"/>
      <c r="F793" s="91"/>
      <c r="G793" s="471" t="s">
        <v>812</v>
      </c>
      <c r="H793" s="472"/>
      <c r="I793" s="472"/>
      <c r="J793" s="472"/>
      <c r="K793" s="473"/>
      <c r="L793" s="474" t="s">
        <v>812</v>
      </c>
      <c r="M793" s="475"/>
      <c r="N793" s="475"/>
      <c r="O793" s="475"/>
      <c r="P793" s="475"/>
      <c r="Q793" s="475"/>
      <c r="R793" s="475"/>
      <c r="S793" s="475"/>
      <c r="T793" s="475"/>
      <c r="U793" s="475"/>
      <c r="V793" s="475"/>
      <c r="W793" s="475"/>
      <c r="X793" s="476"/>
      <c r="Y793" s="477" t="s">
        <v>812</v>
      </c>
      <c r="Z793" s="478"/>
      <c r="AA793" s="478"/>
      <c r="AB793" s="479"/>
      <c r="AC793" s="471" t="s">
        <v>812</v>
      </c>
      <c r="AD793" s="472"/>
      <c r="AE793" s="472"/>
      <c r="AF793" s="472"/>
      <c r="AG793" s="473"/>
      <c r="AH793" s="474" t="s">
        <v>812</v>
      </c>
      <c r="AI793" s="475"/>
      <c r="AJ793" s="475"/>
      <c r="AK793" s="475"/>
      <c r="AL793" s="475"/>
      <c r="AM793" s="475"/>
      <c r="AN793" s="475"/>
      <c r="AO793" s="475"/>
      <c r="AP793" s="475"/>
      <c r="AQ793" s="475"/>
      <c r="AR793" s="475"/>
      <c r="AS793" s="475"/>
      <c r="AT793" s="476"/>
      <c r="AU793" s="477" t="s">
        <v>812</v>
      </c>
      <c r="AV793" s="478"/>
      <c r="AW793" s="478"/>
      <c r="AX793" s="480"/>
    </row>
    <row r="794" spans="1:51" ht="24.75" customHeight="1" x14ac:dyDescent="0.15">
      <c r="A794" s="89"/>
      <c r="B794" s="90"/>
      <c r="C794" s="90"/>
      <c r="D794" s="90"/>
      <c r="E794" s="90"/>
      <c r="F794" s="91"/>
      <c r="G794" s="471" t="s">
        <v>812</v>
      </c>
      <c r="H794" s="472"/>
      <c r="I794" s="472"/>
      <c r="J794" s="472"/>
      <c r="K794" s="473"/>
      <c r="L794" s="474" t="s">
        <v>812</v>
      </c>
      <c r="M794" s="475"/>
      <c r="N794" s="475"/>
      <c r="O794" s="475"/>
      <c r="P794" s="475"/>
      <c r="Q794" s="475"/>
      <c r="R794" s="475"/>
      <c r="S794" s="475"/>
      <c r="T794" s="475"/>
      <c r="U794" s="475"/>
      <c r="V794" s="475"/>
      <c r="W794" s="475"/>
      <c r="X794" s="476"/>
      <c r="Y794" s="477" t="s">
        <v>812</v>
      </c>
      <c r="Z794" s="478"/>
      <c r="AA794" s="478"/>
      <c r="AB794" s="479"/>
      <c r="AC794" s="471" t="s">
        <v>812</v>
      </c>
      <c r="AD794" s="472"/>
      <c r="AE794" s="472"/>
      <c r="AF794" s="472"/>
      <c r="AG794" s="473"/>
      <c r="AH794" s="474" t="s">
        <v>812</v>
      </c>
      <c r="AI794" s="475"/>
      <c r="AJ794" s="475"/>
      <c r="AK794" s="475"/>
      <c r="AL794" s="475"/>
      <c r="AM794" s="475"/>
      <c r="AN794" s="475"/>
      <c r="AO794" s="475"/>
      <c r="AP794" s="475"/>
      <c r="AQ794" s="475"/>
      <c r="AR794" s="475"/>
      <c r="AS794" s="475"/>
      <c r="AT794" s="476"/>
      <c r="AU794" s="477" t="s">
        <v>812</v>
      </c>
      <c r="AV794" s="478"/>
      <c r="AW794" s="478"/>
      <c r="AX794" s="480"/>
    </row>
    <row r="795" spans="1:51" ht="24.75" customHeight="1" x14ac:dyDescent="0.15">
      <c r="A795" s="89"/>
      <c r="B795" s="90"/>
      <c r="C795" s="90"/>
      <c r="D795" s="90"/>
      <c r="E795" s="90"/>
      <c r="F795" s="91"/>
      <c r="G795" s="471" t="s">
        <v>812</v>
      </c>
      <c r="H795" s="472"/>
      <c r="I795" s="472"/>
      <c r="J795" s="472"/>
      <c r="K795" s="473"/>
      <c r="L795" s="474" t="s">
        <v>812</v>
      </c>
      <c r="M795" s="475"/>
      <c r="N795" s="475"/>
      <c r="O795" s="475"/>
      <c r="P795" s="475"/>
      <c r="Q795" s="475"/>
      <c r="R795" s="475"/>
      <c r="S795" s="475"/>
      <c r="T795" s="475"/>
      <c r="U795" s="475"/>
      <c r="V795" s="475"/>
      <c r="W795" s="475"/>
      <c r="X795" s="476"/>
      <c r="Y795" s="477" t="s">
        <v>812</v>
      </c>
      <c r="Z795" s="478"/>
      <c r="AA795" s="478"/>
      <c r="AB795" s="479"/>
      <c r="AC795" s="471" t="s">
        <v>812</v>
      </c>
      <c r="AD795" s="472"/>
      <c r="AE795" s="472"/>
      <c r="AF795" s="472"/>
      <c r="AG795" s="473"/>
      <c r="AH795" s="474" t="s">
        <v>812</v>
      </c>
      <c r="AI795" s="475"/>
      <c r="AJ795" s="475"/>
      <c r="AK795" s="475"/>
      <c r="AL795" s="475"/>
      <c r="AM795" s="475"/>
      <c r="AN795" s="475"/>
      <c r="AO795" s="475"/>
      <c r="AP795" s="475"/>
      <c r="AQ795" s="475"/>
      <c r="AR795" s="475"/>
      <c r="AS795" s="475"/>
      <c r="AT795" s="476"/>
      <c r="AU795" s="477" t="s">
        <v>812</v>
      </c>
      <c r="AV795" s="478"/>
      <c r="AW795" s="478"/>
      <c r="AX795" s="480"/>
    </row>
    <row r="796" spans="1:51" ht="24.75" customHeight="1" x14ac:dyDescent="0.15">
      <c r="A796" s="89"/>
      <c r="B796" s="90"/>
      <c r="C796" s="90"/>
      <c r="D796" s="90"/>
      <c r="E796" s="90"/>
      <c r="F796" s="91"/>
      <c r="G796" s="471" t="s">
        <v>812</v>
      </c>
      <c r="H796" s="472"/>
      <c r="I796" s="472"/>
      <c r="J796" s="472"/>
      <c r="K796" s="473"/>
      <c r="L796" s="474" t="s">
        <v>812</v>
      </c>
      <c r="M796" s="475"/>
      <c r="N796" s="475"/>
      <c r="O796" s="475"/>
      <c r="P796" s="475"/>
      <c r="Q796" s="475"/>
      <c r="R796" s="475"/>
      <c r="S796" s="475"/>
      <c r="T796" s="475"/>
      <c r="U796" s="475"/>
      <c r="V796" s="475"/>
      <c r="W796" s="475"/>
      <c r="X796" s="476"/>
      <c r="Y796" s="477" t="s">
        <v>812</v>
      </c>
      <c r="Z796" s="478"/>
      <c r="AA796" s="478"/>
      <c r="AB796" s="479"/>
      <c r="AC796" s="471" t="s">
        <v>812</v>
      </c>
      <c r="AD796" s="472"/>
      <c r="AE796" s="472"/>
      <c r="AF796" s="472"/>
      <c r="AG796" s="473"/>
      <c r="AH796" s="474" t="s">
        <v>812</v>
      </c>
      <c r="AI796" s="475"/>
      <c r="AJ796" s="475"/>
      <c r="AK796" s="475"/>
      <c r="AL796" s="475"/>
      <c r="AM796" s="475"/>
      <c r="AN796" s="475"/>
      <c r="AO796" s="475"/>
      <c r="AP796" s="475"/>
      <c r="AQ796" s="475"/>
      <c r="AR796" s="475"/>
      <c r="AS796" s="475"/>
      <c r="AT796" s="476"/>
      <c r="AU796" s="477" t="s">
        <v>812</v>
      </c>
      <c r="AV796" s="478"/>
      <c r="AW796" s="478"/>
      <c r="AX796" s="480"/>
    </row>
    <row r="797" spans="1:51" ht="24.75" customHeight="1" x14ac:dyDescent="0.15">
      <c r="A797" s="89"/>
      <c r="B797" s="90"/>
      <c r="C797" s="90"/>
      <c r="D797" s="90"/>
      <c r="E797" s="90"/>
      <c r="F797" s="91"/>
      <c r="G797" s="471" t="s">
        <v>812</v>
      </c>
      <c r="H797" s="472"/>
      <c r="I797" s="472"/>
      <c r="J797" s="472"/>
      <c r="K797" s="473"/>
      <c r="L797" s="474" t="s">
        <v>812</v>
      </c>
      <c r="M797" s="475"/>
      <c r="N797" s="475"/>
      <c r="O797" s="475"/>
      <c r="P797" s="475"/>
      <c r="Q797" s="475"/>
      <c r="R797" s="475"/>
      <c r="S797" s="475"/>
      <c r="T797" s="475"/>
      <c r="U797" s="475"/>
      <c r="V797" s="475"/>
      <c r="W797" s="475"/>
      <c r="X797" s="476"/>
      <c r="Y797" s="477" t="s">
        <v>812</v>
      </c>
      <c r="Z797" s="478"/>
      <c r="AA797" s="478"/>
      <c r="AB797" s="479"/>
      <c r="AC797" s="471" t="s">
        <v>812</v>
      </c>
      <c r="AD797" s="472"/>
      <c r="AE797" s="472"/>
      <c r="AF797" s="472"/>
      <c r="AG797" s="473"/>
      <c r="AH797" s="474" t="s">
        <v>812</v>
      </c>
      <c r="AI797" s="475"/>
      <c r="AJ797" s="475"/>
      <c r="AK797" s="475"/>
      <c r="AL797" s="475"/>
      <c r="AM797" s="475"/>
      <c r="AN797" s="475"/>
      <c r="AO797" s="475"/>
      <c r="AP797" s="475"/>
      <c r="AQ797" s="475"/>
      <c r="AR797" s="475"/>
      <c r="AS797" s="475"/>
      <c r="AT797" s="476"/>
      <c r="AU797" s="477" t="s">
        <v>812</v>
      </c>
      <c r="AV797" s="478"/>
      <c r="AW797" s="478"/>
      <c r="AX797" s="480"/>
    </row>
    <row r="798" spans="1:51" ht="24.75" customHeight="1" x14ac:dyDescent="0.15">
      <c r="A798" s="89"/>
      <c r="B798" s="90"/>
      <c r="C798" s="90"/>
      <c r="D798" s="90"/>
      <c r="E798" s="90"/>
      <c r="F798" s="91"/>
      <c r="G798" s="471" t="s">
        <v>812</v>
      </c>
      <c r="H798" s="472"/>
      <c r="I798" s="472"/>
      <c r="J798" s="472"/>
      <c r="K798" s="473"/>
      <c r="L798" s="474" t="s">
        <v>812</v>
      </c>
      <c r="M798" s="475"/>
      <c r="N798" s="475"/>
      <c r="O798" s="475"/>
      <c r="P798" s="475"/>
      <c r="Q798" s="475"/>
      <c r="R798" s="475"/>
      <c r="S798" s="475"/>
      <c r="T798" s="475"/>
      <c r="U798" s="475"/>
      <c r="V798" s="475"/>
      <c r="W798" s="475"/>
      <c r="X798" s="476"/>
      <c r="Y798" s="477" t="s">
        <v>812</v>
      </c>
      <c r="Z798" s="478"/>
      <c r="AA798" s="478"/>
      <c r="AB798" s="479"/>
      <c r="AC798" s="471" t="s">
        <v>812</v>
      </c>
      <c r="AD798" s="472"/>
      <c r="AE798" s="472"/>
      <c r="AF798" s="472"/>
      <c r="AG798" s="473"/>
      <c r="AH798" s="474" t="s">
        <v>812</v>
      </c>
      <c r="AI798" s="475"/>
      <c r="AJ798" s="475"/>
      <c r="AK798" s="475"/>
      <c r="AL798" s="475"/>
      <c r="AM798" s="475"/>
      <c r="AN798" s="475"/>
      <c r="AO798" s="475"/>
      <c r="AP798" s="475"/>
      <c r="AQ798" s="475"/>
      <c r="AR798" s="475"/>
      <c r="AS798" s="475"/>
      <c r="AT798" s="476"/>
      <c r="AU798" s="477" t="s">
        <v>812</v>
      </c>
      <c r="AV798" s="478"/>
      <c r="AW798" s="478"/>
      <c r="AX798" s="480"/>
    </row>
    <row r="799" spans="1:51" ht="24.75" customHeight="1" x14ac:dyDescent="0.15">
      <c r="A799" s="89"/>
      <c r="B799" s="90"/>
      <c r="C799" s="90"/>
      <c r="D799" s="90"/>
      <c r="E799" s="90"/>
      <c r="F799" s="91"/>
      <c r="G799" s="481" t="s">
        <v>84</v>
      </c>
      <c r="H799" s="482"/>
      <c r="I799" s="482"/>
      <c r="J799" s="482"/>
      <c r="K799" s="482"/>
      <c r="L799" s="483"/>
      <c r="M799" s="381"/>
      <c r="N799" s="381"/>
      <c r="O799" s="381"/>
      <c r="P799" s="381"/>
      <c r="Q799" s="381"/>
      <c r="R799" s="381"/>
      <c r="S799" s="381"/>
      <c r="T799" s="381"/>
      <c r="U799" s="381"/>
      <c r="V799" s="381"/>
      <c r="W799" s="381"/>
      <c r="X799" s="382"/>
      <c r="Y799" s="484">
        <f>SUM(Y789:AB798)</f>
        <v>1029</v>
      </c>
      <c r="Z799" s="485"/>
      <c r="AA799" s="485"/>
      <c r="AB799" s="486"/>
      <c r="AC799" s="481" t="s">
        <v>84</v>
      </c>
      <c r="AD799" s="482"/>
      <c r="AE799" s="482"/>
      <c r="AF799" s="482"/>
      <c r="AG799" s="482"/>
      <c r="AH799" s="483"/>
      <c r="AI799" s="381"/>
      <c r="AJ799" s="381"/>
      <c r="AK799" s="381"/>
      <c r="AL799" s="381"/>
      <c r="AM799" s="381"/>
      <c r="AN799" s="381"/>
      <c r="AO799" s="381"/>
      <c r="AP799" s="381"/>
      <c r="AQ799" s="381"/>
      <c r="AR799" s="381"/>
      <c r="AS799" s="381"/>
      <c r="AT799" s="382"/>
      <c r="AU799" s="484">
        <f>SUM(AU789:AX798)</f>
        <v>179</v>
      </c>
      <c r="AV799" s="485"/>
      <c r="AW799" s="485"/>
      <c r="AX799" s="487"/>
    </row>
    <row r="800" spans="1:51" ht="24.75" customHeight="1" x14ac:dyDescent="0.15">
      <c r="A800" s="89"/>
      <c r="B800" s="90"/>
      <c r="C800" s="90"/>
      <c r="D800" s="90"/>
      <c r="E800" s="90"/>
      <c r="F800" s="91"/>
      <c r="G800" s="488" t="s">
        <v>484</v>
      </c>
      <c r="H800" s="489"/>
      <c r="I800" s="489"/>
      <c r="J800" s="489"/>
      <c r="K800" s="489"/>
      <c r="L800" s="489"/>
      <c r="M800" s="489"/>
      <c r="N800" s="489"/>
      <c r="O800" s="489"/>
      <c r="P800" s="489"/>
      <c r="Q800" s="489"/>
      <c r="R800" s="489"/>
      <c r="S800" s="489"/>
      <c r="T800" s="489"/>
      <c r="U800" s="489"/>
      <c r="V800" s="489"/>
      <c r="W800" s="489"/>
      <c r="X800" s="489"/>
      <c r="Y800" s="489"/>
      <c r="Z800" s="489"/>
      <c r="AA800" s="489"/>
      <c r="AB800" s="490"/>
      <c r="AC800" s="488" t="s">
        <v>701</v>
      </c>
      <c r="AD800" s="489"/>
      <c r="AE800" s="489"/>
      <c r="AF800" s="489"/>
      <c r="AG800" s="489"/>
      <c r="AH800" s="489"/>
      <c r="AI800" s="489"/>
      <c r="AJ800" s="489"/>
      <c r="AK800" s="489"/>
      <c r="AL800" s="489"/>
      <c r="AM800" s="489"/>
      <c r="AN800" s="489"/>
      <c r="AO800" s="489"/>
      <c r="AP800" s="489"/>
      <c r="AQ800" s="489"/>
      <c r="AR800" s="489"/>
      <c r="AS800" s="489"/>
      <c r="AT800" s="489"/>
      <c r="AU800" s="489"/>
      <c r="AV800" s="489"/>
      <c r="AW800" s="489"/>
      <c r="AX800" s="491"/>
      <c r="AY800">
        <f>COUNTA($G$802,$AC$802)</f>
        <v>2</v>
      </c>
    </row>
    <row r="801" spans="1:51" ht="24.75" customHeight="1" x14ac:dyDescent="0.15">
      <c r="A801" s="89"/>
      <c r="B801" s="90"/>
      <c r="C801" s="90"/>
      <c r="D801" s="90"/>
      <c r="E801" s="90"/>
      <c r="F801" s="91"/>
      <c r="G801" s="492" t="s">
        <v>74</v>
      </c>
      <c r="H801" s="287"/>
      <c r="I801" s="287"/>
      <c r="J801" s="287"/>
      <c r="K801" s="287"/>
      <c r="L801" s="493" t="s">
        <v>76</v>
      </c>
      <c r="M801" s="287"/>
      <c r="N801" s="287"/>
      <c r="O801" s="287"/>
      <c r="P801" s="287"/>
      <c r="Q801" s="287"/>
      <c r="R801" s="287"/>
      <c r="S801" s="287"/>
      <c r="T801" s="287"/>
      <c r="U801" s="287"/>
      <c r="V801" s="287"/>
      <c r="W801" s="287"/>
      <c r="X801" s="494"/>
      <c r="Y801" s="495" t="s">
        <v>83</v>
      </c>
      <c r="Z801" s="496"/>
      <c r="AA801" s="496"/>
      <c r="AB801" s="497"/>
      <c r="AC801" s="492" t="s">
        <v>74</v>
      </c>
      <c r="AD801" s="287"/>
      <c r="AE801" s="287"/>
      <c r="AF801" s="287"/>
      <c r="AG801" s="287"/>
      <c r="AH801" s="493" t="s">
        <v>76</v>
      </c>
      <c r="AI801" s="287"/>
      <c r="AJ801" s="287"/>
      <c r="AK801" s="287"/>
      <c r="AL801" s="287"/>
      <c r="AM801" s="287"/>
      <c r="AN801" s="287"/>
      <c r="AO801" s="287"/>
      <c r="AP801" s="287"/>
      <c r="AQ801" s="287"/>
      <c r="AR801" s="287"/>
      <c r="AS801" s="287"/>
      <c r="AT801" s="494"/>
      <c r="AU801" s="495" t="s">
        <v>83</v>
      </c>
      <c r="AV801" s="496"/>
      <c r="AW801" s="496"/>
      <c r="AX801" s="498"/>
      <c r="AY801">
        <f t="shared" ref="AY801:AY812" si="31">$AY$800</f>
        <v>2</v>
      </c>
    </row>
    <row r="802" spans="1:51" ht="65.25" customHeight="1" x14ac:dyDescent="0.15">
      <c r="A802" s="89"/>
      <c r="B802" s="90"/>
      <c r="C802" s="90"/>
      <c r="D802" s="90"/>
      <c r="E802" s="90"/>
      <c r="F802" s="91"/>
      <c r="G802" s="499" t="s">
        <v>757</v>
      </c>
      <c r="H802" s="500"/>
      <c r="I802" s="500"/>
      <c r="J802" s="500"/>
      <c r="K802" s="501"/>
      <c r="L802" s="502" t="s">
        <v>488</v>
      </c>
      <c r="M802" s="503"/>
      <c r="N802" s="503"/>
      <c r="O802" s="503"/>
      <c r="P802" s="503"/>
      <c r="Q802" s="503"/>
      <c r="R802" s="503"/>
      <c r="S802" s="503"/>
      <c r="T802" s="503"/>
      <c r="U802" s="503"/>
      <c r="V802" s="503"/>
      <c r="W802" s="503"/>
      <c r="X802" s="504"/>
      <c r="Y802" s="505">
        <v>8</v>
      </c>
      <c r="Z802" s="506"/>
      <c r="AA802" s="506"/>
      <c r="AB802" s="507"/>
      <c r="AC802" s="499" t="s">
        <v>757</v>
      </c>
      <c r="AD802" s="500"/>
      <c r="AE802" s="500"/>
      <c r="AF802" s="500"/>
      <c r="AG802" s="501"/>
      <c r="AH802" s="502" t="s">
        <v>72</v>
      </c>
      <c r="AI802" s="503"/>
      <c r="AJ802" s="503"/>
      <c r="AK802" s="503"/>
      <c r="AL802" s="503"/>
      <c r="AM802" s="503"/>
      <c r="AN802" s="503"/>
      <c r="AO802" s="503"/>
      <c r="AP802" s="503"/>
      <c r="AQ802" s="503"/>
      <c r="AR802" s="503"/>
      <c r="AS802" s="503"/>
      <c r="AT802" s="504"/>
      <c r="AU802" s="505">
        <v>119</v>
      </c>
      <c r="AV802" s="506"/>
      <c r="AW802" s="506"/>
      <c r="AX802" s="508"/>
      <c r="AY802">
        <f t="shared" si="31"/>
        <v>2</v>
      </c>
    </row>
    <row r="803" spans="1:51" ht="47.25" customHeight="1" x14ac:dyDescent="0.15">
      <c r="A803" s="89"/>
      <c r="B803" s="90"/>
      <c r="C803" s="90"/>
      <c r="D803" s="90"/>
      <c r="E803" s="90"/>
      <c r="F803" s="91"/>
      <c r="G803" s="471" t="s">
        <v>812</v>
      </c>
      <c r="H803" s="472"/>
      <c r="I803" s="472"/>
      <c r="J803" s="472"/>
      <c r="K803" s="473"/>
      <c r="L803" s="474" t="s">
        <v>812</v>
      </c>
      <c r="M803" s="475"/>
      <c r="N803" s="475"/>
      <c r="O803" s="475"/>
      <c r="P803" s="475"/>
      <c r="Q803" s="475"/>
      <c r="R803" s="475"/>
      <c r="S803" s="475"/>
      <c r="T803" s="475"/>
      <c r="U803" s="475"/>
      <c r="V803" s="475"/>
      <c r="W803" s="475"/>
      <c r="X803" s="476"/>
      <c r="Y803" s="477" t="s">
        <v>812</v>
      </c>
      <c r="Z803" s="478"/>
      <c r="AA803" s="478"/>
      <c r="AB803" s="479"/>
      <c r="AC803" s="471" t="s">
        <v>757</v>
      </c>
      <c r="AD803" s="472"/>
      <c r="AE803" s="472"/>
      <c r="AF803" s="472"/>
      <c r="AG803" s="473"/>
      <c r="AH803" s="474" t="s">
        <v>721</v>
      </c>
      <c r="AI803" s="475"/>
      <c r="AJ803" s="475"/>
      <c r="AK803" s="475"/>
      <c r="AL803" s="475"/>
      <c r="AM803" s="475"/>
      <c r="AN803" s="475"/>
      <c r="AO803" s="475"/>
      <c r="AP803" s="475"/>
      <c r="AQ803" s="475"/>
      <c r="AR803" s="475"/>
      <c r="AS803" s="475"/>
      <c r="AT803" s="476"/>
      <c r="AU803" s="477">
        <v>39</v>
      </c>
      <c r="AV803" s="478"/>
      <c r="AW803" s="478"/>
      <c r="AX803" s="480"/>
      <c r="AY803">
        <f t="shared" si="31"/>
        <v>2</v>
      </c>
    </row>
    <row r="804" spans="1:51" ht="31.5" customHeight="1" x14ac:dyDescent="0.15">
      <c r="A804" s="89"/>
      <c r="B804" s="90"/>
      <c r="C804" s="90"/>
      <c r="D804" s="90"/>
      <c r="E804" s="90"/>
      <c r="F804" s="91"/>
      <c r="G804" s="471" t="s">
        <v>812</v>
      </c>
      <c r="H804" s="472"/>
      <c r="I804" s="472"/>
      <c r="J804" s="472"/>
      <c r="K804" s="473"/>
      <c r="L804" s="474" t="s">
        <v>812</v>
      </c>
      <c r="M804" s="475"/>
      <c r="N804" s="475"/>
      <c r="O804" s="475"/>
      <c r="P804" s="475"/>
      <c r="Q804" s="475"/>
      <c r="R804" s="475"/>
      <c r="S804" s="475"/>
      <c r="T804" s="475"/>
      <c r="U804" s="475"/>
      <c r="V804" s="475"/>
      <c r="W804" s="475"/>
      <c r="X804" s="476"/>
      <c r="Y804" s="477" t="s">
        <v>812</v>
      </c>
      <c r="Z804" s="478"/>
      <c r="AA804" s="478"/>
      <c r="AB804" s="479"/>
      <c r="AC804" s="471" t="s">
        <v>757</v>
      </c>
      <c r="AD804" s="472"/>
      <c r="AE804" s="472"/>
      <c r="AF804" s="472"/>
      <c r="AG804" s="473"/>
      <c r="AH804" s="474" t="s">
        <v>448</v>
      </c>
      <c r="AI804" s="475"/>
      <c r="AJ804" s="475"/>
      <c r="AK804" s="475"/>
      <c r="AL804" s="475"/>
      <c r="AM804" s="475"/>
      <c r="AN804" s="475"/>
      <c r="AO804" s="475"/>
      <c r="AP804" s="475"/>
      <c r="AQ804" s="475"/>
      <c r="AR804" s="475"/>
      <c r="AS804" s="475"/>
      <c r="AT804" s="476"/>
      <c r="AU804" s="477">
        <v>2</v>
      </c>
      <c r="AV804" s="478"/>
      <c r="AW804" s="478"/>
      <c r="AX804" s="480"/>
      <c r="AY804">
        <f t="shared" si="31"/>
        <v>2</v>
      </c>
    </row>
    <row r="805" spans="1:51" ht="24.75" customHeight="1" x14ac:dyDescent="0.15">
      <c r="A805" s="89"/>
      <c r="B805" s="90"/>
      <c r="C805" s="90"/>
      <c r="D805" s="90"/>
      <c r="E805" s="90"/>
      <c r="F805" s="91"/>
      <c r="G805" s="471" t="s">
        <v>812</v>
      </c>
      <c r="H805" s="472"/>
      <c r="I805" s="472"/>
      <c r="J805" s="472"/>
      <c r="K805" s="473"/>
      <c r="L805" s="474" t="s">
        <v>812</v>
      </c>
      <c r="M805" s="475"/>
      <c r="N805" s="475"/>
      <c r="O805" s="475"/>
      <c r="P805" s="475"/>
      <c r="Q805" s="475"/>
      <c r="R805" s="475"/>
      <c r="S805" s="475"/>
      <c r="T805" s="475"/>
      <c r="U805" s="475"/>
      <c r="V805" s="475"/>
      <c r="W805" s="475"/>
      <c r="X805" s="476"/>
      <c r="Y805" s="477" t="s">
        <v>812</v>
      </c>
      <c r="Z805" s="478"/>
      <c r="AA805" s="478"/>
      <c r="AB805" s="479"/>
      <c r="AC805" s="471" t="s">
        <v>812</v>
      </c>
      <c r="AD805" s="472"/>
      <c r="AE805" s="472"/>
      <c r="AF805" s="472"/>
      <c r="AG805" s="473"/>
      <c r="AH805" s="474" t="s">
        <v>812</v>
      </c>
      <c r="AI805" s="475"/>
      <c r="AJ805" s="475"/>
      <c r="AK805" s="475"/>
      <c r="AL805" s="475"/>
      <c r="AM805" s="475"/>
      <c r="AN805" s="475"/>
      <c r="AO805" s="475"/>
      <c r="AP805" s="475"/>
      <c r="AQ805" s="475"/>
      <c r="AR805" s="475"/>
      <c r="AS805" s="475"/>
      <c r="AT805" s="476"/>
      <c r="AU805" s="477" t="s">
        <v>812</v>
      </c>
      <c r="AV805" s="478"/>
      <c r="AW805" s="478"/>
      <c r="AX805" s="480"/>
      <c r="AY805">
        <f t="shared" si="31"/>
        <v>2</v>
      </c>
    </row>
    <row r="806" spans="1:51" ht="24.75" customHeight="1" x14ac:dyDescent="0.15">
      <c r="A806" s="89"/>
      <c r="B806" s="90"/>
      <c r="C806" s="90"/>
      <c r="D806" s="90"/>
      <c r="E806" s="90"/>
      <c r="F806" s="91"/>
      <c r="G806" s="471" t="s">
        <v>812</v>
      </c>
      <c r="H806" s="472"/>
      <c r="I806" s="472"/>
      <c r="J806" s="472"/>
      <c r="K806" s="473"/>
      <c r="L806" s="474" t="s">
        <v>812</v>
      </c>
      <c r="M806" s="475"/>
      <c r="N806" s="475"/>
      <c r="O806" s="475"/>
      <c r="P806" s="475"/>
      <c r="Q806" s="475"/>
      <c r="R806" s="475"/>
      <c r="S806" s="475"/>
      <c r="T806" s="475"/>
      <c r="U806" s="475"/>
      <c r="V806" s="475"/>
      <c r="W806" s="475"/>
      <c r="X806" s="476"/>
      <c r="Y806" s="477" t="s">
        <v>812</v>
      </c>
      <c r="Z806" s="478"/>
      <c r="AA806" s="478"/>
      <c r="AB806" s="479"/>
      <c r="AC806" s="471" t="s">
        <v>812</v>
      </c>
      <c r="AD806" s="472"/>
      <c r="AE806" s="472"/>
      <c r="AF806" s="472"/>
      <c r="AG806" s="473"/>
      <c r="AH806" s="474" t="s">
        <v>812</v>
      </c>
      <c r="AI806" s="475"/>
      <c r="AJ806" s="475"/>
      <c r="AK806" s="475"/>
      <c r="AL806" s="475"/>
      <c r="AM806" s="475"/>
      <c r="AN806" s="475"/>
      <c r="AO806" s="475"/>
      <c r="AP806" s="475"/>
      <c r="AQ806" s="475"/>
      <c r="AR806" s="475"/>
      <c r="AS806" s="475"/>
      <c r="AT806" s="476"/>
      <c r="AU806" s="477" t="s">
        <v>812</v>
      </c>
      <c r="AV806" s="478"/>
      <c r="AW806" s="478"/>
      <c r="AX806" s="480"/>
      <c r="AY806">
        <f t="shared" si="31"/>
        <v>2</v>
      </c>
    </row>
    <row r="807" spans="1:51" ht="24.75" customHeight="1" x14ac:dyDescent="0.15">
      <c r="A807" s="89"/>
      <c r="B807" s="90"/>
      <c r="C807" s="90"/>
      <c r="D807" s="90"/>
      <c r="E807" s="90"/>
      <c r="F807" s="91"/>
      <c r="G807" s="471" t="s">
        <v>812</v>
      </c>
      <c r="H807" s="472"/>
      <c r="I807" s="472"/>
      <c r="J807" s="472"/>
      <c r="K807" s="473"/>
      <c r="L807" s="474" t="s">
        <v>812</v>
      </c>
      <c r="M807" s="475"/>
      <c r="N807" s="475"/>
      <c r="O807" s="475"/>
      <c r="P807" s="475"/>
      <c r="Q807" s="475"/>
      <c r="R807" s="475"/>
      <c r="S807" s="475"/>
      <c r="T807" s="475"/>
      <c r="U807" s="475"/>
      <c r="V807" s="475"/>
      <c r="W807" s="475"/>
      <c r="X807" s="476"/>
      <c r="Y807" s="477" t="s">
        <v>812</v>
      </c>
      <c r="Z807" s="478"/>
      <c r="AA807" s="478"/>
      <c r="AB807" s="479"/>
      <c r="AC807" s="471" t="s">
        <v>812</v>
      </c>
      <c r="AD807" s="472"/>
      <c r="AE807" s="472"/>
      <c r="AF807" s="472"/>
      <c r="AG807" s="473"/>
      <c r="AH807" s="474" t="s">
        <v>812</v>
      </c>
      <c r="AI807" s="475"/>
      <c r="AJ807" s="475"/>
      <c r="AK807" s="475"/>
      <c r="AL807" s="475"/>
      <c r="AM807" s="475"/>
      <c r="AN807" s="475"/>
      <c r="AO807" s="475"/>
      <c r="AP807" s="475"/>
      <c r="AQ807" s="475"/>
      <c r="AR807" s="475"/>
      <c r="AS807" s="475"/>
      <c r="AT807" s="476"/>
      <c r="AU807" s="477" t="s">
        <v>812</v>
      </c>
      <c r="AV807" s="478"/>
      <c r="AW807" s="478"/>
      <c r="AX807" s="480"/>
      <c r="AY807">
        <f t="shared" si="31"/>
        <v>2</v>
      </c>
    </row>
    <row r="808" spans="1:51" ht="24.75" customHeight="1" x14ac:dyDescent="0.15">
      <c r="A808" s="89"/>
      <c r="B808" s="90"/>
      <c r="C808" s="90"/>
      <c r="D808" s="90"/>
      <c r="E808" s="90"/>
      <c r="F808" s="91"/>
      <c r="G808" s="471" t="s">
        <v>812</v>
      </c>
      <c r="H808" s="472"/>
      <c r="I808" s="472"/>
      <c r="J808" s="472"/>
      <c r="K808" s="473"/>
      <c r="L808" s="474" t="s">
        <v>812</v>
      </c>
      <c r="M808" s="475"/>
      <c r="N808" s="475"/>
      <c r="O808" s="475"/>
      <c r="P808" s="475"/>
      <c r="Q808" s="475"/>
      <c r="R808" s="475"/>
      <c r="S808" s="475"/>
      <c r="T808" s="475"/>
      <c r="U808" s="475"/>
      <c r="V808" s="475"/>
      <c r="W808" s="475"/>
      <c r="X808" s="476"/>
      <c r="Y808" s="477" t="s">
        <v>812</v>
      </c>
      <c r="Z808" s="478"/>
      <c r="AA808" s="478"/>
      <c r="AB808" s="479"/>
      <c r="AC808" s="471" t="s">
        <v>812</v>
      </c>
      <c r="AD808" s="472"/>
      <c r="AE808" s="472"/>
      <c r="AF808" s="472"/>
      <c r="AG808" s="473"/>
      <c r="AH808" s="474" t="s">
        <v>812</v>
      </c>
      <c r="AI808" s="475"/>
      <c r="AJ808" s="475"/>
      <c r="AK808" s="475"/>
      <c r="AL808" s="475"/>
      <c r="AM808" s="475"/>
      <c r="AN808" s="475"/>
      <c r="AO808" s="475"/>
      <c r="AP808" s="475"/>
      <c r="AQ808" s="475"/>
      <c r="AR808" s="475"/>
      <c r="AS808" s="475"/>
      <c r="AT808" s="476"/>
      <c r="AU808" s="477" t="s">
        <v>812</v>
      </c>
      <c r="AV808" s="478"/>
      <c r="AW808" s="478"/>
      <c r="AX808" s="480"/>
      <c r="AY808">
        <f t="shared" si="31"/>
        <v>2</v>
      </c>
    </row>
    <row r="809" spans="1:51" ht="24.75" customHeight="1" x14ac:dyDescent="0.15">
      <c r="A809" s="89"/>
      <c r="B809" s="90"/>
      <c r="C809" s="90"/>
      <c r="D809" s="90"/>
      <c r="E809" s="90"/>
      <c r="F809" s="91"/>
      <c r="G809" s="471" t="s">
        <v>812</v>
      </c>
      <c r="H809" s="472"/>
      <c r="I809" s="472"/>
      <c r="J809" s="472"/>
      <c r="K809" s="473"/>
      <c r="L809" s="474" t="s">
        <v>812</v>
      </c>
      <c r="M809" s="475"/>
      <c r="N809" s="475"/>
      <c r="O809" s="475"/>
      <c r="P809" s="475"/>
      <c r="Q809" s="475"/>
      <c r="R809" s="475"/>
      <c r="S809" s="475"/>
      <c r="T809" s="475"/>
      <c r="U809" s="475"/>
      <c r="V809" s="475"/>
      <c r="W809" s="475"/>
      <c r="X809" s="476"/>
      <c r="Y809" s="477" t="s">
        <v>812</v>
      </c>
      <c r="Z809" s="478"/>
      <c r="AA809" s="478"/>
      <c r="AB809" s="479"/>
      <c r="AC809" s="471" t="s">
        <v>812</v>
      </c>
      <c r="AD809" s="472"/>
      <c r="AE809" s="472"/>
      <c r="AF809" s="472"/>
      <c r="AG809" s="473"/>
      <c r="AH809" s="474" t="s">
        <v>812</v>
      </c>
      <c r="AI809" s="475"/>
      <c r="AJ809" s="475"/>
      <c r="AK809" s="475"/>
      <c r="AL809" s="475"/>
      <c r="AM809" s="475"/>
      <c r="AN809" s="475"/>
      <c r="AO809" s="475"/>
      <c r="AP809" s="475"/>
      <c r="AQ809" s="475"/>
      <c r="AR809" s="475"/>
      <c r="AS809" s="475"/>
      <c r="AT809" s="476"/>
      <c r="AU809" s="477" t="s">
        <v>812</v>
      </c>
      <c r="AV809" s="478"/>
      <c r="AW809" s="478"/>
      <c r="AX809" s="480"/>
      <c r="AY809">
        <f t="shared" si="31"/>
        <v>2</v>
      </c>
    </row>
    <row r="810" spans="1:51" ht="24.75" customHeight="1" x14ac:dyDescent="0.15">
      <c r="A810" s="89"/>
      <c r="B810" s="90"/>
      <c r="C810" s="90"/>
      <c r="D810" s="90"/>
      <c r="E810" s="90"/>
      <c r="F810" s="91"/>
      <c r="G810" s="471" t="s">
        <v>812</v>
      </c>
      <c r="H810" s="472"/>
      <c r="I810" s="472"/>
      <c r="J810" s="472"/>
      <c r="K810" s="473"/>
      <c r="L810" s="474" t="s">
        <v>812</v>
      </c>
      <c r="M810" s="475"/>
      <c r="N810" s="475"/>
      <c r="O810" s="475"/>
      <c r="P810" s="475"/>
      <c r="Q810" s="475"/>
      <c r="R810" s="475"/>
      <c r="S810" s="475"/>
      <c r="T810" s="475"/>
      <c r="U810" s="475"/>
      <c r="V810" s="475"/>
      <c r="W810" s="475"/>
      <c r="X810" s="476"/>
      <c r="Y810" s="477" t="s">
        <v>812</v>
      </c>
      <c r="Z810" s="478"/>
      <c r="AA810" s="478"/>
      <c r="AB810" s="479"/>
      <c r="AC810" s="471" t="s">
        <v>812</v>
      </c>
      <c r="AD810" s="472"/>
      <c r="AE810" s="472"/>
      <c r="AF810" s="472"/>
      <c r="AG810" s="473"/>
      <c r="AH810" s="474" t="s">
        <v>812</v>
      </c>
      <c r="AI810" s="475"/>
      <c r="AJ810" s="475"/>
      <c r="AK810" s="475"/>
      <c r="AL810" s="475"/>
      <c r="AM810" s="475"/>
      <c r="AN810" s="475"/>
      <c r="AO810" s="475"/>
      <c r="AP810" s="475"/>
      <c r="AQ810" s="475"/>
      <c r="AR810" s="475"/>
      <c r="AS810" s="475"/>
      <c r="AT810" s="476"/>
      <c r="AU810" s="477" t="s">
        <v>812</v>
      </c>
      <c r="AV810" s="478"/>
      <c r="AW810" s="478"/>
      <c r="AX810" s="480"/>
      <c r="AY810">
        <f t="shared" si="31"/>
        <v>2</v>
      </c>
    </row>
    <row r="811" spans="1:51" ht="24.75" customHeight="1" x14ac:dyDescent="0.15">
      <c r="A811" s="89"/>
      <c r="B811" s="90"/>
      <c r="C811" s="90"/>
      <c r="D811" s="90"/>
      <c r="E811" s="90"/>
      <c r="F811" s="91"/>
      <c r="G811" s="471" t="s">
        <v>812</v>
      </c>
      <c r="H811" s="472"/>
      <c r="I811" s="472"/>
      <c r="J811" s="472"/>
      <c r="K811" s="473"/>
      <c r="L811" s="474" t="s">
        <v>812</v>
      </c>
      <c r="M811" s="475"/>
      <c r="N811" s="475"/>
      <c r="O811" s="475"/>
      <c r="P811" s="475"/>
      <c r="Q811" s="475"/>
      <c r="R811" s="475"/>
      <c r="S811" s="475"/>
      <c r="T811" s="475"/>
      <c r="U811" s="475"/>
      <c r="V811" s="475"/>
      <c r="W811" s="475"/>
      <c r="X811" s="476"/>
      <c r="Y811" s="477" t="s">
        <v>812</v>
      </c>
      <c r="Z811" s="478"/>
      <c r="AA811" s="478"/>
      <c r="AB811" s="479"/>
      <c r="AC811" s="471" t="s">
        <v>812</v>
      </c>
      <c r="AD811" s="472"/>
      <c r="AE811" s="472"/>
      <c r="AF811" s="472"/>
      <c r="AG811" s="473"/>
      <c r="AH811" s="474" t="s">
        <v>812</v>
      </c>
      <c r="AI811" s="475"/>
      <c r="AJ811" s="475"/>
      <c r="AK811" s="475"/>
      <c r="AL811" s="475"/>
      <c r="AM811" s="475"/>
      <c r="AN811" s="475"/>
      <c r="AO811" s="475"/>
      <c r="AP811" s="475"/>
      <c r="AQ811" s="475"/>
      <c r="AR811" s="475"/>
      <c r="AS811" s="475"/>
      <c r="AT811" s="476"/>
      <c r="AU811" s="477" t="s">
        <v>812</v>
      </c>
      <c r="AV811" s="478"/>
      <c r="AW811" s="478"/>
      <c r="AX811" s="480"/>
      <c r="AY811">
        <f t="shared" si="31"/>
        <v>2</v>
      </c>
    </row>
    <row r="812" spans="1:51" ht="24.75" customHeight="1" x14ac:dyDescent="0.15">
      <c r="A812" s="89"/>
      <c r="B812" s="90"/>
      <c r="C812" s="90"/>
      <c r="D812" s="90"/>
      <c r="E812" s="90"/>
      <c r="F812" s="91"/>
      <c r="G812" s="481" t="s">
        <v>84</v>
      </c>
      <c r="H812" s="482"/>
      <c r="I812" s="482"/>
      <c r="J812" s="482"/>
      <c r="K812" s="482"/>
      <c r="L812" s="483"/>
      <c r="M812" s="381"/>
      <c r="N812" s="381"/>
      <c r="O812" s="381"/>
      <c r="P812" s="381"/>
      <c r="Q812" s="381"/>
      <c r="R812" s="381"/>
      <c r="S812" s="381"/>
      <c r="T812" s="381"/>
      <c r="U812" s="381"/>
      <c r="V812" s="381"/>
      <c r="W812" s="381"/>
      <c r="X812" s="382"/>
      <c r="Y812" s="484">
        <f>SUM(Y802:AB811)</f>
        <v>8</v>
      </c>
      <c r="Z812" s="485"/>
      <c r="AA812" s="485"/>
      <c r="AB812" s="486"/>
      <c r="AC812" s="481" t="s">
        <v>84</v>
      </c>
      <c r="AD812" s="482"/>
      <c r="AE812" s="482"/>
      <c r="AF812" s="482"/>
      <c r="AG812" s="482"/>
      <c r="AH812" s="483"/>
      <c r="AI812" s="381"/>
      <c r="AJ812" s="381"/>
      <c r="AK812" s="381"/>
      <c r="AL812" s="381"/>
      <c r="AM812" s="381"/>
      <c r="AN812" s="381"/>
      <c r="AO812" s="381"/>
      <c r="AP812" s="381"/>
      <c r="AQ812" s="381"/>
      <c r="AR812" s="381"/>
      <c r="AS812" s="381"/>
      <c r="AT812" s="382"/>
      <c r="AU812" s="484">
        <f>SUM(AU802:AX811)</f>
        <v>160</v>
      </c>
      <c r="AV812" s="485"/>
      <c r="AW812" s="485"/>
      <c r="AX812" s="487"/>
      <c r="AY812">
        <f t="shared" si="31"/>
        <v>2</v>
      </c>
    </row>
    <row r="813" spans="1:51" ht="24.75" customHeight="1" x14ac:dyDescent="0.15">
      <c r="A813" s="89"/>
      <c r="B813" s="90"/>
      <c r="C813" s="90"/>
      <c r="D813" s="90"/>
      <c r="E813" s="90"/>
      <c r="F813" s="91"/>
      <c r="G813" s="488" t="s">
        <v>759</v>
      </c>
      <c r="H813" s="489"/>
      <c r="I813" s="489"/>
      <c r="J813" s="489"/>
      <c r="K813" s="489"/>
      <c r="L813" s="489"/>
      <c r="M813" s="489"/>
      <c r="N813" s="489"/>
      <c r="O813" s="489"/>
      <c r="P813" s="489"/>
      <c r="Q813" s="489"/>
      <c r="R813" s="489"/>
      <c r="S813" s="489"/>
      <c r="T813" s="489"/>
      <c r="U813" s="489"/>
      <c r="V813" s="489"/>
      <c r="W813" s="489"/>
      <c r="X813" s="489"/>
      <c r="Y813" s="489"/>
      <c r="Z813" s="489"/>
      <c r="AA813" s="489"/>
      <c r="AB813" s="490"/>
      <c r="AC813" s="488" t="s">
        <v>232</v>
      </c>
      <c r="AD813" s="489"/>
      <c r="AE813" s="489"/>
      <c r="AF813" s="489"/>
      <c r="AG813" s="489"/>
      <c r="AH813" s="489"/>
      <c r="AI813" s="489"/>
      <c r="AJ813" s="489"/>
      <c r="AK813" s="489"/>
      <c r="AL813" s="489"/>
      <c r="AM813" s="489"/>
      <c r="AN813" s="489"/>
      <c r="AO813" s="489"/>
      <c r="AP813" s="489"/>
      <c r="AQ813" s="489"/>
      <c r="AR813" s="489"/>
      <c r="AS813" s="489"/>
      <c r="AT813" s="489"/>
      <c r="AU813" s="489"/>
      <c r="AV813" s="489"/>
      <c r="AW813" s="489"/>
      <c r="AX813" s="491"/>
      <c r="AY813">
        <f>COUNTA($G$815,$AC$815)</f>
        <v>2</v>
      </c>
    </row>
    <row r="814" spans="1:51" ht="24.75" customHeight="1" x14ac:dyDescent="0.15">
      <c r="A814" s="89"/>
      <c r="B814" s="90"/>
      <c r="C814" s="90"/>
      <c r="D814" s="90"/>
      <c r="E814" s="90"/>
      <c r="F814" s="91"/>
      <c r="G814" s="492" t="s">
        <v>74</v>
      </c>
      <c r="H814" s="287"/>
      <c r="I814" s="287"/>
      <c r="J814" s="287"/>
      <c r="K814" s="287"/>
      <c r="L814" s="493" t="s">
        <v>76</v>
      </c>
      <c r="M814" s="287"/>
      <c r="N814" s="287"/>
      <c r="O814" s="287"/>
      <c r="P814" s="287"/>
      <c r="Q814" s="287"/>
      <c r="R814" s="287"/>
      <c r="S814" s="287"/>
      <c r="T814" s="287"/>
      <c r="U814" s="287"/>
      <c r="V814" s="287"/>
      <c r="W814" s="287"/>
      <c r="X814" s="494"/>
      <c r="Y814" s="495" t="s">
        <v>83</v>
      </c>
      <c r="Z814" s="496"/>
      <c r="AA814" s="496"/>
      <c r="AB814" s="497"/>
      <c r="AC814" s="492" t="s">
        <v>74</v>
      </c>
      <c r="AD814" s="287"/>
      <c r="AE814" s="287"/>
      <c r="AF814" s="287"/>
      <c r="AG814" s="287"/>
      <c r="AH814" s="493" t="s">
        <v>76</v>
      </c>
      <c r="AI814" s="287"/>
      <c r="AJ814" s="287"/>
      <c r="AK814" s="287"/>
      <c r="AL814" s="287"/>
      <c r="AM814" s="287"/>
      <c r="AN814" s="287"/>
      <c r="AO814" s="287"/>
      <c r="AP814" s="287"/>
      <c r="AQ814" s="287"/>
      <c r="AR814" s="287"/>
      <c r="AS814" s="287"/>
      <c r="AT814" s="494"/>
      <c r="AU814" s="495" t="s">
        <v>83</v>
      </c>
      <c r="AV814" s="496"/>
      <c r="AW814" s="496"/>
      <c r="AX814" s="498"/>
      <c r="AY814">
        <f t="shared" ref="AY814:AY825" si="32">$AY$813</f>
        <v>2</v>
      </c>
    </row>
    <row r="815" spans="1:51" ht="29.25" customHeight="1" x14ac:dyDescent="0.15">
      <c r="A815" s="89"/>
      <c r="B815" s="90"/>
      <c r="C815" s="90"/>
      <c r="D815" s="90"/>
      <c r="E815" s="90"/>
      <c r="F815" s="91"/>
      <c r="G815" s="499" t="s">
        <v>757</v>
      </c>
      <c r="H815" s="500"/>
      <c r="I815" s="500"/>
      <c r="J815" s="500"/>
      <c r="K815" s="501"/>
      <c r="L815" s="502" t="s">
        <v>352</v>
      </c>
      <c r="M815" s="503"/>
      <c r="N815" s="503"/>
      <c r="O815" s="503"/>
      <c r="P815" s="503"/>
      <c r="Q815" s="503"/>
      <c r="R815" s="503"/>
      <c r="S815" s="503"/>
      <c r="T815" s="503"/>
      <c r="U815" s="503"/>
      <c r="V815" s="503"/>
      <c r="W815" s="503"/>
      <c r="X815" s="504"/>
      <c r="Y815" s="505">
        <v>151</v>
      </c>
      <c r="Z815" s="506"/>
      <c r="AA815" s="506"/>
      <c r="AB815" s="507"/>
      <c r="AC815" s="499" t="s">
        <v>757</v>
      </c>
      <c r="AD815" s="500"/>
      <c r="AE815" s="500"/>
      <c r="AF815" s="500"/>
      <c r="AG815" s="501"/>
      <c r="AH815" s="502" t="s">
        <v>487</v>
      </c>
      <c r="AI815" s="503"/>
      <c r="AJ815" s="503"/>
      <c r="AK815" s="503"/>
      <c r="AL815" s="503"/>
      <c r="AM815" s="503"/>
      <c r="AN815" s="503"/>
      <c r="AO815" s="503"/>
      <c r="AP815" s="503"/>
      <c r="AQ815" s="503"/>
      <c r="AR815" s="503"/>
      <c r="AS815" s="503"/>
      <c r="AT815" s="504"/>
      <c r="AU815" s="505">
        <v>436</v>
      </c>
      <c r="AV815" s="506"/>
      <c r="AW815" s="506"/>
      <c r="AX815" s="508"/>
      <c r="AY815">
        <f t="shared" si="32"/>
        <v>2</v>
      </c>
    </row>
    <row r="816" spans="1:51" ht="38.25" customHeight="1" x14ac:dyDescent="0.15">
      <c r="A816" s="89"/>
      <c r="B816" s="90"/>
      <c r="C816" s="90"/>
      <c r="D816" s="90"/>
      <c r="E816" s="90"/>
      <c r="F816" s="91"/>
      <c r="G816" s="471" t="s">
        <v>812</v>
      </c>
      <c r="H816" s="472"/>
      <c r="I816" s="472"/>
      <c r="J816" s="472"/>
      <c r="K816" s="473"/>
      <c r="L816" s="474" t="s">
        <v>812</v>
      </c>
      <c r="M816" s="475"/>
      <c r="N816" s="475"/>
      <c r="O816" s="475"/>
      <c r="P816" s="475"/>
      <c r="Q816" s="475"/>
      <c r="R816" s="475"/>
      <c r="S816" s="475"/>
      <c r="T816" s="475"/>
      <c r="U816" s="475"/>
      <c r="V816" s="475"/>
      <c r="W816" s="475"/>
      <c r="X816" s="476"/>
      <c r="Y816" s="477" t="s">
        <v>812</v>
      </c>
      <c r="Z816" s="478"/>
      <c r="AA816" s="478"/>
      <c r="AB816" s="479"/>
      <c r="AC816" s="471" t="s">
        <v>757</v>
      </c>
      <c r="AD816" s="472"/>
      <c r="AE816" s="472"/>
      <c r="AF816" s="472"/>
      <c r="AG816" s="473"/>
      <c r="AH816" s="474" t="s">
        <v>564</v>
      </c>
      <c r="AI816" s="475"/>
      <c r="AJ816" s="475"/>
      <c r="AK816" s="475"/>
      <c r="AL816" s="475"/>
      <c r="AM816" s="475"/>
      <c r="AN816" s="475"/>
      <c r="AO816" s="475"/>
      <c r="AP816" s="475"/>
      <c r="AQ816" s="475"/>
      <c r="AR816" s="475"/>
      <c r="AS816" s="475"/>
      <c r="AT816" s="476"/>
      <c r="AU816" s="477">
        <v>22</v>
      </c>
      <c r="AV816" s="478"/>
      <c r="AW816" s="478"/>
      <c r="AX816" s="480"/>
      <c r="AY816">
        <f t="shared" si="32"/>
        <v>2</v>
      </c>
    </row>
    <row r="817" spans="1:51" ht="51.75" customHeight="1" x14ac:dyDescent="0.15">
      <c r="A817" s="89"/>
      <c r="B817" s="90"/>
      <c r="C817" s="90"/>
      <c r="D817" s="90"/>
      <c r="E817" s="90"/>
      <c r="F817" s="91"/>
      <c r="G817" s="471" t="s">
        <v>812</v>
      </c>
      <c r="H817" s="472"/>
      <c r="I817" s="472"/>
      <c r="J817" s="472"/>
      <c r="K817" s="473"/>
      <c r="L817" s="474" t="s">
        <v>812</v>
      </c>
      <c r="M817" s="475"/>
      <c r="N817" s="475"/>
      <c r="O817" s="475"/>
      <c r="P817" s="475"/>
      <c r="Q817" s="475"/>
      <c r="R817" s="475"/>
      <c r="S817" s="475"/>
      <c r="T817" s="475"/>
      <c r="U817" s="475"/>
      <c r="V817" s="475"/>
      <c r="W817" s="475"/>
      <c r="X817" s="476"/>
      <c r="Y817" s="477" t="s">
        <v>812</v>
      </c>
      <c r="Z817" s="478"/>
      <c r="AA817" s="478"/>
      <c r="AB817" s="479"/>
      <c r="AC817" s="471" t="s">
        <v>757</v>
      </c>
      <c r="AD817" s="472"/>
      <c r="AE817" s="472"/>
      <c r="AF817" s="472"/>
      <c r="AG817" s="473"/>
      <c r="AH817" s="474" t="s">
        <v>163</v>
      </c>
      <c r="AI817" s="475"/>
      <c r="AJ817" s="475"/>
      <c r="AK817" s="475"/>
      <c r="AL817" s="475"/>
      <c r="AM817" s="475"/>
      <c r="AN817" s="475"/>
      <c r="AO817" s="475"/>
      <c r="AP817" s="475"/>
      <c r="AQ817" s="475"/>
      <c r="AR817" s="475"/>
      <c r="AS817" s="475"/>
      <c r="AT817" s="476"/>
      <c r="AU817" s="477">
        <v>16</v>
      </c>
      <c r="AV817" s="478"/>
      <c r="AW817" s="478"/>
      <c r="AX817" s="480"/>
      <c r="AY817">
        <f t="shared" si="32"/>
        <v>2</v>
      </c>
    </row>
    <row r="818" spans="1:51" ht="42.75" customHeight="1" x14ac:dyDescent="0.15">
      <c r="A818" s="89"/>
      <c r="B818" s="90"/>
      <c r="C818" s="90"/>
      <c r="D818" s="90"/>
      <c r="E818" s="90"/>
      <c r="F818" s="91"/>
      <c r="G818" s="471" t="s">
        <v>812</v>
      </c>
      <c r="H818" s="472"/>
      <c r="I818" s="472"/>
      <c r="J818" s="472"/>
      <c r="K818" s="473"/>
      <c r="L818" s="474" t="s">
        <v>812</v>
      </c>
      <c r="M818" s="475"/>
      <c r="N818" s="475"/>
      <c r="O818" s="475"/>
      <c r="P818" s="475"/>
      <c r="Q818" s="475"/>
      <c r="R818" s="475"/>
      <c r="S818" s="475"/>
      <c r="T818" s="475"/>
      <c r="U818" s="475"/>
      <c r="V818" s="475"/>
      <c r="W818" s="475"/>
      <c r="X818" s="476"/>
      <c r="Y818" s="477" t="s">
        <v>812</v>
      </c>
      <c r="Z818" s="478"/>
      <c r="AA818" s="478"/>
      <c r="AB818" s="479"/>
      <c r="AC818" s="471" t="s">
        <v>757</v>
      </c>
      <c r="AD818" s="472"/>
      <c r="AE818" s="472"/>
      <c r="AF818" s="472"/>
      <c r="AG818" s="473"/>
      <c r="AH818" s="474" t="s">
        <v>324</v>
      </c>
      <c r="AI818" s="475"/>
      <c r="AJ818" s="475"/>
      <c r="AK818" s="475"/>
      <c r="AL818" s="475"/>
      <c r="AM818" s="475"/>
      <c r="AN818" s="475"/>
      <c r="AO818" s="475"/>
      <c r="AP818" s="475"/>
      <c r="AQ818" s="475"/>
      <c r="AR818" s="475"/>
      <c r="AS818" s="475"/>
      <c r="AT818" s="476"/>
      <c r="AU818" s="477">
        <v>9</v>
      </c>
      <c r="AV818" s="478"/>
      <c r="AW818" s="478"/>
      <c r="AX818" s="480"/>
      <c r="AY818">
        <f t="shared" si="32"/>
        <v>2</v>
      </c>
    </row>
    <row r="819" spans="1:51" ht="24.75" customHeight="1" x14ac:dyDescent="0.15">
      <c r="A819" s="89"/>
      <c r="B819" s="90"/>
      <c r="C819" s="90"/>
      <c r="D819" s="90"/>
      <c r="E819" s="90"/>
      <c r="F819" s="91"/>
      <c r="G819" s="471" t="s">
        <v>812</v>
      </c>
      <c r="H819" s="472"/>
      <c r="I819" s="472"/>
      <c r="J819" s="472"/>
      <c r="K819" s="473"/>
      <c r="L819" s="474" t="s">
        <v>812</v>
      </c>
      <c r="M819" s="475"/>
      <c r="N819" s="475"/>
      <c r="O819" s="475"/>
      <c r="P819" s="475"/>
      <c r="Q819" s="475"/>
      <c r="R819" s="475"/>
      <c r="S819" s="475"/>
      <c r="T819" s="475"/>
      <c r="U819" s="475"/>
      <c r="V819" s="475"/>
      <c r="W819" s="475"/>
      <c r="X819" s="476"/>
      <c r="Y819" s="477" t="s">
        <v>812</v>
      </c>
      <c r="Z819" s="478"/>
      <c r="AA819" s="478"/>
      <c r="AB819" s="479"/>
      <c r="AC819" s="471" t="s">
        <v>812</v>
      </c>
      <c r="AD819" s="472"/>
      <c r="AE819" s="472"/>
      <c r="AF819" s="472"/>
      <c r="AG819" s="473"/>
      <c r="AH819" s="474" t="s">
        <v>812</v>
      </c>
      <c r="AI819" s="475"/>
      <c r="AJ819" s="475"/>
      <c r="AK819" s="475"/>
      <c r="AL819" s="475"/>
      <c r="AM819" s="475"/>
      <c r="AN819" s="475"/>
      <c r="AO819" s="475"/>
      <c r="AP819" s="475"/>
      <c r="AQ819" s="475"/>
      <c r="AR819" s="475"/>
      <c r="AS819" s="475"/>
      <c r="AT819" s="476"/>
      <c r="AU819" s="477" t="s">
        <v>812</v>
      </c>
      <c r="AV819" s="478"/>
      <c r="AW819" s="478"/>
      <c r="AX819" s="480"/>
      <c r="AY819">
        <f t="shared" si="32"/>
        <v>2</v>
      </c>
    </row>
    <row r="820" spans="1:51" ht="24.75" customHeight="1" x14ac:dyDescent="0.15">
      <c r="A820" s="89"/>
      <c r="B820" s="90"/>
      <c r="C820" s="90"/>
      <c r="D820" s="90"/>
      <c r="E820" s="90"/>
      <c r="F820" s="91"/>
      <c r="G820" s="471" t="s">
        <v>812</v>
      </c>
      <c r="H820" s="472"/>
      <c r="I820" s="472"/>
      <c r="J820" s="472"/>
      <c r="K820" s="473"/>
      <c r="L820" s="474" t="s">
        <v>812</v>
      </c>
      <c r="M820" s="475"/>
      <c r="N820" s="475"/>
      <c r="O820" s="475"/>
      <c r="P820" s="475"/>
      <c r="Q820" s="475"/>
      <c r="R820" s="475"/>
      <c r="S820" s="475"/>
      <c r="T820" s="475"/>
      <c r="U820" s="475"/>
      <c r="V820" s="475"/>
      <c r="W820" s="475"/>
      <c r="X820" s="476"/>
      <c r="Y820" s="477" t="s">
        <v>812</v>
      </c>
      <c r="Z820" s="478"/>
      <c r="AA820" s="478"/>
      <c r="AB820" s="479"/>
      <c r="AC820" s="471" t="s">
        <v>812</v>
      </c>
      <c r="AD820" s="472"/>
      <c r="AE820" s="472"/>
      <c r="AF820" s="472"/>
      <c r="AG820" s="473"/>
      <c r="AH820" s="474" t="s">
        <v>812</v>
      </c>
      <c r="AI820" s="475"/>
      <c r="AJ820" s="475"/>
      <c r="AK820" s="475"/>
      <c r="AL820" s="475"/>
      <c r="AM820" s="475"/>
      <c r="AN820" s="475"/>
      <c r="AO820" s="475"/>
      <c r="AP820" s="475"/>
      <c r="AQ820" s="475"/>
      <c r="AR820" s="475"/>
      <c r="AS820" s="475"/>
      <c r="AT820" s="476"/>
      <c r="AU820" s="477" t="s">
        <v>812</v>
      </c>
      <c r="AV820" s="478"/>
      <c r="AW820" s="478"/>
      <c r="AX820" s="480"/>
      <c r="AY820">
        <f t="shared" si="32"/>
        <v>2</v>
      </c>
    </row>
    <row r="821" spans="1:51" ht="24.75" customHeight="1" x14ac:dyDescent="0.15">
      <c r="A821" s="89"/>
      <c r="B821" s="90"/>
      <c r="C821" s="90"/>
      <c r="D821" s="90"/>
      <c r="E821" s="90"/>
      <c r="F821" s="91"/>
      <c r="G821" s="471" t="s">
        <v>812</v>
      </c>
      <c r="H821" s="472"/>
      <c r="I821" s="472"/>
      <c r="J821" s="472"/>
      <c r="K821" s="473"/>
      <c r="L821" s="474" t="s">
        <v>812</v>
      </c>
      <c r="M821" s="475"/>
      <c r="N821" s="475"/>
      <c r="O821" s="475"/>
      <c r="P821" s="475"/>
      <c r="Q821" s="475"/>
      <c r="R821" s="475"/>
      <c r="S821" s="475"/>
      <c r="T821" s="475"/>
      <c r="U821" s="475"/>
      <c r="V821" s="475"/>
      <c r="W821" s="475"/>
      <c r="X821" s="476"/>
      <c r="Y821" s="477" t="s">
        <v>812</v>
      </c>
      <c r="Z821" s="478"/>
      <c r="AA821" s="478"/>
      <c r="AB821" s="479"/>
      <c r="AC821" s="471" t="s">
        <v>812</v>
      </c>
      <c r="AD821" s="472"/>
      <c r="AE821" s="472"/>
      <c r="AF821" s="472"/>
      <c r="AG821" s="473"/>
      <c r="AH821" s="474" t="s">
        <v>812</v>
      </c>
      <c r="AI821" s="475"/>
      <c r="AJ821" s="475"/>
      <c r="AK821" s="475"/>
      <c r="AL821" s="475"/>
      <c r="AM821" s="475"/>
      <c r="AN821" s="475"/>
      <c r="AO821" s="475"/>
      <c r="AP821" s="475"/>
      <c r="AQ821" s="475"/>
      <c r="AR821" s="475"/>
      <c r="AS821" s="475"/>
      <c r="AT821" s="476"/>
      <c r="AU821" s="477" t="s">
        <v>812</v>
      </c>
      <c r="AV821" s="478"/>
      <c r="AW821" s="478"/>
      <c r="AX821" s="480"/>
      <c r="AY821">
        <f t="shared" si="32"/>
        <v>2</v>
      </c>
    </row>
    <row r="822" spans="1:51" ht="24.75" customHeight="1" x14ac:dyDescent="0.15">
      <c r="A822" s="89"/>
      <c r="B822" s="90"/>
      <c r="C822" s="90"/>
      <c r="D822" s="90"/>
      <c r="E822" s="90"/>
      <c r="F822" s="91"/>
      <c r="G822" s="471" t="s">
        <v>812</v>
      </c>
      <c r="H822" s="472"/>
      <c r="I822" s="472"/>
      <c r="J822" s="472"/>
      <c r="K822" s="473"/>
      <c r="L822" s="474" t="s">
        <v>812</v>
      </c>
      <c r="M822" s="475"/>
      <c r="N822" s="475"/>
      <c r="O822" s="475"/>
      <c r="P822" s="475"/>
      <c r="Q822" s="475"/>
      <c r="R822" s="475"/>
      <c r="S822" s="475"/>
      <c r="T822" s="475"/>
      <c r="U822" s="475"/>
      <c r="V822" s="475"/>
      <c r="W822" s="475"/>
      <c r="X822" s="476"/>
      <c r="Y822" s="477" t="s">
        <v>812</v>
      </c>
      <c r="Z822" s="478"/>
      <c r="AA822" s="478"/>
      <c r="AB822" s="479"/>
      <c r="AC822" s="471" t="s">
        <v>812</v>
      </c>
      <c r="AD822" s="472"/>
      <c r="AE822" s="472"/>
      <c r="AF822" s="472"/>
      <c r="AG822" s="473"/>
      <c r="AH822" s="474" t="s">
        <v>812</v>
      </c>
      <c r="AI822" s="475"/>
      <c r="AJ822" s="475"/>
      <c r="AK822" s="475"/>
      <c r="AL822" s="475"/>
      <c r="AM822" s="475"/>
      <c r="AN822" s="475"/>
      <c r="AO822" s="475"/>
      <c r="AP822" s="475"/>
      <c r="AQ822" s="475"/>
      <c r="AR822" s="475"/>
      <c r="AS822" s="475"/>
      <c r="AT822" s="476"/>
      <c r="AU822" s="477" t="s">
        <v>812</v>
      </c>
      <c r="AV822" s="478"/>
      <c r="AW822" s="478"/>
      <c r="AX822" s="480"/>
      <c r="AY822">
        <f t="shared" si="32"/>
        <v>2</v>
      </c>
    </row>
    <row r="823" spans="1:51" ht="24.75" customHeight="1" x14ac:dyDescent="0.15">
      <c r="A823" s="89"/>
      <c r="B823" s="90"/>
      <c r="C823" s="90"/>
      <c r="D823" s="90"/>
      <c r="E823" s="90"/>
      <c r="F823" s="91"/>
      <c r="G823" s="471" t="s">
        <v>812</v>
      </c>
      <c r="H823" s="472"/>
      <c r="I823" s="472"/>
      <c r="J823" s="472"/>
      <c r="K823" s="473"/>
      <c r="L823" s="474" t="s">
        <v>812</v>
      </c>
      <c r="M823" s="475"/>
      <c r="N823" s="475"/>
      <c r="O823" s="475"/>
      <c r="P823" s="475"/>
      <c r="Q823" s="475"/>
      <c r="R823" s="475"/>
      <c r="S823" s="475"/>
      <c r="T823" s="475"/>
      <c r="U823" s="475"/>
      <c r="V823" s="475"/>
      <c r="W823" s="475"/>
      <c r="X823" s="476"/>
      <c r="Y823" s="477" t="s">
        <v>812</v>
      </c>
      <c r="Z823" s="478"/>
      <c r="AA823" s="478"/>
      <c r="AB823" s="479"/>
      <c r="AC823" s="471" t="s">
        <v>812</v>
      </c>
      <c r="AD823" s="472"/>
      <c r="AE823" s="472"/>
      <c r="AF823" s="472"/>
      <c r="AG823" s="473"/>
      <c r="AH823" s="474" t="s">
        <v>812</v>
      </c>
      <c r="AI823" s="475"/>
      <c r="AJ823" s="475"/>
      <c r="AK823" s="475"/>
      <c r="AL823" s="475"/>
      <c r="AM823" s="475"/>
      <c r="AN823" s="475"/>
      <c r="AO823" s="475"/>
      <c r="AP823" s="475"/>
      <c r="AQ823" s="475"/>
      <c r="AR823" s="475"/>
      <c r="AS823" s="475"/>
      <c r="AT823" s="476"/>
      <c r="AU823" s="477" t="s">
        <v>812</v>
      </c>
      <c r="AV823" s="478"/>
      <c r="AW823" s="478"/>
      <c r="AX823" s="480"/>
      <c r="AY823">
        <f t="shared" si="32"/>
        <v>2</v>
      </c>
    </row>
    <row r="824" spans="1:51" ht="24.75" customHeight="1" x14ac:dyDescent="0.15">
      <c r="A824" s="89"/>
      <c r="B824" s="90"/>
      <c r="C824" s="90"/>
      <c r="D824" s="90"/>
      <c r="E824" s="90"/>
      <c r="F824" s="91"/>
      <c r="G824" s="471" t="s">
        <v>812</v>
      </c>
      <c r="H824" s="472"/>
      <c r="I824" s="472"/>
      <c r="J824" s="472"/>
      <c r="K824" s="473"/>
      <c r="L824" s="474" t="s">
        <v>812</v>
      </c>
      <c r="M824" s="475"/>
      <c r="N824" s="475"/>
      <c r="O824" s="475"/>
      <c r="P824" s="475"/>
      <c r="Q824" s="475"/>
      <c r="R824" s="475"/>
      <c r="S824" s="475"/>
      <c r="T824" s="475"/>
      <c r="U824" s="475"/>
      <c r="V824" s="475"/>
      <c r="W824" s="475"/>
      <c r="X824" s="476"/>
      <c r="Y824" s="477" t="s">
        <v>812</v>
      </c>
      <c r="Z824" s="478"/>
      <c r="AA824" s="478"/>
      <c r="AB824" s="479"/>
      <c r="AC824" s="471" t="s">
        <v>812</v>
      </c>
      <c r="AD824" s="472"/>
      <c r="AE824" s="472"/>
      <c r="AF824" s="472"/>
      <c r="AG824" s="473"/>
      <c r="AH824" s="474" t="s">
        <v>812</v>
      </c>
      <c r="AI824" s="475"/>
      <c r="AJ824" s="475"/>
      <c r="AK824" s="475"/>
      <c r="AL824" s="475"/>
      <c r="AM824" s="475"/>
      <c r="AN824" s="475"/>
      <c r="AO824" s="475"/>
      <c r="AP824" s="475"/>
      <c r="AQ824" s="475"/>
      <c r="AR824" s="475"/>
      <c r="AS824" s="475"/>
      <c r="AT824" s="476"/>
      <c r="AU824" s="477" t="s">
        <v>812</v>
      </c>
      <c r="AV824" s="478"/>
      <c r="AW824" s="478"/>
      <c r="AX824" s="480"/>
      <c r="AY824">
        <f t="shared" si="32"/>
        <v>2</v>
      </c>
    </row>
    <row r="825" spans="1:51" ht="24.75" customHeight="1" x14ac:dyDescent="0.15">
      <c r="A825" s="89"/>
      <c r="B825" s="90"/>
      <c r="C825" s="90"/>
      <c r="D825" s="90"/>
      <c r="E825" s="90"/>
      <c r="F825" s="91"/>
      <c r="G825" s="481" t="s">
        <v>84</v>
      </c>
      <c r="H825" s="482"/>
      <c r="I825" s="482"/>
      <c r="J825" s="482"/>
      <c r="K825" s="482"/>
      <c r="L825" s="483"/>
      <c r="M825" s="381"/>
      <c r="N825" s="381"/>
      <c r="O825" s="381"/>
      <c r="P825" s="381"/>
      <c r="Q825" s="381"/>
      <c r="R825" s="381"/>
      <c r="S825" s="381"/>
      <c r="T825" s="381"/>
      <c r="U825" s="381"/>
      <c r="V825" s="381"/>
      <c r="W825" s="381"/>
      <c r="X825" s="382"/>
      <c r="Y825" s="484">
        <f>SUM(Y815:AB824)</f>
        <v>151</v>
      </c>
      <c r="Z825" s="485"/>
      <c r="AA825" s="485"/>
      <c r="AB825" s="486"/>
      <c r="AC825" s="481" t="s">
        <v>84</v>
      </c>
      <c r="AD825" s="482"/>
      <c r="AE825" s="482"/>
      <c r="AF825" s="482"/>
      <c r="AG825" s="482"/>
      <c r="AH825" s="483"/>
      <c r="AI825" s="381"/>
      <c r="AJ825" s="381"/>
      <c r="AK825" s="381"/>
      <c r="AL825" s="381"/>
      <c r="AM825" s="381"/>
      <c r="AN825" s="381"/>
      <c r="AO825" s="381"/>
      <c r="AP825" s="381"/>
      <c r="AQ825" s="381"/>
      <c r="AR825" s="381"/>
      <c r="AS825" s="381"/>
      <c r="AT825" s="382"/>
      <c r="AU825" s="484">
        <f>SUM(AU815:AX824)</f>
        <v>483</v>
      </c>
      <c r="AV825" s="485"/>
      <c r="AW825" s="485"/>
      <c r="AX825" s="487"/>
      <c r="AY825">
        <f t="shared" si="32"/>
        <v>2</v>
      </c>
    </row>
    <row r="826" spans="1:51" ht="24.75" customHeight="1" x14ac:dyDescent="0.15">
      <c r="A826" s="89"/>
      <c r="B826" s="90"/>
      <c r="C826" s="90"/>
      <c r="D826" s="90"/>
      <c r="E826" s="90"/>
      <c r="F826" s="91"/>
      <c r="G826" s="488" t="s">
        <v>497</v>
      </c>
      <c r="H826" s="489"/>
      <c r="I826" s="489"/>
      <c r="J826" s="489"/>
      <c r="K826" s="489"/>
      <c r="L826" s="489"/>
      <c r="M826" s="489"/>
      <c r="N826" s="489"/>
      <c r="O826" s="489"/>
      <c r="P826" s="489"/>
      <c r="Q826" s="489"/>
      <c r="R826" s="489"/>
      <c r="S826" s="489"/>
      <c r="T826" s="489"/>
      <c r="U826" s="489"/>
      <c r="V826" s="489"/>
      <c r="W826" s="489"/>
      <c r="X826" s="489"/>
      <c r="Y826" s="489"/>
      <c r="Z826" s="489"/>
      <c r="AA826" s="489"/>
      <c r="AB826" s="490"/>
      <c r="AC826" s="488" t="s">
        <v>313</v>
      </c>
      <c r="AD826" s="489"/>
      <c r="AE826" s="489"/>
      <c r="AF826" s="489"/>
      <c r="AG826" s="489"/>
      <c r="AH826" s="489"/>
      <c r="AI826" s="489"/>
      <c r="AJ826" s="489"/>
      <c r="AK826" s="489"/>
      <c r="AL826" s="489"/>
      <c r="AM826" s="489"/>
      <c r="AN826" s="489"/>
      <c r="AO826" s="489"/>
      <c r="AP826" s="489"/>
      <c r="AQ826" s="489"/>
      <c r="AR826" s="489"/>
      <c r="AS826" s="489"/>
      <c r="AT826" s="489"/>
      <c r="AU826" s="489"/>
      <c r="AV826" s="489"/>
      <c r="AW826" s="489"/>
      <c r="AX826" s="491"/>
      <c r="AY826">
        <f>COUNTA($G$828,$AC$828)</f>
        <v>2</v>
      </c>
    </row>
    <row r="827" spans="1:51" ht="24.75" customHeight="1" x14ac:dyDescent="0.15">
      <c r="A827" s="89"/>
      <c r="B827" s="90"/>
      <c r="C827" s="90"/>
      <c r="D827" s="90"/>
      <c r="E827" s="90"/>
      <c r="F827" s="91"/>
      <c r="G827" s="492" t="s">
        <v>74</v>
      </c>
      <c r="H827" s="287"/>
      <c r="I827" s="287"/>
      <c r="J827" s="287"/>
      <c r="K827" s="287"/>
      <c r="L827" s="493" t="s">
        <v>76</v>
      </c>
      <c r="M827" s="287"/>
      <c r="N827" s="287"/>
      <c r="O827" s="287"/>
      <c r="P827" s="287"/>
      <c r="Q827" s="287"/>
      <c r="R827" s="287"/>
      <c r="S827" s="287"/>
      <c r="T827" s="287"/>
      <c r="U827" s="287"/>
      <c r="V827" s="287"/>
      <c r="W827" s="287"/>
      <c r="X827" s="494"/>
      <c r="Y827" s="495" t="s">
        <v>83</v>
      </c>
      <c r="Z827" s="496"/>
      <c r="AA827" s="496"/>
      <c r="AB827" s="497"/>
      <c r="AC827" s="492" t="s">
        <v>74</v>
      </c>
      <c r="AD827" s="287"/>
      <c r="AE827" s="287"/>
      <c r="AF827" s="287"/>
      <c r="AG827" s="287"/>
      <c r="AH827" s="493" t="s">
        <v>76</v>
      </c>
      <c r="AI827" s="287"/>
      <c r="AJ827" s="287"/>
      <c r="AK827" s="287"/>
      <c r="AL827" s="287"/>
      <c r="AM827" s="287"/>
      <c r="AN827" s="287"/>
      <c r="AO827" s="287"/>
      <c r="AP827" s="287"/>
      <c r="AQ827" s="287"/>
      <c r="AR827" s="287"/>
      <c r="AS827" s="287"/>
      <c r="AT827" s="494"/>
      <c r="AU827" s="495" t="s">
        <v>83</v>
      </c>
      <c r="AV827" s="496"/>
      <c r="AW827" s="496"/>
      <c r="AX827" s="498"/>
      <c r="AY827">
        <f t="shared" ref="AY827:AY838" si="33">$AY$826</f>
        <v>2</v>
      </c>
    </row>
    <row r="828" spans="1:51" s="1" customFormat="1" ht="27.75" customHeight="1" x14ac:dyDescent="0.15">
      <c r="A828" s="89"/>
      <c r="B828" s="90"/>
      <c r="C828" s="90"/>
      <c r="D828" s="90"/>
      <c r="E828" s="90"/>
      <c r="F828" s="91"/>
      <c r="G828" s="499" t="s">
        <v>757</v>
      </c>
      <c r="H828" s="500"/>
      <c r="I828" s="500"/>
      <c r="J828" s="500"/>
      <c r="K828" s="501"/>
      <c r="L828" s="502" t="s">
        <v>401</v>
      </c>
      <c r="M828" s="503"/>
      <c r="N828" s="503"/>
      <c r="O828" s="503"/>
      <c r="P828" s="503"/>
      <c r="Q828" s="503"/>
      <c r="R828" s="503"/>
      <c r="S828" s="503"/>
      <c r="T828" s="503"/>
      <c r="U828" s="503"/>
      <c r="V828" s="503"/>
      <c r="W828" s="503"/>
      <c r="X828" s="504"/>
      <c r="Y828" s="505">
        <v>34</v>
      </c>
      <c r="Z828" s="506"/>
      <c r="AA828" s="506"/>
      <c r="AB828" s="507"/>
      <c r="AC828" s="499" t="s">
        <v>812</v>
      </c>
      <c r="AD828" s="500"/>
      <c r="AE828" s="500"/>
      <c r="AF828" s="500"/>
      <c r="AG828" s="501"/>
      <c r="AH828" s="502" t="s">
        <v>812</v>
      </c>
      <c r="AI828" s="503"/>
      <c r="AJ828" s="503"/>
      <c r="AK828" s="503"/>
      <c r="AL828" s="503"/>
      <c r="AM828" s="503"/>
      <c r="AN828" s="503"/>
      <c r="AO828" s="503"/>
      <c r="AP828" s="503"/>
      <c r="AQ828" s="503"/>
      <c r="AR828" s="503"/>
      <c r="AS828" s="503"/>
      <c r="AT828" s="504"/>
      <c r="AU828" s="505" t="s">
        <v>812</v>
      </c>
      <c r="AV828" s="506"/>
      <c r="AW828" s="506"/>
      <c r="AX828" s="508"/>
      <c r="AY828" s="2">
        <f t="shared" si="33"/>
        <v>2</v>
      </c>
    </row>
    <row r="829" spans="1:51" ht="24.75" customHeight="1" x14ac:dyDescent="0.15">
      <c r="A829" s="89"/>
      <c r="B829" s="90"/>
      <c r="C829" s="90"/>
      <c r="D829" s="90"/>
      <c r="E829" s="90"/>
      <c r="F829" s="91"/>
      <c r="G829" s="471" t="s">
        <v>812</v>
      </c>
      <c r="H829" s="472"/>
      <c r="I829" s="472"/>
      <c r="J829" s="472"/>
      <c r="K829" s="473"/>
      <c r="L829" s="474" t="s">
        <v>812</v>
      </c>
      <c r="M829" s="475"/>
      <c r="N829" s="475"/>
      <c r="O829" s="475"/>
      <c r="P829" s="475"/>
      <c r="Q829" s="475"/>
      <c r="R829" s="475"/>
      <c r="S829" s="475"/>
      <c r="T829" s="475"/>
      <c r="U829" s="475"/>
      <c r="V829" s="475"/>
      <c r="W829" s="475"/>
      <c r="X829" s="476"/>
      <c r="Y829" s="477" t="s">
        <v>812</v>
      </c>
      <c r="Z829" s="478"/>
      <c r="AA829" s="478"/>
      <c r="AB829" s="479"/>
      <c r="AC829" s="471" t="s">
        <v>812</v>
      </c>
      <c r="AD829" s="472"/>
      <c r="AE829" s="472"/>
      <c r="AF829" s="472"/>
      <c r="AG829" s="473"/>
      <c r="AH829" s="474" t="s">
        <v>812</v>
      </c>
      <c r="AI829" s="475"/>
      <c r="AJ829" s="475"/>
      <c r="AK829" s="475"/>
      <c r="AL829" s="475"/>
      <c r="AM829" s="475"/>
      <c r="AN829" s="475"/>
      <c r="AO829" s="475"/>
      <c r="AP829" s="475"/>
      <c r="AQ829" s="475"/>
      <c r="AR829" s="475"/>
      <c r="AS829" s="475"/>
      <c r="AT829" s="476"/>
      <c r="AU829" s="477" t="s">
        <v>812</v>
      </c>
      <c r="AV829" s="478"/>
      <c r="AW829" s="478"/>
      <c r="AX829" s="480"/>
      <c r="AY829">
        <f t="shared" si="33"/>
        <v>2</v>
      </c>
    </row>
    <row r="830" spans="1:51" ht="24.75" customHeight="1" x14ac:dyDescent="0.15">
      <c r="A830" s="89"/>
      <c r="B830" s="90"/>
      <c r="C830" s="90"/>
      <c r="D830" s="90"/>
      <c r="E830" s="90"/>
      <c r="F830" s="91"/>
      <c r="G830" s="471" t="s">
        <v>812</v>
      </c>
      <c r="H830" s="472"/>
      <c r="I830" s="472"/>
      <c r="J830" s="472"/>
      <c r="K830" s="473"/>
      <c r="L830" s="474" t="s">
        <v>812</v>
      </c>
      <c r="M830" s="475"/>
      <c r="N830" s="475"/>
      <c r="O830" s="475"/>
      <c r="P830" s="475"/>
      <c r="Q830" s="475"/>
      <c r="R830" s="475"/>
      <c r="S830" s="475"/>
      <c r="T830" s="475"/>
      <c r="U830" s="475"/>
      <c r="V830" s="475"/>
      <c r="W830" s="475"/>
      <c r="X830" s="476"/>
      <c r="Y830" s="477" t="s">
        <v>812</v>
      </c>
      <c r="Z830" s="478"/>
      <c r="AA830" s="478"/>
      <c r="AB830" s="479"/>
      <c r="AC830" s="471" t="s">
        <v>812</v>
      </c>
      <c r="AD830" s="472"/>
      <c r="AE830" s="472"/>
      <c r="AF830" s="472"/>
      <c r="AG830" s="473"/>
      <c r="AH830" s="474" t="s">
        <v>812</v>
      </c>
      <c r="AI830" s="475"/>
      <c r="AJ830" s="475"/>
      <c r="AK830" s="475"/>
      <c r="AL830" s="475"/>
      <c r="AM830" s="475"/>
      <c r="AN830" s="475"/>
      <c r="AO830" s="475"/>
      <c r="AP830" s="475"/>
      <c r="AQ830" s="475"/>
      <c r="AR830" s="475"/>
      <c r="AS830" s="475"/>
      <c r="AT830" s="476"/>
      <c r="AU830" s="477" t="s">
        <v>812</v>
      </c>
      <c r="AV830" s="478"/>
      <c r="AW830" s="478"/>
      <c r="AX830" s="480"/>
      <c r="AY830">
        <f t="shared" si="33"/>
        <v>2</v>
      </c>
    </row>
    <row r="831" spans="1:51" ht="24.75" customHeight="1" x14ac:dyDescent="0.15">
      <c r="A831" s="89"/>
      <c r="B831" s="90"/>
      <c r="C831" s="90"/>
      <c r="D831" s="90"/>
      <c r="E831" s="90"/>
      <c r="F831" s="91"/>
      <c r="G831" s="471" t="s">
        <v>812</v>
      </c>
      <c r="H831" s="472"/>
      <c r="I831" s="472"/>
      <c r="J831" s="472"/>
      <c r="K831" s="473"/>
      <c r="L831" s="474" t="s">
        <v>812</v>
      </c>
      <c r="M831" s="475"/>
      <c r="N831" s="475"/>
      <c r="O831" s="475"/>
      <c r="P831" s="475"/>
      <c r="Q831" s="475"/>
      <c r="R831" s="475"/>
      <c r="S831" s="475"/>
      <c r="T831" s="475"/>
      <c r="U831" s="475"/>
      <c r="V831" s="475"/>
      <c r="W831" s="475"/>
      <c r="X831" s="476"/>
      <c r="Y831" s="477" t="s">
        <v>812</v>
      </c>
      <c r="Z831" s="478"/>
      <c r="AA831" s="478"/>
      <c r="AB831" s="479"/>
      <c r="AC831" s="471" t="s">
        <v>812</v>
      </c>
      <c r="AD831" s="472"/>
      <c r="AE831" s="472"/>
      <c r="AF831" s="472"/>
      <c r="AG831" s="473"/>
      <c r="AH831" s="474" t="s">
        <v>812</v>
      </c>
      <c r="AI831" s="475"/>
      <c r="AJ831" s="475"/>
      <c r="AK831" s="475"/>
      <c r="AL831" s="475"/>
      <c r="AM831" s="475"/>
      <c r="AN831" s="475"/>
      <c r="AO831" s="475"/>
      <c r="AP831" s="475"/>
      <c r="AQ831" s="475"/>
      <c r="AR831" s="475"/>
      <c r="AS831" s="475"/>
      <c r="AT831" s="476"/>
      <c r="AU831" s="477" t="s">
        <v>812</v>
      </c>
      <c r="AV831" s="478"/>
      <c r="AW831" s="478"/>
      <c r="AX831" s="480"/>
      <c r="AY831">
        <f t="shared" si="33"/>
        <v>2</v>
      </c>
    </row>
    <row r="832" spans="1:51" ht="24.75" customHeight="1" x14ac:dyDescent="0.15">
      <c r="A832" s="89"/>
      <c r="B832" s="90"/>
      <c r="C832" s="90"/>
      <c r="D832" s="90"/>
      <c r="E832" s="90"/>
      <c r="F832" s="91"/>
      <c r="G832" s="471" t="s">
        <v>812</v>
      </c>
      <c r="H832" s="472"/>
      <c r="I832" s="472"/>
      <c r="J832" s="472"/>
      <c r="K832" s="473"/>
      <c r="L832" s="474" t="s">
        <v>812</v>
      </c>
      <c r="M832" s="475"/>
      <c r="N832" s="475"/>
      <c r="O832" s="475"/>
      <c r="P832" s="475"/>
      <c r="Q832" s="475"/>
      <c r="R832" s="475"/>
      <c r="S832" s="475"/>
      <c r="T832" s="475"/>
      <c r="U832" s="475"/>
      <c r="V832" s="475"/>
      <c r="W832" s="475"/>
      <c r="X832" s="476"/>
      <c r="Y832" s="477" t="s">
        <v>812</v>
      </c>
      <c r="Z832" s="478"/>
      <c r="AA832" s="478"/>
      <c r="AB832" s="479"/>
      <c r="AC832" s="471" t="s">
        <v>812</v>
      </c>
      <c r="AD832" s="472"/>
      <c r="AE832" s="472"/>
      <c r="AF832" s="472"/>
      <c r="AG832" s="473"/>
      <c r="AH832" s="474" t="s">
        <v>812</v>
      </c>
      <c r="AI832" s="475"/>
      <c r="AJ832" s="475"/>
      <c r="AK832" s="475"/>
      <c r="AL832" s="475"/>
      <c r="AM832" s="475"/>
      <c r="AN832" s="475"/>
      <c r="AO832" s="475"/>
      <c r="AP832" s="475"/>
      <c r="AQ832" s="475"/>
      <c r="AR832" s="475"/>
      <c r="AS832" s="475"/>
      <c r="AT832" s="476"/>
      <c r="AU832" s="477" t="s">
        <v>812</v>
      </c>
      <c r="AV832" s="478"/>
      <c r="AW832" s="478"/>
      <c r="AX832" s="480"/>
      <c r="AY832">
        <f t="shared" si="33"/>
        <v>2</v>
      </c>
    </row>
    <row r="833" spans="1:51" ht="24.75" customHeight="1" x14ac:dyDescent="0.15">
      <c r="A833" s="89"/>
      <c r="B833" s="90"/>
      <c r="C833" s="90"/>
      <c r="D833" s="90"/>
      <c r="E833" s="90"/>
      <c r="F833" s="91"/>
      <c r="G833" s="471" t="s">
        <v>812</v>
      </c>
      <c r="H833" s="472"/>
      <c r="I833" s="472"/>
      <c r="J833" s="472"/>
      <c r="K833" s="473"/>
      <c r="L833" s="474" t="s">
        <v>812</v>
      </c>
      <c r="M833" s="475"/>
      <c r="N833" s="475"/>
      <c r="O833" s="475"/>
      <c r="P833" s="475"/>
      <c r="Q833" s="475"/>
      <c r="R833" s="475"/>
      <c r="S833" s="475"/>
      <c r="T833" s="475"/>
      <c r="U833" s="475"/>
      <c r="V833" s="475"/>
      <c r="W833" s="475"/>
      <c r="X833" s="476"/>
      <c r="Y833" s="477" t="s">
        <v>812</v>
      </c>
      <c r="Z833" s="478"/>
      <c r="AA833" s="478"/>
      <c r="AB833" s="479"/>
      <c r="AC833" s="471" t="s">
        <v>812</v>
      </c>
      <c r="AD833" s="472"/>
      <c r="AE833" s="472"/>
      <c r="AF833" s="472"/>
      <c r="AG833" s="473"/>
      <c r="AH833" s="474" t="s">
        <v>812</v>
      </c>
      <c r="AI833" s="475"/>
      <c r="AJ833" s="475"/>
      <c r="AK833" s="475"/>
      <c r="AL833" s="475"/>
      <c r="AM833" s="475"/>
      <c r="AN833" s="475"/>
      <c r="AO833" s="475"/>
      <c r="AP833" s="475"/>
      <c r="AQ833" s="475"/>
      <c r="AR833" s="475"/>
      <c r="AS833" s="475"/>
      <c r="AT833" s="476"/>
      <c r="AU833" s="477" t="s">
        <v>812</v>
      </c>
      <c r="AV833" s="478"/>
      <c r="AW833" s="478"/>
      <c r="AX833" s="480"/>
      <c r="AY833">
        <f t="shared" si="33"/>
        <v>2</v>
      </c>
    </row>
    <row r="834" spans="1:51" ht="24.75" customHeight="1" x14ac:dyDescent="0.15">
      <c r="A834" s="89"/>
      <c r="B834" s="90"/>
      <c r="C834" s="90"/>
      <c r="D834" s="90"/>
      <c r="E834" s="90"/>
      <c r="F834" s="91"/>
      <c r="G834" s="471" t="s">
        <v>812</v>
      </c>
      <c r="H834" s="472"/>
      <c r="I834" s="472"/>
      <c r="J834" s="472"/>
      <c r="K834" s="473"/>
      <c r="L834" s="474" t="s">
        <v>812</v>
      </c>
      <c r="M834" s="475"/>
      <c r="N834" s="475"/>
      <c r="O834" s="475"/>
      <c r="P834" s="475"/>
      <c r="Q834" s="475"/>
      <c r="R834" s="475"/>
      <c r="S834" s="475"/>
      <c r="T834" s="475"/>
      <c r="U834" s="475"/>
      <c r="V834" s="475"/>
      <c r="W834" s="475"/>
      <c r="X834" s="476"/>
      <c r="Y834" s="477" t="s">
        <v>812</v>
      </c>
      <c r="Z834" s="478"/>
      <c r="AA834" s="478"/>
      <c r="AB834" s="479"/>
      <c r="AC834" s="471" t="s">
        <v>812</v>
      </c>
      <c r="AD834" s="472"/>
      <c r="AE834" s="472"/>
      <c r="AF834" s="472"/>
      <c r="AG834" s="473"/>
      <c r="AH834" s="474" t="s">
        <v>812</v>
      </c>
      <c r="AI834" s="475"/>
      <c r="AJ834" s="475"/>
      <c r="AK834" s="475"/>
      <c r="AL834" s="475"/>
      <c r="AM834" s="475"/>
      <c r="AN834" s="475"/>
      <c r="AO834" s="475"/>
      <c r="AP834" s="475"/>
      <c r="AQ834" s="475"/>
      <c r="AR834" s="475"/>
      <c r="AS834" s="475"/>
      <c r="AT834" s="476"/>
      <c r="AU834" s="477" t="s">
        <v>812</v>
      </c>
      <c r="AV834" s="478"/>
      <c r="AW834" s="478"/>
      <c r="AX834" s="480"/>
      <c r="AY834">
        <f t="shared" si="33"/>
        <v>2</v>
      </c>
    </row>
    <row r="835" spans="1:51" ht="24.75" customHeight="1" x14ac:dyDescent="0.15">
      <c r="A835" s="89"/>
      <c r="B835" s="90"/>
      <c r="C835" s="90"/>
      <c r="D835" s="90"/>
      <c r="E835" s="90"/>
      <c r="F835" s="91"/>
      <c r="G835" s="471" t="s">
        <v>812</v>
      </c>
      <c r="H835" s="472"/>
      <c r="I835" s="472"/>
      <c r="J835" s="472"/>
      <c r="K835" s="473"/>
      <c r="L835" s="474" t="s">
        <v>812</v>
      </c>
      <c r="M835" s="475"/>
      <c r="N835" s="475"/>
      <c r="O835" s="475"/>
      <c r="P835" s="475"/>
      <c r="Q835" s="475"/>
      <c r="R835" s="475"/>
      <c r="S835" s="475"/>
      <c r="T835" s="475"/>
      <c r="U835" s="475"/>
      <c r="V835" s="475"/>
      <c r="W835" s="475"/>
      <c r="X835" s="476"/>
      <c r="Y835" s="477" t="s">
        <v>812</v>
      </c>
      <c r="Z835" s="478"/>
      <c r="AA835" s="478"/>
      <c r="AB835" s="479"/>
      <c r="AC835" s="471" t="s">
        <v>812</v>
      </c>
      <c r="AD835" s="472"/>
      <c r="AE835" s="472"/>
      <c r="AF835" s="472"/>
      <c r="AG835" s="473"/>
      <c r="AH835" s="474" t="s">
        <v>812</v>
      </c>
      <c r="AI835" s="475"/>
      <c r="AJ835" s="475"/>
      <c r="AK835" s="475"/>
      <c r="AL835" s="475"/>
      <c r="AM835" s="475"/>
      <c r="AN835" s="475"/>
      <c r="AO835" s="475"/>
      <c r="AP835" s="475"/>
      <c r="AQ835" s="475"/>
      <c r="AR835" s="475"/>
      <c r="AS835" s="475"/>
      <c r="AT835" s="476"/>
      <c r="AU835" s="477" t="s">
        <v>812</v>
      </c>
      <c r="AV835" s="478"/>
      <c r="AW835" s="478"/>
      <c r="AX835" s="480"/>
      <c r="AY835">
        <f t="shared" si="33"/>
        <v>2</v>
      </c>
    </row>
    <row r="836" spans="1:51" ht="24.75" customHeight="1" x14ac:dyDescent="0.15">
      <c r="A836" s="89"/>
      <c r="B836" s="90"/>
      <c r="C836" s="90"/>
      <c r="D836" s="90"/>
      <c r="E836" s="90"/>
      <c r="F836" s="91"/>
      <c r="G836" s="471" t="s">
        <v>812</v>
      </c>
      <c r="H836" s="472"/>
      <c r="I836" s="472"/>
      <c r="J836" s="472"/>
      <c r="K836" s="473"/>
      <c r="L836" s="474" t="s">
        <v>812</v>
      </c>
      <c r="M836" s="475"/>
      <c r="N836" s="475"/>
      <c r="O836" s="475"/>
      <c r="P836" s="475"/>
      <c r="Q836" s="475"/>
      <c r="R836" s="475"/>
      <c r="S836" s="475"/>
      <c r="T836" s="475"/>
      <c r="U836" s="475"/>
      <c r="V836" s="475"/>
      <c r="W836" s="475"/>
      <c r="X836" s="476"/>
      <c r="Y836" s="477" t="s">
        <v>812</v>
      </c>
      <c r="Z836" s="478"/>
      <c r="AA836" s="478"/>
      <c r="AB836" s="479"/>
      <c r="AC836" s="471" t="s">
        <v>812</v>
      </c>
      <c r="AD836" s="472"/>
      <c r="AE836" s="472"/>
      <c r="AF836" s="472"/>
      <c r="AG836" s="473"/>
      <c r="AH836" s="474" t="s">
        <v>812</v>
      </c>
      <c r="AI836" s="475"/>
      <c r="AJ836" s="475"/>
      <c r="AK836" s="475"/>
      <c r="AL836" s="475"/>
      <c r="AM836" s="475"/>
      <c r="AN836" s="475"/>
      <c r="AO836" s="475"/>
      <c r="AP836" s="475"/>
      <c r="AQ836" s="475"/>
      <c r="AR836" s="475"/>
      <c r="AS836" s="475"/>
      <c r="AT836" s="476"/>
      <c r="AU836" s="477" t="s">
        <v>812</v>
      </c>
      <c r="AV836" s="478"/>
      <c r="AW836" s="478"/>
      <c r="AX836" s="480"/>
      <c r="AY836">
        <f t="shared" si="33"/>
        <v>2</v>
      </c>
    </row>
    <row r="837" spans="1:51" ht="24.75" customHeight="1" x14ac:dyDescent="0.15">
      <c r="A837" s="89"/>
      <c r="B837" s="90"/>
      <c r="C837" s="90"/>
      <c r="D837" s="90"/>
      <c r="E837" s="90"/>
      <c r="F837" s="91"/>
      <c r="G837" s="471" t="s">
        <v>812</v>
      </c>
      <c r="H837" s="472"/>
      <c r="I837" s="472"/>
      <c r="J837" s="472"/>
      <c r="K837" s="473"/>
      <c r="L837" s="474" t="s">
        <v>812</v>
      </c>
      <c r="M837" s="475"/>
      <c r="N837" s="475"/>
      <c r="O837" s="475"/>
      <c r="P837" s="475"/>
      <c r="Q837" s="475"/>
      <c r="R837" s="475"/>
      <c r="S837" s="475"/>
      <c r="T837" s="475"/>
      <c r="U837" s="475"/>
      <c r="V837" s="475"/>
      <c r="W837" s="475"/>
      <c r="X837" s="476"/>
      <c r="Y837" s="477" t="s">
        <v>812</v>
      </c>
      <c r="Z837" s="478"/>
      <c r="AA837" s="478"/>
      <c r="AB837" s="479"/>
      <c r="AC837" s="471" t="s">
        <v>812</v>
      </c>
      <c r="AD837" s="472"/>
      <c r="AE837" s="472"/>
      <c r="AF837" s="472"/>
      <c r="AG837" s="473"/>
      <c r="AH837" s="474" t="s">
        <v>812</v>
      </c>
      <c r="AI837" s="475"/>
      <c r="AJ837" s="475"/>
      <c r="AK837" s="475"/>
      <c r="AL837" s="475"/>
      <c r="AM837" s="475"/>
      <c r="AN837" s="475"/>
      <c r="AO837" s="475"/>
      <c r="AP837" s="475"/>
      <c r="AQ837" s="475"/>
      <c r="AR837" s="475"/>
      <c r="AS837" s="475"/>
      <c r="AT837" s="476"/>
      <c r="AU837" s="477" t="s">
        <v>812</v>
      </c>
      <c r="AV837" s="478"/>
      <c r="AW837" s="478"/>
      <c r="AX837" s="480"/>
      <c r="AY837">
        <f t="shared" si="33"/>
        <v>2</v>
      </c>
    </row>
    <row r="838" spans="1:51" ht="24.75" customHeight="1" x14ac:dyDescent="0.15">
      <c r="A838" s="89"/>
      <c r="B838" s="90"/>
      <c r="C838" s="90"/>
      <c r="D838" s="90"/>
      <c r="E838" s="90"/>
      <c r="F838" s="91"/>
      <c r="G838" s="481" t="s">
        <v>84</v>
      </c>
      <c r="H838" s="482"/>
      <c r="I838" s="482"/>
      <c r="J838" s="482"/>
      <c r="K838" s="482"/>
      <c r="L838" s="483"/>
      <c r="M838" s="381"/>
      <c r="N838" s="381"/>
      <c r="O838" s="381"/>
      <c r="P838" s="381"/>
      <c r="Q838" s="381"/>
      <c r="R838" s="381"/>
      <c r="S838" s="381"/>
      <c r="T838" s="381"/>
      <c r="U838" s="381"/>
      <c r="V838" s="381"/>
      <c r="W838" s="381"/>
      <c r="X838" s="382"/>
      <c r="Y838" s="484">
        <f>SUM(Y828:AB837)</f>
        <v>34</v>
      </c>
      <c r="Z838" s="485"/>
      <c r="AA838" s="485"/>
      <c r="AB838" s="486"/>
      <c r="AC838" s="481" t="s">
        <v>84</v>
      </c>
      <c r="AD838" s="482"/>
      <c r="AE838" s="482"/>
      <c r="AF838" s="482"/>
      <c r="AG838" s="482"/>
      <c r="AH838" s="483"/>
      <c r="AI838" s="381"/>
      <c r="AJ838" s="381"/>
      <c r="AK838" s="381"/>
      <c r="AL838" s="381"/>
      <c r="AM838" s="381"/>
      <c r="AN838" s="381"/>
      <c r="AO838" s="381"/>
      <c r="AP838" s="381"/>
      <c r="AQ838" s="381"/>
      <c r="AR838" s="381"/>
      <c r="AS838" s="381"/>
      <c r="AT838" s="382"/>
      <c r="AU838" s="484">
        <f>SUM(AU828:AX837)</f>
        <v>0</v>
      </c>
      <c r="AV838" s="485"/>
      <c r="AW838" s="485"/>
      <c r="AX838" s="487"/>
      <c r="AY838">
        <f t="shared" si="33"/>
        <v>2</v>
      </c>
    </row>
    <row r="839" spans="1:51" ht="24.75" customHeight="1" x14ac:dyDescent="0.15">
      <c r="A839" s="466" t="s">
        <v>276</v>
      </c>
      <c r="B839" s="467"/>
      <c r="C839" s="467"/>
      <c r="D839" s="467"/>
      <c r="E839" s="467"/>
      <c r="F839" s="467"/>
      <c r="G839" s="467"/>
      <c r="H839" s="467"/>
      <c r="I839" s="467"/>
      <c r="J839" s="467"/>
      <c r="K839" s="467"/>
      <c r="L839" s="467"/>
      <c r="M839" s="467"/>
      <c r="N839" s="467"/>
      <c r="O839" s="467"/>
      <c r="P839" s="467"/>
      <c r="Q839" s="467"/>
      <c r="R839" s="467"/>
      <c r="S839" s="467"/>
      <c r="T839" s="467"/>
      <c r="U839" s="467"/>
      <c r="V839" s="467"/>
      <c r="W839" s="467"/>
      <c r="X839" s="467"/>
      <c r="Y839" s="467"/>
      <c r="Z839" s="467"/>
      <c r="AA839" s="467"/>
      <c r="AB839" s="467"/>
      <c r="AC839" s="467"/>
      <c r="AD839" s="467"/>
      <c r="AE839" s="467"/>
      <c r="AF839" s="467"/>
      <c r="AG839" s="467"/>
      <c r="AH839" s="467"/>
      <c r="AI839" s="467"/>
      <c r="AJ839" s="467"/>
      <c r="AK839" s="468"/>
      <c r="AL839" s="469" t="s">
        <v>446</v>
      </c>
      <c r="AM839" s="470"/>
      <c r="AN839" s="470"/>
      <c r="AO839" s="37" t="s">
        <v>437</v>
      </c>
      <c r="AP839" s="35"/>
      <c r="AQ839" s="35"/>
      <c r="AR839" s="35"/>
      <c r="AS839" s="35"/>
      <c r="AT839" s="35"/>
      <c r="AU839" s="35"/>
      <c r="AV839" s="35"/>
      <c r="AW839" s="35"/>
      <c r="AX839" s="46"/>
      <c r="AY839">
        <f>COUNTIF($AO$839,"☑")</f>
        <v>0</v>
      </c>
    </row>
    <row r="840" spans="1:51" ht="14.2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14.25" hidden="1"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96</v>
      </c>
      <c r="D844" s="273"/>
      <c r="E844" s="273"/>
      <c r="F844" s="273"/>
      <c r="G844" s="273"/>
      <c r="H844" s="273"/>
      <c r="I844" s="273"/>
      <c r="J844" s="242" t="s">
        <v>100</v>
      </c>
      <c r="K844" s="462"/>
      <c r="L844" s="462"/>
      <c r="M844" s="462"/>
      <c r="N844" s="462"/>
      <c r="O844" s="462"/>
      <c r="P844" s="273" t="s">
        <v>24</v>
      </c>
      <c r="Q844" s="273"/>
      <c r="R844" s="273"/>
      <c r="S844" s="273"/>
      <c r="T844" s="273"/>
      <c r="U844" s="273"/>
      <c r="V844" s="273"/>
      <c r="W844" s="273"/>
      <c r="X844" s="273"/>
      <c r="Y844" s="458" t="s">
        <v>402</v>
      </c>
      <c r="Z844" s="458"/>
      <c r="AA844" s="458"/>
      <c r="AB844" s="458"/>
      <c r="AC844" s="242" t="s">
        <v>342</v>
      </c>
      <c r="AD844" s="242"/>
      <c r="AE844" s="242"/>
      <c r="AF844" s="242"/>
      <c r="AG844" s="242"/>
      <c r="AH844" s="458" t="s">
        <v>459</v>
      </c>
      <c r="AI844" s="273"/>
      <c r="AJ844" s="273"/>
      <c r="AK844" s="273"/>
      <c r="AL844" s="273" t="s">
        <v>23</v>
      </c>
      <c r="AM844" s="273"/>
      <c r="AN844" s="273"/>
      <c r="AO844" s="417"/>
      <c r="AP844" s="242" t="s">
        <v>407</v>
      </c>
      <c r="AQ844" s="242"/>
      <c r="AR844" s="242"/>
      <c r="AS844" s="242"/>
      <c r="AT844" s="242"/>
      <c r="AU844" s="242"/>
      <c r="AV844" s="242"/>
      <c r="AW844" s="242"/>
      <c r="AX844" s="242"/>
    </row>
    <row r="845" spans="1:51" ht="30" customHeight="1" x14ac:dyDescent="0.15">
      <c r="A845" s="419">
        <v>1</v>
      </c>
      <c r="B845" s="419">
        <v>1</v>
      </c>
      <c r="C845" s="460" t="s">
        <v>658</v>
      </c>
      <c r="D845" s="460" t="s">
        <v>658</v>
      </c>
      <c r="E845" s="460" t="s">
        <v>658</v>
      </c>
      <c r="F845" s="460" t="s">
        <v>658</v>
      </c>
      <c r="G845" s="460" t="s">
        <v>658</v>
      </c>
      <c r="H845" s="460" t="s">
        <v>658</v>
      </c>
      <c r="I845" s="460" t="s">
        <v>658</v>
      </c>
      <c r="J845" s="463">
        <v>1040005001088</v>
      </c>
      <c r="K845" s="464">
        <v>1040005001088</v>
      </c>
      <c r="L845" s="464">
        <v>1040005001088</v>
      </c>
      <c r="M845" s="464">
        <v>1040005001088</v>
      </c>
      <c r="N845" s="464">
        <v>1040005001088</v>
      </c>
      <c r="O845" s="465">
        <v>1040005001088</v>
      </c>
      <c r="P845" s="422" t="s">
        <v>762</v>
      </c>
      <c r="Q845" s="422"/>
      <c r="R845" s="422"/>
      <c r="S845" s="422"/>
      <c r="T845" s="422"/>
      <c r="U845" s="422"/>
      <c r="V845" s="422"/>
      <c r="W845" s="422"/>
      <c r="X845" s="422"/>
      <c r="Y845" s="423">
        <v>1029</v>
      </c>
      <c r="Z845" s="424"/>
      <c r="AA845" s="424"/>
      <c r="AB845" s="425"/>
      <c r="AC845" s="426" t="s">
        <v>600</v>
      </c>
      <c r="AD845" s="427"/>
      <c r="AE845" s="427"/>
      <c r="AF845" s="427"/>
      <c r="AG845" s="427"/>
      <c r="AH845" s="461" t="s">
        <v>812</v>
      </c>
      <c r="AI845" s="461" t="s">
        <v>763</v>
      </c>
      <c r="AJ845" s="461" t="s">
        <v>763</v>
      </c>
      <c r="AK845" s="461" t="s">
        <v>763</v>
      </c>
      <c r="AL845" s="429">
        <v>100</v>
      </c>
      <c r="AM845" s="430"/>
      <c r="AN845" s="430"/>
      <c r="AO845" s="431"/>
      <c r="AP845" s="238"/>
      <c r="AQ845" s="238"/>
      <c r="AR845" s="238"/>
      <c r="AS845" s="238"/>
      <c r="AT845" s="238"/>
      <c r="AU845" s="238"/>
      <c r="AV845" s="238"/>
      <c r="AW845" s="238"/>
      <c r="AX845" s="238"/>
    </row>
    <row r="846" spans="1:51" ht="58.5" customHeight="1" x14ac:dyDescent="0.15">
      <c r="A846" s="419">
        <v>2</v>
      </c>
      <c r="B846" s="419">
        <v>1</v>
      </c>
      <c r="C846" s="460" t="s">
        <v>764</v>
      </c>
      <c r="D846" s="460" t="s">
        <v>764</v>
      </c>
      <c r="E846" s="460" t="s">
        <v>764</v>
      </c>
      <c r="F846" s="460" t="s">
        <v>764</v>
      </c>
      <c r="G846" s="460" t="s">
        <v>764</v>
      </c>
      <c r="H846" s="460" t="s">
        <v>764</v>
      </c>
      <c r="I846" s="460" t="s">
        <v>764</v>
      </c>
      <c r="J846" s="463">
        <v>3010405001696</v>
      </c>
      <c r="K846" s="464">
        <v>3010405001696</v>
      </c>
      <c r="L846" s="464">
        <v>3010405001696</v>
      </c>
      <c r="M846" s="464">
        <v>3010405001696</v>
      </c>
      <c r="N846" s="464">
        <v>3010405001696</v>
      </c>
      <c r="O846" s="465">
        <v>3010405001696</v>
      </c>
      <c r="P846" s="422" t="s">
        <v>762</v>
      </c>
      <c r="Q846" s="422"/>
      <c r="R846" s="422"/>
      <c r="S846" s="422"/>
      <c r="T846" s="422"/>
      <c r="U846" s="422"/>
      <c r="V846" s="422"/>
      <c r="W846" s="422"/>
      <c r="X846" s="422"/>
      <c r="Y846" s="423">
        <v>595</v>
      </c>
      <c r="Z846" s="424"/>
      <c r="AA846" s="424"/>
      <c r="AB846" s="425"/>
      <c r="AC846" s="426" t="s">
        <v>600</v>
      </c>
      <c r="AD846" s="427"/>
      <c r="AE846" s="427"/>
      <c r="AF846" s="427"/>
      <c r="AG846" s="427"/>
      <c r="AH846" s="461" t="s">
        <v>812</v>
      </c>
      <c r="AI846" s="461" t="s">
        <v>763</v>
      </c>
      <c r="AJ846" s="461" t="s">
        <v>763</v>
      </c>
      <c r="AK846" s="461" t="s">
        <v>763</v>
      </c>
      <c r="AL846" s="429">
        <v>100</v>
      </c>
      <c r="AM846" s="430"/>
      <c r="AN846" s="430"/>
      <c r="AO846" s="431"/>
      <c r="AP846" s="238"/>
      <c r="AQ846" s="238"/>
      <c r="AR846" s="238"/>
      <c r="AS846" s="238"/>
      <c r="AT846" s="238"/>
      <c r="AU846" s="238"/>
      <c r="AV846" s="238"/>
      <c r="AW846" s="238"/>
      <c r="AX846" s="238"/>
      <c r="AY846">
        <f>COUNTA($C$846)</f>
        <v>1</v>
      </c>
    </row>
    <row r="847" spans="1:51" ht="30" customHeight="1" x14ac:dyDescent="0.15">
      <c r="A847" s="419">
        <v>3</v>
      </c>
      <c r="B847" s="419">
        <v>1</v>
      </c>
      <c r="C847" s="460" t="s">
        <v>215</v>
      </c>
      <c r="D847" s="460" t="s">
        <v>215</v>
      </c>
      <c r="E847" s="460" t="s">
        <v>215</v>
      </c>
      <c r="F847" s="460" t="s">
        <v>215</v>
      </c>
      <c r="G847" s="460" t="s">
        <v>215</v>
      </c>
      <c r="H847" s="460" t="s">
        <v>215</v>
      </c>
      <c r="I847" s="460" t="s">
        <v>215</v>
      </c>
      <c r="J847" s="463">
        <v>9200005007053</v>
      </c>
      <c r="K847" s="464">
        <v>9200005007053</v>
      </c>
      <c r="L847" s="464">
        <v>9200005007053</v>
      </c>
      <c r="M847" s="464">
        <v>9200005007053</v>
      </c>
      <c r="N847" s="464">
        <v>9200005007053</v>
      </c>
      <c r="O847" s="465">
        <v>9200005007053</v>
      </c>
      <c r="P847" s="422" t="s">
        <v>762</v>
      </c>
      <c r="Q847" s="422"/>
      <c r="R847" s="422"/>
      <c r="S847" s="422"/>
      <c r="T847" s="422"/>
      <c r="U847" s="422"/>
      <c r="V847" s="422"/>
      <c r="W847" s="422"/>
      <c r="X847" s="422"/>
      <c r="Y847" s="423">
        <v>460</v>
      </c>
      <c r="Z847" s="424"/>
      <c r="AA847" s="424"/>
      <c r="AB847" s="425"/>
      <c r="AC847" s="426" t="s">
        <v>600</v>
      </c>
      <c r="AD847" s="427"/>
      <c r="AE847" s="427"/>
      <c r="AF847" s="427"/>
      <c r="AG847" s="427"/>
      <c r="AH847" s="428" t="s">
        <v>812</v>
      </c>
      <c r="AI847" s="428" t="s">
        <v>763</v>
      </c>
      <c r="AJ847" s="428" t="s">
        <v>763</v>
      </c>
      <c r="AK847" s="428" t="s">
        <v>763</v>
      </c>
      <c r="AL847" s="429">
        <v>100</v>
      </c>
      <c r="AM847" s="430"/>
      <c r="AN847" s="430"/>
      <c r="AO847" s="431"/>
      <c r="AP847" s="238"/>
      <c r="AQ847" s="238"/>
      <c r="AR847" s="238"/>
      <c r="AS847" s="238"/>
      <c r="AT847" s="238"/>
      <c r="AU847" s="238"/>
      <c r="AV847" s="238"/>
      <c r="AW847" s="238"/>
      <c r="AX847" s="238"/>
      <c r="AY847">
        <f>COUNTA($C$847)</f>
        <v>1</v>
      </c>
    </row>
    <row r="848" spans="1:51" ht="30" customHeight="1" x14ac:dyDescent="0.15">
      <c r="A848" s="419">
        <v>4</v>
      </c>
      <c r="B848" s="419">
        <v>1</v>
      </c>
      <c r="C848" s="460" t="s">
        <v>21</v>
      </c>
      <c r="D848" s="460" t="s">
        <v>21</v>
      </c>
      <c r="E848" s="460" t="s">
        <v>21</v>
      </c>
      <c r="F848" s="460" t="s">
        <v>21</v>
      </c>
      <c r="G848" s="460" t="s">
        <v>21</v>
      </c>
      <c r="H848" s="460" t="s">
        <v>21</v>
      </c>
      <c r="I848" s="460" t="s">
        <v>21</v>
      </c>
      <c r="J848" s="463">
        <v>3370005000187</v>
      </c>
      <c r="K848" s="464">
        <v>3370005000187</v>
      </c>
      <c r="L848" s="464">
        <v>3370005000187</v>
      </c>
      <c r="M848" s="464">
        <v>3370005000187</v>
      </c>
      <c r="N848" s="464">
        <v>3370005000187</v>
      </c>
      <c r="O848" s="465">
        <v>3370005000187</v>
      </c>
      <c r="P848" s="422" t="s">
        <v>762</v>
      </c>
      <c r="Q848" s="422"/>
      <c r="R848" s="422"/>
      <c r="S848" s="422"/>
      <c r="T848" s="422"/>
      <c r="U848" s="422"/>
      <c r="V848" s="422"/>
      <c r="W848" s="422"/>
      <c r="X848" s="422"/>
      <c r="Y848" s="423">
        <v>444</v>
      </c>
      <c r="Z848" s="424"/>
      <c r="AA848" s="424"/>
      <c r="AB848" s="425"/>
      <c r="AC848" s="426" t="s">
        <v>600</v>
      </c>
      <c r="AD848" s="427"/>
      <c r="AE848" s="427"/>
      <c r="AF848" s="427"/>
      <c r="AG848" s="427"/>
      <c r="AH848" s="428" t="s">
        <v>812</v>
      </c>
      <c r="AI848" s="428" t="s">
        <v>763</v>
      </c>
      <c r="AJ848" s="428" t="s">
        <v>763</v>
      </c>
      <c r="AK848" s="428" t="s">
        <v>763</v>
      </c>
      <c r="AL848" s="429">
        <v>100</v>
      </c>
      <c r="AM848" s="430"/>
      <c r="AN848" s="430"/>
      <c r="AO848" s="431"/>
      <c r="AP848" s="238"/>
      <c r="AQ848" s="238"/>
      <c r="AR848" s="238"/>
      <c r="AS848" s="238"/>
      <c r="AT848" s="238"/>
      <c r="AU848" s="238"/>
      <c r="AV848" s="238"/>
      <c r="AW848" s="238"/>
      <c r="AX848" s="238"/>
      <c r="AY848">
        <f>COUNTA($C$848)</f>
        <v>1</v>
      </c>
    </row>
    <row r="849" spans="1:51" ht="30" customHeight="1" x14ac:dyDescent="0.15">
      <c r="A849" s="419">
        <v>5</v>
      </c>
      <c r="B849" s="419">
        <v>1</v>
      </c>
      <c r="C849" s="460" t="s">
        <v>765</v>
      </c>
      <c r="D849" s="460" t="s">
        <v>765</v>
      </c>
      <c r="E849" s="460" t="s">
        <v>765</v>
      </c>
      <c r="F849" s="460" t="s">
        <v>765</v>
      </c>
      <c r="G849" s="460" t="s">
        <v>765</v>
      </c>
      <c r="H849" s="460" t="s">
        <v>765</v>
      </c>
      <c r="I849" s="460" t="s">
        <v>765</v>
      </c>
      <c r="J849" s="463">
        <v>5000020272060</v>
      </c>
      <c r="K849" s="464">
        <v>5000020272060</v>
      </c>
      <c r="L849" s="464">
        <v>5000020272060</v>
      </c>
      <c r="M849" s="464">
        <v>5000020272060</v>
      </c>
      <c r="N849" s="464">
        <v>5000020272060</v>
      </c>
      <c r="O849" s="465">
        <v>5000020272060</v>
      </c>
      <c r="P849" s="422" t="s">
        <v>762</v>
      </c>
      <c r="Q849" s="422"/>
      <c r="R849" s="422"/>
      <c r="S849" s="422"/>
      <c r="T849" s="422"/>
      <c r="U849" s="422"/>
      <c r="V849" s="422"/>
      <c r="W849" s="422"/>
      <c r="X849" s="422"/>
      <c r="Y849" s="423">
        <v>192</v>
      </c>
      <c r="Z849" s="424"/>
      <c r="AA849" s="424"/>
      <c r="AB849" s="425"/>
      <c r="AC849" s="426" t="s">
        <v>600</v>
      </c>
      <c r="AD849" s="427"/>
      <c r="AE849" s="427"/>
      <c r="AF849" s="427"/>
      <c r="AG849" s="427"/>
      <c r="AH849" s="428" t="s">
        <v>812</v>
      </c>
      <c r="AI849" s="428" t="s">
        <v>763</v>
      </c>
      <c r="AJ849" s="428" t="s">
        <v>763</v>
      </c>
      <c r="AK849" s="428" t="s">
        <v>763</v>
      </c>
      <c r="AL849" s="429">
        <v>100</v>
      </c>
      <c r="AM849" s="430"/>
      <c r="AN849" s="430"/>
      <c r="AO849" s="431"/>
      <c r="AP849" s="238"/>
      <c r="AQ849" s="238"/>
      <c r="AR849" s="238"/>
      <c r="AS849" s="238"/>
      <c r="AT849" s="238"/>
      <c r="AU849" s="238"/>
      <c r="AV849" s="238"/>
      <c r="AW849" s="238"/>
      <c r="AX849" s="238"/>
      <c r="AY849">
        <f>COUNTA($C$849)</f>
        <v>1</v>
      </c>
    </row>
    <row r="850" spans="1:51" ht="30" customHeight="1" x14ac:dyDescent="0.15">
      <c r="A850" s="419">
        <v>6</v>
      </c>
      <c r="B850" s="419">
        <v>1</v>
      </c>
      <c r="C850" s="460" t="s">
        <v>815</v>
      </c>
      <c r="D850" s="460" t="s">
        <v>766</v>
      </c>
      <c r="E850" s="460" t="s">
        <v>766</v>
      </c>
      <c r="F850" s="460" t="s">
        <v>766</v>
      </c>
      <c r="G850" s="460" t="s">
        <v>766</v>
      </c>
      <c r="H850" s="460" t="s">
        <v>766</v>
      </c>
      <c r="I850" s="460" t="s">
        <v>766</v>
      </c>
      <c r="J850" s="463">
        <v>8290005009703</v>
      </c>
      <c r="K850" s="464">
        <v>8290005009703</v>
      </c>
      <c r="L850" s="464">
        <v>8290005009703</v>
      </c>
      <c r="M850" s="464">
        <v>8290005009703</v>
      </c>
      <c r="N850" s="464">
        <v>8290005009703</v>
      </c>
      <c r="O850" s="465">
        <v>8290005009703</v>
      </c>
      <c r="P850" s="422" t="s">
        <v>762</v>
      </c>
      <c r="Q850" s="422"/>
      <c r="R850" s="422"/>
      <c r="S850" s="422"/>
      <c r="T850" s="422"/>
      <c r="U850" s="422"/>
      <c r="V850" s="422"/>
      <c r="W850" s="422"/>
      <c r="X850" s="422"/>
      <c r="Y850" s="423">
        <v>152</v>
      </c>
      <c r="Z850" s="424"/>
      <c r="AA850" s="424"/>
      <c r="AB850" s="425"/>
      <c r="AC850" s="426" t="s">
        <v>600</v>
      </c>
      <c r="AD850" s="427"/>
      <c r="AE850" s="427"/>
      <c r="AF850" s="427"/>
      <c r="AG850" s="427"/>
      <c r="AH850" s="428" t="s">
        <v>812</v>
      </c>
      <c r="AI850" s="428" t="s">
        <v>763</v>
      </c>
      <c r="AJ850" s="428" t="s">
        <v>763</v>
      </c>
      <c r="AK850" s="428" t="s">
        <v>763</v>
      </c>
      <c r="AL850" s="429">
        <v>100</v>
      </c>
      <c r="AM850" s="430"/>
      <c r="AN850" s="430"/>
      <c r="AO850" s="431"/>
      <c r="AP850" s="238"/>
      <c r="AQ850" s="238"/>
      <c r="AR850" s="238"/>
      <c r="AS850" s="238"/>
      <c r="AT850" s="238"/>
      <c r="AU850" s="238"/>
      <c r="AV850" s="238"/>
      <c r="AW850" s="238"/>
      <c r="AX850" s="238"/>
      <c r="AY850">
        <f>COUNTA($C$850)</f>
        <v>1</v>
      </c>
    </row>
    <row r="851" spans="1:51" ht="30" customHeight="1" x14ac:dyDescent="0.15">
      <c r="A851" s="419">
        <v>7</v>
      </c>
      <c r="B851" s="419">
        <v>1</v>
      </c>
      <c r="C851" s="460" t="s">
        <v>52</v>
      </c>
      <c r="D851" s="460" t="s">
        <v>52</v>
      </c>
      <c r="E851" s="460" t="s">
        <v>52</v>
      </c>
      <c r="F851" s="460" t="s">
        <v>52</v>
      </c>
      <c r="G851" s="460" t="s">
        <v>52</v>
      </c>
      <c r="H851" s="460" t="s">
        <v>52</v>
      </c>
      <c r="I851" s="460" t="s">
        <v>52</v>
      </c>
      <c r="J851" s="463">
        <v>2021005001582</v>
      </c>
      <c r="K851" s="464">
        <v>2021005001582</v>
      </c>
      <c r="L851" s="464">
        <v>2021005001582</v>
      </c>
      <c r="M851" s="464">
        <v>2021005001582</v>
      </c>
      <c r="N851" s="464">
        <v>2021005001582</v>
      </c>
      <c r="O851" s="465">
        <v>2021005001582</v>
      </c>
      <c r="P851" s="422" t="s">
        <v>762</v>
      </c>
      <c r="Q851" s="422"/>
      <c r="R851" s="422"/>
      <c r="S851" s="422"/>
      <c r="T851" s="422"/>
      <c r="U851" s="422"/>
      <c r="V851" s="422"/>
      <c r="W851" s="422"/>
      <c r="X851" s="422"/>
      <c r="Y851" s="423">
        <v>134</v>
      </c>
      <c r="Z851" s="424"/>
      <c r="AA851" s="424"/>
      <c r="AB851" s="425"/>
      <c r="AC851" s="426" t="s">
        <v>600</v>
      </c>
      <c r="AD851" s="427"/>
      <c r="AE851" s="427"/>
      <c r="AF851" s="427"/>
      <c r="AG851" s="427"/>
      <c r="AH851" s="428" t="s">
        <v>812</v>
      </c>
      <c r="AI851" s="428" t="s">
        <v>763</v>
      </c>
      <c r="AJ851" s="428" t="s">
        <v>763</v>
      </c>
      <c r="AK851" s="428" t="s">
        <v>763</v>
      </c>
      <c r="AL851" s="429">
        <v>100</v>
      </c>
      <c r="AM851" s="430"/>
      <c r="AN851" s="430"/>
      <c r="AO851" s="431"/>
      <c r="AP851" s="238"/>
      <c r="AQ851" s="238"/>
      <c r="AR851" s="238"/>
      <c r="AS851" s="238"/>
      <c r="AT851" s="238"/>
      <c r="AU851" s="238"/>
      <c r="AV851" s="238"/>
      <c r="AW851" s="238"/>
      <c r="AX851" s="238"/>
      <c r="AY851">
        <f>COUNTA($C$851)</f>
        <v>1</v>
      </c>
    </row>
    <row r="852" spans="1:51" ht="30" customHeight="1" x14ac:dyDescent="0.15">
      <c r="A852" s="419">
        <v>8</v>
      </c>
      <c r="B852" s="419">
        <v>1</v>
      </c>
      <c r="C852" s="460" t="s">
        <v>767</v>
      </c>
      <c r="D852" s="460" t="s">
        <v>767</v>
      </c>
      <c r="E852" s="460" t="s">
        <v>767</v>
      </c>
      <c r="F852" s="460" t="s">
        <v>767</v>
      </c>
      <c r="G852" s="460" t="s">
        <v>767</v>
      </c>
      <c r="H852" s="460" t="s">
        <v>767</v>
      </c>
      <c r="I852" s="460" t="s">
        <v>767</v>
      </c>
      <c r="J852" s="463">
        <v>2430005001436</v>
      </c>
      <c r="K852" s="464">
        <v>2430005001436</v>
      </c>
      <c r="L852" s="464">
        <v>2430005001436</v>
      </c>
      <c r="M852" s="464">
        <v>2430005001436</v>
      </c>
      <c r="N852" s="464">
        <v>2430005001436</v>
      </c>
      <c r="O852" s="465">
        <v>2430005001436</v>
      </c>
      <c r="P852" s="422" t="s">
        <v>762</v>
      </c>
      <c r="Q852" s="422"/>
      <c r="R852" s="422"/>
      <c r="S852" s="422"/>
      <c r="T852" s="422"/>
      <c r="U852" s="422"/>
      <c r="V852" s="422"/>
      <c r="W852" s="422"/>
      <c r="X852" s="422"/>
      <c r="Y852" s="423">
        <v>122</v>
      </c>
      <c r="Z852" s="424"/>
      <c r="AA852" s="424"/>
      <c r="AB852" s="425"/>
      <c r="AC852" s="426" t="s">
        <v>600</v>
      </c>
      <c r="AD852" s="427"/>
      <c r="AE852" s="427"/>
      <c r="AF852" s="427"/>
      <c r="AG852" s="427"/>
      <c r="AH852" s="428" t="s">
        <v>812</v>
      </c>
      <c r="AI852" s="428" t="s">
        <v>763</v>
      </c>
      <c r="AJ852" s="428" t="s">
        <v>763</v>
      </c>
      <c r="AK852" s="428" t="s">
        <v>763</v>
      </c>
      <c r="AL852" s="429">
        <v>100</v>
      </c>
      <c r="AM852" s="430"/>
      <c r="AN852" s="430"/>
      <c r="AO852" s="431"/>
      <c r="AP852" s="238"/>
      <c r="AQ852" s="238"/>
      <c r="AR852" s="238"/>
      <c r="AS852" s="238"/>
      <c r="AT852" s="238"/>
      <c r="AU852" s="238"/>
      <c r="AV852" s="238"/>
      <c r="AW852" s="238"/>
      <c r="AX852" s="238"/>
      <c r="AY852">
        <f>COUNTA($C$852)</f>
        <v>1</v>
      </c>
    </row>
    <row r="853" spans="1:51" ht="30" customHeight="1" x14ac:dyDescent="0.15">
      <c r="A853" s="419">
        <v>9</v>
      </c>
      <c r="B853" s="419">
        <v>1</v>
      </c>
      <c r="C853" s="460" t="s">
        <v>768</v>
      </c>
      <c r="D853" s="460" t="s">
        <v>768</v>
      </c>
      <c r="E853" s="460" t="s">
        <v>768</v>
      </c>
      <c r="F853" s="460" t="s">
        <v>768</v>
      </c>
      <c r="G853" s="460" t="s">
        <v>768</v>
      </c>
      <c r="H853" s="460" t="s">
        <v>768</v>
      </c>
      <c r="I853" s="460" t="s">
        <v>768</v>
      </c>
      <c r="J853" s="463">
        <v>4180005007630</v>
      </c>
      <c r="K853" s="464">
        <v>4180005007630</v>
      </c>
      <c r="L853" s="464">
        <v>4180005007630</v>
      </c>
      <c r="M853" s="464">
        <v>4180005007630</v>
      </c>
      <c r="N853" s="464">
        <v>4180005007630</v>
      </c>
      <c r="O853" s="465">
        <v>4180005007630</v>
      </c>
      <c r="P853" s="422" t="s">
        <v>762</v>
      </c>
      <c r="Q853" s="422"/>
      <c r="R853" s="422"/>
      <c r="S853" s="422"/>
      <c r="T853" s="422"/>
      <c r="U853" s="422"/>
      <c r="V853" s="422"/>
      <c r="W853" s="422"/>
      <c r="X853" s="422"/>
      <c r="Y853" s="423">
        <v>84</v>
      </c>
      <c r="Z853" s="424"/>
      <c r="AA853" s="424"/>
      <c r="AB853" s="425"/>
      <c r="AC853" s="426" t="s">
        <v>600</v>
      </c>
      <c r="AD853" s="427"/>
      <c r="AE853" s="427"/>
      <c r="AF853" s="427"/>
      <c r="AG853" s="427"/>
      <c r="AH853" s="428" t="s">
        <v>812</v>
      </c>
      <c r="AI853" s="428" t="s">
        <v>763</v>
      </c>
      <c r="AJ853" s="428" t="s">
        <v>763</v>
      </c>
      <c r="AK853" s="428" t="s">
        <v>763</v>
      </c>
      <c r="AL853" s="429">
        <v>100</v>
      </c>
      <c r="AM853" s="430"/>
      <c r="AN853" s="430"/>
      <c r="AO853" s="431"/>
      <c r="AP853" s="238"/>
      <c r="AQ853" s="238"/>
      <c r="AR853" s="238"/>
      <c r="AS853" s="238"/>
      <c r="AT853" s="238"/>
      <c r="AU853" s="238"/>
      <c r="AV853" s="238"/>
      <c r="AW853" s="238"/>
      <c r="AX853" s="238"/>
      <c r="AY853">
        <f>COUNTA($C$853)</f>
        <v>1</v>
      </c>
    </row>
    <row r="854" spans="1:51" ht="30" customHeight="1" x14ac:dyDescent="0.15">
      <c r="A854" s="419">
        <v>10</v>
      </c>
      <c r="B854" s="419">
        <v>1</v>
      </c>
      <c r="C854" s="460" t="s">
        <v>330</v>
      </c>
      <c r="D854" s="460" t="s">
        <v>330</v>
      </c>
      <c r="E854" s="460" t="s">
        <v>330</v>
      </c>
      <c r="F854" s="460" t="s">
        <v>330</v>
      </c>
      <c r="G854" s="460" t="s">
        <v>330</v>
      </c>
      <c r="H854" s="460" t="s">
        <v>330</v>
      </c>
      <c r="I854" s="460" t="s">
        <v>330</v>
      </c>
      <c r="J854" s="463">
        <v>7220005001840</v>
      </c>
      <c r="K854" s="464">
        <v>7220005001840</v>
      </c>
      <c r="L854" s="464">
        <v>7220005001840</v>
      </c>
      <c r="M854" s="464">
        <v>7220005001840</v>
      </c>
      <c r="N854" s="464">
        <v>7220005001840</v>
      </c>
      <c r="O854" s="465">
        <v>7220005001840</v>
      </c>
      <c r="P854" s="422" t="s">
        <v>762</v>
      </c>
      <c r="Q854" s="422"/>
      <c r="R854" s="422"/>
      <c r="S854" s="422"/>
      <c r="T854" s="422"/>
      <c r="U854" s="422"/>
      <c r="V854" s="422"/>
      <c r="W854" s="422"/>
      <c r="X854" s="422"/>
      <c r="Y854" s="423">
        <v>26</v>
      </c>
      <c r="Z854" s="424"/>
      <c r="AA854" s="424"/>
      <c r="AB854" s="425"/>
      <c r="AC854" s="426" t="s">
        <v>600</v>
      </c>
      <c r="AD854" s="427"/>
      <c r="AE854" s="427"/>
      <c r="AF854" s="427"/>
      <c r="AG854" s="427"/>
      <c r="AH854" s="428" t="s">
        <v>812</v>
      </c>
      <c r="AI854" s="428" t="s">
        <v>763</v>
      </c>
      <c r="AJ854" s="428" t="s">
        <v>763</v>
      </c>
      <c r="AK854" s="428" t="s">
        <v>763</v>
      </c>
      <c r="AL854" s="429">
        <v>100</v>
      </c>
      <c r="AM854" s="430"/>
      <c r="AN854" s="430"/>
      <c r="AO854" s="431"/>
      <c r="AP854" s="238"/>
      <c r="AQ854" s="238"/>
      <c r="AR854" s="238"/>
      <c r="AS854" s="238"/>
      <c r="AT854" s="238"/>
      <c r="AU854" s="238"/>
      <c r="AV854" s="238"/>
      <c r="AW854" s="238"/>
      <c r="AX854" s="238"/>
      <c r="AY854">
        <f>COUNTA($C$854)</f>
        <v>1</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19.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96</v>
      </c>
      <c r="D877" s="273"/>
      <c r="E877" s="273"/>
      <c r="F877" s="273"/>
      <c r="G877" s="273"/>
      <c r="H877" s="273"/>
      <c r="I877" s="273"/>
      <c r="J877" s="242" t="s">
        <v>100</v>
      </c>
      <c r="K877" s="462"/>
      <c r="L877" s="462"/>
      <c r="M877" s="462"/>
      <c r="N877" s="462"/>
      <c r="O877" s="462"/>
      <c r="P877" s="273" t="s">
        <v>24</v>
      </c>
      <c r="Q877" s="273"/>
      <c r="R877" s="273"/>
      <c r="S877" s="273"/>
      <c r="T877" s="273"/>
      <c r="U877" s="273"/>
      <c r="V877" s="273"/>
      <c r="W877" s="273"/>
      <c r="X877" s="273"/>
      <c r="Y877" s="458" t="s">
        <v>402</v>
      </c>
      <c r="Z877" s="458"/>
      <c r="AA877" s="458"/>
      <c r="AB877" s="458"/>
      <c r="AC877" s="242" t="s">
        <v>342</v>
      </c>
      <c r="AD877" s="242"/>
      <c r="AE877" s="242"/>
      <c r="AF877" s="242"/>
      <c r="AG877" s="242"/>
      <c r="AH877" s="458" t="s">
        <v>459</v>
      </c>
      <c r="AI877" s="273"/>
      <c r="AJ877" s="273"/>
      <c r="AK877" s="273"/>
      <c r="AL877" s="273" t="s">
        <v>23</v>
      </c>
      <c r="AM877" s="273"/>
      <c r="AN877" s="273"/>
      <c r="AO877" s="417"/>
      <c r="AP877" s="242" t="s">
        <v>407</v>
      </c>
      <c r="AQ877" s="242"/>
      <c r="AR877" s="242"/>
      <c r="AS877" s="242"/>
      <c r="AT877" s="242"/>
      <c r="AU877" s="242"/>
      <c r="AV877" s="242"/>
      <c r="AW877" s="242"/>
      <c r="AX877" s="242"/>
      <c r="AY877">
        <f>$AY$875</f>
        <v>1</v>
      </c>
    </row>
    <row r="878" spans="1:51" ht="30" customHeight="1" x14ac:dyDescent="0.15">
      <c r="A878" s="419">
        <v>1</v>
      </c>
      <c r="B878" s="419">
        <v>1</v>
      </c>
      <c r="C878" s="460" t="s">
        <v>124</v>
      </c>
      <c r="D878" s="460" t="s">
        <v>124</v>
      </c>
      <c r="E878" s="460" t="s">
        <v>124</v>
      </c>
      <c r="F878" s="460" t="s">
        <v>124</v>
      </c>
      <c r="G878" s="460" t="s">
        <v>124</v>
      </c>
      <c r="H878" s="460" t="s">
        <v>124</v>
      </c>
      <c r="I878" s="460" t="s">
        <v>124</v>
      </c>
      <c r="J878" s="421">
        <v>5010001010174</v>
      </c>
      <c r="K878" s="421">
        <v>5010001010174</v>
      </c>
      <c r="L878" s="421">
        <v>5010001010174</v>
      </c>
      <c r="M878" s="421">
        <v>5010001010174</v>
      </c>
      <c r="N878" s="421">
        <v>5010001010174</v>
      </c>
      <c r="O878" s="421">
        <v>5010001010174</v>
      </c>
      <c r="P878" s="422" t="s">
        <v>805</v>
      </c>
      <c r="Q878" s="422" t="s">
        <v>805</v>
      </c>
      <c r="R878" s="422" t="s">
        <v>805</v>
      </c>
      <c r="S878" s="422" t="s">
        <v>805</v>
      </c>
      <c r="T878" s="422" t="s">
        <v>805</v>
      </c>
      <c r="U878" s="422" t="s">
        <v>805</v>
      </c>
      <c r="V878" s="422" t="s">
        <v>805</v>
      </c>
      <c r="W878" s="422" t="s">
        <v>805</v>
      </c>
      <c r="X878" s="422" t="s">
        <v>805</v>
      </c>
      <c r="Y878" s="423">
        <v>179</v>
      </c>
      <c r="Z878" s="424"/>
      <c r="AA878" s="424"/>
      <c r="AB878" s="425"/>
      <c r="AC878" s="426" t="s">
        <v>386</v>
      </c>
      <c r="AD878" s="427"/>
      <c r="AE878" s="427"/>
      <c r="AF878" s="427"/>
      <c r="AG878" s="427"/>
      <c r="AH878" s="461" t="s">
        <v>813</v>
      </c>
      <c r="AI878" s="461" t="s">
        <v>694</v>
      </c>
      <c r="AJ878" s="461" t="s">
        <v>694</v>
      </c>
      <c r="AK878" s="461" t="s">
        <v>694</v>
      </c>
      <c r="AL878" s="429" t="s">
        <v>813</v>
      </c>
      <c r="AM878" s="430" t="s">
        <v>694</v>
      </c>
      <c r="AN878" s="430" t="s">
        <v>694</v>
      </c>
      <c r="AO878" s="431" t="s">
        <v>694</v>
      </c>
      <c r="AP878" s="238"/>
      <c r="AQ878" s="238"/>
      <c r="AR878" s="238"/>
      <c r="AS878" s="238"/>
      <c r="AT878" s="238"/>
      <c r="AU878" s="238"/>
      <c r="AV878" s="238"/>
      <c r="AW878" s="238"/>
      <c r="AX878" s="238"/>
      <c r="AY878">
        <f>$AY$875</f>
        <v>1</v>
      </c>
    </row>
    <row r="879" spans="1:51" ht="30" customHeight="1" x14ac:dyDescent="0.15">
      <c r="A879" s="419">
        <v>2</v>
      </c>
      <c r="B879" s="419">
        <v>1</v>
      </c>
      <c r="C879" s="460" t="s">
        <v>801</v>
      </c>
      <c r="D879" s="460" t="s">
        <v>801</v>
      </c>
      <c r="E879" s="460" t="s">
        <v>801</v>
      </c>
      <c r="F879" s="460" t="s">
        <v>801</v>
      </c>
      <c r="G879" s="460" t="s">
        <v>801</v>
      </c>
      <c r="H879" s="460" t="s">
        <v>801</v>
      </c>
      <c r="I879" s="460" t="s">
        <v>801</v>
      </c>
      <c r="J879" s="421">
        <v>2260001000161</v>
      </c>
      <c r="K879" s="421">
        <v>2260001000161</v>
      </c>
      <c r="L879" s="421">
        <v>2260001000161</v>
      </c>
      <c r="M879" s="421">
        <v>2260001000161</v>
      </c>
      <c r="N879" s="421">
        <v>2260001000161</v>
      </c>
      <c r="O879" s="421">
        <v>2260001000161</v>
      </c>
      <c r="P879" s="422" t="s">
        <v>626</v>
      </c>
      <c r="Q879" s="422" t="s">
        <v>626</v>
      </c>
      <c r="R879" s="422" t="s">
        <v>626</v>
      </c>
      <c r="S879" s="422" t="s">
        <v>626</v>
      </c>
      <c r="T879" s="422" t="s">
        <v>626</v>
      </c>
      <c r="U879" s="422" t="s">
        <v>626</v>
      </c>
      <c r="V879" s="422" t="s">
        <v>626</v>
      </c>
      <c r="W879" s="422" t="s">
        <v>626</v>
      </c>
      <c r="X879" s="422" t="s">
        <v>626</v>
      </c>
      <c r="Y879" s="423">
        <v>84</v>
      </c>
      <c r="Z879" s="424"/>
      <c r="AA879" s="424"/>
      <c r="AB879" s="425"/>
      <c r="AC879" s="426" t="s">
        <v>386</v>
      </c>
      <c r="AD879" s="427"/>
      <c r="AE879" s="427"/>
      <c r="AF879" s="427"/>
      <c r="AG879" s="427"/>
      <c r="AH879" s="461" t="s">
        <v>813</v>
      </c>
      <c r="AI879" s="461" t="s">
        <v>694</v>
      </c>
      <c r="AJ879" s="461" t="s">
        <v>694</v>
      </c>
      <c r="AK879" s="461" t="s">
        <v>694</v>
      </c>
      <c r="AL879" s="429" t="s">
        <v>813</v>
      </c>
      <c r="AM879" s="430" t="s">
        <v>694</v>
      </c>
      <c r="AN879" s="430" t="s">
        <v>694</v>
      </c>
      <c r="AO879" s="431" t="s">
        <v>694</v>
      </c>
      <c r="AP879" s="238"/>
      <c r="AQ879" s="238"/>
      <c r="AR879" s="238"/>
      <c r="AS879" s="238"/>
      <c r="AT879" s="238"/>
      <c r="AU879" s="238"/>
      <c r="AV879" s="238"/>
      <c r="AW879" s="238"/>
      <c r="AX879" s="238"/>
      <c r="AY879">
        <f>COUNTA($C$879)</f>
        <v>1</v>
      </c>
    </row>
    <row r="880" spans="1:51" ht="30" customHeight="1" x14ac:dyDescent="0.15">
      <c r="A880" s="419">
        <v>3</v>
      </c>
      <c r="B880" s="419">
        <v>1</v>
      </c>
      <c r="C880" s="460" t="s">
        <v>621</v>
      </c>
      <c r="D880" s="460" t="s">
        <v>621</v>
      </c>
      <c r="E880" s="460" t="s">
        <v>621</v>
      </c>
      <c r="F880" s="460" t="s">
        <v>621</v>
      </c>
      <c r="G880" s="460" t="s">
        <v>621</v>
      </c>
      <c r="H880" s="460" t="s">
        <v>621</v>
      </c>
      <c r="I880" s="460" t="s">
        <v>621</v>
      </c>
      <c r="J880" s="421">
        <v>6200001026010</v>
      </c>
      <c r="K880" s="421">
        <v>6200001026010</v>
      </c>
      <c r="L880" s="421">
        <v>6200001026010</v>
      </c>
      <c r="M880" s="421">
        <v>6200001026010</v>
      </c>
      <c r="N880" s="421">
        <v>6200001026010</v>
      </c>
      <c r="O880" s="421">
        <v>6200001026010</v>
      </c>
      <c r="P880" s="422" t="s">
        <v>405</v>
      </c>
      <c r="Q880" s="422" t="s">
        <v>405</v>
      </c>
      <c r="R880" s="422" t="s">
        <v>405</v>
      </c>
      <c r="S880" s="422" t="s">
        <v>405</v>
      </c>
      <c r="T880" s="422" t="s">
        <v>405</v>
      </c>
      <c r="U880" s="422" t="s">
        <v>405</v>
      </c>
      <c r="V880" s="422" t="s">
        <v>405</v>
      </c>
      <c r="W880" s="422" t="s">
        <v>405</v>
      </c>
      <c r="X880" s="422" t="s">
        <v>405</v>
      </c>
      <c r="Y880" s="423">
        <v>82</v>
      </c>
      <c r="Z880" s="424"/>
      <c r="AA880" s="424"/>
      <c r="AB880" s="425"/>
      <c r="AC880" s="426" t="s">
        <v>386</v>
      </c>
      <c r="AD880" s="427"/>
      <c r="AE880" s="427"/>
      <c r="AF880" s="427"/>
      <c r="AG880" s="427"/>
      <c r="AH880" s="428" t="s">
        <v>813</v>
      </c>
      <c r="AI880" s="428" t="s">
        <v>694</v>
      </c>
      <c r="AJ880" s="428" t="s">
        <v>694</v>
      </c>
      <c r="AK880" s="428" t="s">
        <v>694</v>
      </c>
      <c r="AL880" s="429" t="s">
        <v>813</v>
      </c>
      <c r="AM880" s="430" t="s">
        <v>694</v>
      </c>
      <c r="AN880" s="430" t="s">
        <v>694</v>
      </c>
      <c r="AO880" s="431" t="s">
        <v>694</v>
      </c>
      <c r="AP880" s="238"/>
      <c r="AQ880" s="238"/>
      <c r="AR880" s="238"/>
      <c r="AS880" s="238"/>
      <c r="AT880" s="238"/>
      <c r="AU880" s="238"/>
      <c r="AV880" s="238"/>
      <c r="AW880" s="238"/>
      <c r="AX880" s="238"/>
      <c r="AY880">
        <f>COUNTA($C$880)</f>
        <v>1</v>
      </c>
    </row>
    <row r="881" spans="1:51" ht="30" customHeight="1" x14ac:dyDescent="0.15">
      <c r="A881" s="419">
        <v>4</v>
      </c>
      <c r="B881" s="419">
        <v>1</v>
      </c>
      <c r="C881" s="460" t="s">
        <v>570</v>
      </c>
      <c r="D881" s="460" t="s">
        <v>570</v>
      </c>
      <c r="E881" s="460" t="s">
        <v>570</v>
      </c>
      <c r="F881" s="460" t="s">
        <v>570</v>
      </c>
      <c r="G881" s="460" t="s">
        <v>570</v>
      </c>
      <c r="H881" s="460" t="s">
        <v>570</v>
      </c>
      <c r="I881" s="460" t="s">
        <v>570</v>
      </c>
      <c r="J881" s="421">
        <v>1370001009416</v>
      </c>
      <c r="K881" s="421">
        <v>1370001009416</v>
      </c>
      <c r="L881" s="421">
        <v>1370001009416</v>
      </c>
      <c r="M881" s="421">
        <v>1370001009416</v>
      </c>
      <c r="N881" s="421">
        <v>1370001009416</v>
      </c>
      <c r="O881" s="421">
        <v>1370001009416</v>
      </c>
      <c r="P881" s="422" t="s">
        <v>465</v>
      </c>
      <c r="Q881" s="422" t="s">
        <v>465</v>
      </c>
      <c r="R881" s="422" t="s">
        <v>465</v>
      </c>
      <c r="S881" s="422" t="s">
        <v>465</v>
      </c>
      <c r="T881" s="422" t="s">
        <v>465</v>
      </c>
      <c r="U881" s="422" t="s">
        <v>465</v>
      </c>
      <c r="V881" s="422" t="s">
        <v>465</v>
      </c>
      <c r="W881" s="422" t="s">
        <v>465</v>
      </c>
      <c r="X881" s="422" t="s">
        <v>465</v>
      </c>
      <c r="Y881" s="423">
        <v>79</v>
      </c>
      <c r="Z881" s="424"/>
      <c r="AA881" s="424"/>
      <c r="AB881" s="425"/>
      <c r="AC881" s="426" t="s">
        <v>386</v>
      </c>
      <c r="AD881" s="427"/>
      <c r="AE881" s="427"/>
      <c r="AF881" s="427"/>
      <c r="AG881" s="427"/>
      <c r="AH881" s="428" t="s">
        <v>813</v>
      </c>
      <c r="AI881" s="428" t="s">
        <v>694</v>
      </c>
      <c r="AJ881" s="428" t="s">
        <v>694</v>
      </c>
      <c r="AK881" s="428" t="s">
        <v>694</v>
      </c>
      <c r="AL881" s="429" t="s">
        <v>813</v>
      </c>
      <c r="AM881" s="430" t="s">
        <v>694</v>
      </c>
      <c r="AN881" s="430" t="s">
        <v>694</v>
      </c>
      <c r="AO881" s="431" t="s">
        <v>694</v>
      </c>
      <c r="AP881" s="238"/>
      <c r="AQ881" s="238"/>
      <c r="AR881" s="238"/>
      <c r="AS881" s="238"/>
      <c r="AT881" s="238"/>
      <c r="AU881" s="238"/>
      <c r="AV881" s="238"/>
      <c r="AW881" s="238"/>
      <c r="AX881" s="238"/>
      <c r="AY881">
        <f>COUNTA($C$881)</f>
        <v>1</v>
      </c>
    </row>
    <row r="882" spans="1:51" ht="30" customHeight="1" x14ac:dyDescent="0.15">
      <c r="A882" s="419">
        <v>5</v>
      </c>
      <c r="B882" s="419">
        <v>1</v>
      </c>
      <c r="C882" s="460" t="s">
        <v>802</v>
      </c>
      <c r="D882" s="460" t="s">
        <v>802</v>
      </c>
      <c r="E882" s="460" t="s">
        <v>802</v>
      </c>
      <c r="F882" s="460" t="s">
        <v>802</v>
      </c>
      <c r="G882" s="460" t="s">
        <v>802</v>
      </c>
      <c r="H882" s="460" t="s">
        <v>802</v>
      </c>
      <c r="I882" s="460" t="s">
        <v>802</v>
      </c>
      <c r="J882" s="421">
        <v>6260001000554</v>
      </c>
      <c r="K882" s="421">
        <v>6260001000554</v>
      </c>
      <c r="L882" s="421">
        <v>6260001000554</v>
      </c>
      <c r="M882" s="421">
        <v>6260001000554</v>
      </c>
      <c r="N882" s="421">
        <v>6260001000554</v>
      </c>
      <c r="O882" s="421">
        <v>6260001000554</v>
      </c>
      <c r="P882" s="422" t="s">
        <v>739</v>
      </c>
      <c r="Q882" s="422" t="s">
        <v>739</v>
      </c>
      <c r="R882" s="422" t="s">
        <v>739</v>
      </c>
      <c r="S882" s="422" t="s">
        <v>739</v>
      </c>
      <c r="T882" s="422" t="s">
        <v>739</v>
      </c>
      <c r="U882" s="422" t="s">
        <v>739</v>
      </c>
      <c r="V882" s="422" t="s">
        <v>739</v>
      </c>
      <c r="W882" s="422" t="s">
        <v>739</v>
      </c>
      <c r="X882" s="422" t="s">
        <v>739</v>
      </c>
      <c r="Y882" s="423">
        <v>75</v>
      </c>
      <c r="Z882" s="424"/>
      <c r="AA882" s="424"/>
      <c r="AB882" s="425"/>
      <c r="AC882" s="426" t="s">
        <v>386</v>
      </c>
      <c r="AD882" s="427"/>
      <c r="AE882" s="427"/>
      <c r="AF882" s="427"/>
      <c r="AG882" s="427"/>
      <c r="AH882" s="428">
        <v>3</v>
      </c>
      <c r="AI882" s="428">
        <v>3</v>
      </c>
      <c r="AJ882" s="428">
        <v>3</v>
      </c>
      <c r="AK882" s="428">
        <v>3</v>
      </c>
      <c r="AL882" s="429">
        <v>97.1</v>
      </c>
      <c r="AM882" s="430">
        <v>97.1</v>
      </c>
      <c r="AN882" s="430">
        <v>97.1</v>
      </c>
      <c r="AO882" s="431">
        <v>97.1</v>
      </c>
      <c r="AP882" s="238"/>
      <c r="AQ882" s="238"/>
      <c r="AR882" s="238"/>
      <c r="AS882" s="238"/>
      <c r="AT882" s="238"/>
      <c r="AU882" s="238"/>
      <c r="AV882" s="238"/>
      <c r="AW882" s="238"/>
      <c r="AX882" s="238"/>
      <c r="AY882">
        <f>COUNTA($C$882)</f>
        <v>1</v>
      </c>
    </row>
    <row r="883" spans="1:51" ht="30" customHeight="1" x14ac:dyDescent="0.15">
      <c r="A883" s="419">
        <v>6</v>
      </c>
      <c r="B883" s="419">
        <v>1</v>
      </c>
      <c r="C883" s="460" t="s">
        <v>714</v>
      </c>
      <c r="D883" s="460" t="s">
        <v>714</v>
      </c>
      <c r="E883" s="460" t="s">
        <v>714</v>
      </c>
      <c r="F883" s="460" t="s">
        <v>714</v>
      </c>
      <c r="G883" s="460" t="s">
        <v>714</v>
      </c>
      <c r="H883" s="460" t="s">
        <v>714</v>
      </c>
      <c r="I883" s="460" t="s">
        <v>714</v>
      </c>
      <c r="J883" s="421">
        <v>1010001112577</v>
      </c>
      <c r="K883" s="421">
        <v>1010001112577</v>
      </c>
      <c r="L883" s="421">
        <v>1010001112577</v>
      </c>
      <c r="M883" s="421">
        <v>1010001112577</v>
      </c>
      <c r="N883" s="421">
        <v>1010001112577</v>
      </c>
      <c r="O883" s="421">
        <v>1010001112577</v>
      </c>
      <c r="P883" s="422" t="s">
        <v>321</v>
      </c>
      <c r="Q883" s="422" t="s">
        <v>321</v>
      </c>
      <c r="R883" s="422" t="s">
        <v>321</v>
      </c>
      <c r="S883" s="422" t="s">
        <v>321</v>
      </c>
      <c r="T883" s="422" t="s">
        <v>321</v>
      </c>
      <c r="U883" s="422" t="s">
        <v>321</v>
      </c>
      <c r="V883" s="422" t="s">
        <v>321</v>
      </c>
      <c r="W883" s="422" t="s">
        <v>321</v>
      </c>
      <c r="X883" s="422" t="s">
        <v>321</v>
      </c>
      <c r="Y883" s="423">
        <v>19</v>
      </c>
      <c r="Z883" s="424"/>
      <c r="AA883" s="424"/>
      <c r="AB883" s="425"/>
      <c r="AC883" s="426" t="s">
        <v>172</v>
      </c>
      <c r="AD883" s="427"/>
      <c r="AE883" s="427"/>
      <c r="AF883" s="427"/>
      <c r="AG883" s="427"/>
      <c r="AH883" s="428" t="s">
        <v>813</v>
      </c>
      <c r="AI883" s="428" t="s">
        <v>694</v>
      </c>
      <c r="AJ883" s="428" t="s">
        <v>694</v>
      </c>
      <c r="AK883" s="428" t="s">
        <v>694</v>
      </c>
      <c r="AL883" s="429" t="s">
        <v>813</v>
      </c>
      <c r="AM883" s="430" t="s">
        <v>694</v>
      </c>
      <c r="AN883" s="430" t="s">
        <v>694</v>
      </c>
      <c r="AO883" s="431" t="s">
        <v>694</v>
      </c>
      <c r="AP883" s="238"/>
      <c r="AQ883" s="238"/>
      <c r="AR883" s="238"/>
      <c r="AS883" s="238"/>
      <c r="AT883" s="238"/>
      <c r="AU883" s="238"/>
      <c r="AV883" s="238"/>
      <c r="AW883" s="238"/>
      <c r="AX883" s="238"/>
      <c r="AY883">
        <f>COUNTA($C$883)</f>
        <v>1</v>
      </c>
    </row>
    <row r="884" spans="1:51" ht="30" customHeight="1" x14ac:dyDescent="0.15">
      <c r="A884" s="419">
        <v>7</v>
      </c>
      <c r="B884" s="419">
        <v>1</v>
      </c>
      <c r="C884" s="460" t="s">
        <v>803</v>
      </c>
      <c r="D884" s="460" t="s">
        <v>803</v>
      </c>
      <c r="E884" s="460" t="s">
        <v>803</v>
      </c>
      <c r="F884" s="460" t="s">
        <v>803</v>
      </c>
      <c r="G884" s="460" t="s">
        <v>803</v>
      </c>
      <c r="H884" s="460" t="s">
        <v>803</v>
      </c>
      <c r="I884" s="460" t="s">
        <v>803</v>
      </c>
      <c r="J884" s="421">
        <v>9010001027685</v>
      </c>
      <c r="K884" s="421">
        <v>9010001027685</v>
      </c>
      <c r="L884" s="421">
        <v>9010001027685</v>
      </c>
      <c r="M884" s="421">
        <v>9010001027685</v>
      </c>
      <c r="N884" s="421">
        <v>9010001027685</v>
      </c>
      <c r="O884" s="421">
        <v>9010001027685</v>
      </c>
      <c r="P884" s="422" t="s">
        <v>12</v>
      </c>
      <c r="Q884" s="422" t="s">
        <v>12</v>
      </c>
      <c r="R884" s="422" t="s">
        <v>12</v>
      </c>
      <c r="S884" s="422" t="s">
        <v>12</v>
      </c>
      <c r="T884" s="422" t="s">
        <v>12</v>
      </c>
      <c r="U884" s="422" t="s">
        <v>12</v>
      </c>
      <c r="V884" s="422" t="s">
        <v>12</v>
      </c>
      <c r="W884" s="422" t="s">
        <v>12</v>
      </c>
      <c r="X884" s="422" t="s">
        <v>12</v>
      </c>
      <c r="Y884" s="423">
        <v>14</v>
      </c>
      <c r="Z884" s="424"/>
      <c r="AA884" s="424"/>
      <c r="AB884" s="425"/>
      <c r="AC884" s="426" t="s">
        <v>468</v>
      </c>
      <c r="AD884" s="427"/>
      <c r="AE884" s="427"/>
      <c r="AF884" s="427"/>
      <c r="AG884" s="427"/>
      <c r="AH884" s="428" t="s">
        <v>812</v>
      </c>
      <c r="AI884" s="428" t="s">
        <v>763</v>
      </c>
      <c r="AJ884" s="428" t="s">
        <v>763</v>
      </c>
      <c r="AK884" s="428" t="s">
        <v>763</v>
      </c>
      <c r="AL884" s="429">
        <v>100</v>
      </c>
      <c r="AM884" s="430">
        <v>100</v>
      </c>
      <c r="AN884" s="430">
        <v>100</v>
      </c>
      <c r="AO884" s="431">
        <v>100</v>
      </c>
      <c r="AP884" s="238"/>
      <c r="AQ884" s="238"/>
      <c r="AR884" s="238"/>
      <c r="AS884" s="238"/>
      <c r="AT884" s="238"/>
      <c r="AU884" s="238"/>
      <c r="AV884" s="238"/>
      <c r="AW884" s="238"/>
      <c r="AX884" s="238"/>
      <c r="AY884">
        <f>COUNTA($C$884)</f>
        <v>1</v>
      </c>
    </row>
    <row r="885" spans="1:51" ht="57.75" customHeight="1" x14ac:dyDescent="0.15">
      <c r="A885" s="419">
        <v>8</v>
      </c>
      <c r="B885" s="419">
        <v>1</v>
      </c>
      <c r="C885" s="460" t="s">
        <v>205</v>
      </c>
      <c r="D885" s="460" t="s">
        <v>205</v>
      </c>
      <c r="E885" s="460" t="s">
        <v>205</v>
      </c>
      <c r="F885" s="460" t="s">
        <v>205</v>
      </c>
      <c r="G885" s="460" t="s">
        <v>205</v>
      </c>
      <c r="H885" s="460" t="s">
        <v>205</v>
      </c>
      <c r="I885" s="460" t="s">
        <v>205</v>
      </c>
      <c r="J885" s="421">
        <v>2010601029542</v>
      </c>
      <c r="K885" s="421">
        <v>2010601029542</v>
      </c>
      <c r="L885" s="421">
        <v>2010601029542</v>
      </c>
      <c r="M885" s="421">
        <v>2010601029542</v>
      </c>
      <c r="N885" s="421">
        <v>2010601029542</v>
      </c>
      <c r="O885" s="421">
        <v>2010601029542</v>
      </c>
      <c r="P885" s="422" t="s">
        <v>806</v>
      </c>
      <c r="Q885" s="422" t="s">
        <v>806</v>
      </c>
      <c r="R885" s="422" t="s">
        <v>806</v>
      </c>
      <c r="S885" s="422" t="s">
        <v>806</v>
      </c>
      <c r="T885" s="422" t="s">
        <v>806</v>
      </c>
      <c r="U885" s="422" t="s">
        <v>806</v>
      </c>
      <c r="V885" s="422" t="s">
        <v>806</v>
      </c>
      <c r="W885" s="422" t="s">
        <v>806</v>
      </c>
      <c r="X885" s="422" t="s">
        <v>806</v>
      </c>
      <c r="Y885" s="423">
        <v>10</v>
      </c>
      <c r="Z885" s="424"/>
      <c r="AA885" s="424"/>
      <c r="AB885" s="425"/>
      <c r="AC885" s="426" t="s">
        <v>468</v>
      </c>
      <c r="AD885" s="427"/>
      <c r="AE885" s="427"/>
      <c r="AF885" s="427"/>
      <c r="AG885" s="427"/>
      <c r="AH885" s="428" t="s">
        <v>812</v>
      </c>
      <c r="AI885" s="428" t="s">
        <v>763</v>
      </c>
      <c r="AJ885" s="428" t="s">
        <v>763</v>
      </c>
      <c r="AK885" s="428" t="s">
        <v>763</v>
      </c>
      <c r="AL885" s="429">
        <v>100</v>
      </c>
      <c r="AM885" s="430">
        <v>100</v>
      </c>
      <c r="AN885" s="430">
        <v>100</v>
      </c>
      <c r="AO885" s="431">
        <v>100</v>
      </c>
      <c r="AP885" s="238"/>
      <c r="AQ885" s="238"/>
      <c r="AR885" s="238"/>
      <c r="AS885" s="238"/>
      <c r="AT885" s="238"/>
      <c r="AU885" s="238"/>
      <c r="AV885" s="238"/>
      <c r="AW885" s="238"/>
      <c r="AX885" s="238"/>
      <c r="AY885">
        <f>COUNTA($C$885)</f>
        <v>1</v>
      </c>
    </row>
    <row r="886" spans="1:51" ht="30" customHeight="1" x14ac:dyDescent="0.15">
      <c r="A886" s="419">
        <v>9</v>
      </c>
      <c r="B886" s="419">
        <v>1</v>
      </c>
      <c r="C886" s="460" t="s">
        <v>804</v>
      </c>
      <c r="D886" s="460" t="s">
        <v>804</v>
      </c>
      <c r="E886" s="460" t="s">
        <v>804</v>
      </c>
      <c r="F886" s="460" t="s">
        <v>804</v>
      </c>
      <c r="G886" s="460" t="s">
        <v>804</v>
      </c>
      <c r="H886" s="460" t="s">
        <v>804</v>
      </c>
      <c r="I886" s="460" t="s">
        <v>804</v>
      </c>
      <c r="J886" s="421">
        <v>6260001027606</v>
      </c>
      <c r="K886" s="421">
        <v>6260001027606</v>
      </c>
      <c r="L886" s="421">
        <v>6260001027606</v>
      </c>
      <c r="M886" s="421">
        <v>6260001027606</v>
      </c>
      <c r="N886" s="421">
        <v>6260001027606</v>
      </c>
      <c r="O886" s="421">
        <v>6260001027606</v>
      </c>
      <c r="P886" s="422" t="s">
        <v>807</v>
      </c>
      <c r="Q886" s="422" t="s">
        <v>807</v>
      </c>
      <c r="R886" s="422" t="s">
        <v>807</v>
      </c>
      <c r="S886" s="422" t="s">
        <v>807</v>
      </c>
      <c r="T886" s="422" t="s">
        <v>807</v>
      </c>
      <c r="U886" s="422" t="s">
        <v>807</v>
      </c>
      <c r="V886" s="422" t="s">
        <v>807</v>
      </c>
      <c r="W886" s="422" t="s">
        <v>807</v>
      </c>
      <c r="X886" s="422" t="s">
        <v>807</v>
      </c>
      <c r="Y886" s="423">
        <v>10</v>
      </c>
      <c r="Z886" s="424"/>
      <c r="AA886" s="424"/>
      <c r="AB886" s="425"/>
      <c r="AC886" s="426" t="s">
        <v>29</v>
      </c>
      <c r="AD886" s="427"/>
      <c r="AE886" s="427"/>
      <c r="AF886" s="427"/>
      <c r="AG886" s="427"/>
      <c r="AH886" s="428">
        <v>2</v>
      </c>
      <c r="AI886" s="428">
        <v>2</v>
      </c>
      <c r="AJ886" s="428">
        <v>2</v>
      </c>
      <c r="AK886" s="428">
        <v>2</v>
      </c>
      <c r="AL886" s="429">
        <v>90</v>
      </c>
      <c r="AM886" s="430">
        <v>90</v>
      </c>
      <c r="AN886" s="430">
        <v>90</v>
      </c>
      <c r="AO886" s="431">
        <v>90</v>
      </c>
      <c r="AP886" s="238"/>
      <c r="AQ886" s="238"/>
      <c r="AR886" s="238"/>
      <c r="AS886" s="238"/>
      <c r="AT886" s="238"/>
      <c r="AU886" s="238"/>
      <c r="AV886" s="238"/>
      <c r="AW886" s="238"/>
      <c r="AX886" s="238"/>
      <c r="AY886">
        <f>COUNTA($C$886)</f>
        <v>1</v>
      </c>
    </row>
    <row r="887" spans="1:51" ht="33" customHeight="1" x14ac:dyDescent="0.15">
      <c r="A887" s="419">
        <v>10</v>
      </c>
      <c r="B887" s="419">
        <v>1</v>
      </c>
      <c r="C887" s="460" t="s">
        <v>289</v>
      </c>
      <c r="D887" s="460" t="s">
        <v>289</v>
      </c>
      <c r="E887" s="460" t="s">
        <v>289</v>
      </c>
      <c r="F887" s="460" t="s">
        <v>289</v>
      </c>
      <c r="G887" s="460" t="s">
        <v>289</v>
      </c>
      <c r="H887" s="460" t="s">
        <v>289</v>
      </c>
      <c r="I887" s="460" t="s">
        <v>289</v>
      </c>
      <c r="J887" s="421">
        <v>2011101056358</v>
      </c>
      <c r="K887" s="421">
        <v>2011101056358</v>
      </c>
      <c r="L887" s="421">
        <v>2011101056358</v>
      </c>
      <c r="M887" s="421">
        <v>2011101056358</v>
      </c>
      <c r="N887" s="421">
        <v>2011101056358</v>
      </c>
      <c r="O887" s="421">
        <v>2011101056358</v>
      </c>
      <c r="P887" s="422" t="s">
        <v>780</v>
      </c>
      <c r="Q887" s="422" t="s">
        <v>780</v>
      </c>
      <c r="R887" s="422" t="s">
        <v>780</v>
      </c>
      <c r="S887" s="422" t="s">
        <v>780</v>
      </c>
      <c r="T887" s="422" t="s">
        <v>780</v>
      </c>
      <c r="U887" s="422" t="s">
        <v>780</v>
      </c>
      <c r="V887" s="422" t="s">
        <v>780</v>
      </c>
      <c r="W887" s="422" t="s">
        <v>780</v>
      </c>
      <c r="X887" s="422" t="s">
        <v>780</v>
      </c>
      <c r="Y887" s="423">
        <v>7</v>
      </c>
      <c r="Z887" s="424"/>
      <c r="AA887" s="424"/>
      <c r="AB887" s="425"/>
      <c r="AC887" s="426" t="s">
        <v>29</v>
      </c>
      <c r="AD887" s="427"/>
      <c r="AE887" s="427"/>
      <c r="AF887" s="427"/>
      <c r="AG887" s="427"/>
      <c r="AH887" s="428" t="s">
        <v>813</v>
      </c>
      <c r="AI887" s="428" t="s">
        <v>694</v>
      </c>
      <c r="AJ887" s="428" t="s">
        <v>694</v>
      </c>
      <c r="AK887" s="428" t="s">
        <v>694</v>
      </c>
      <c r="AL887" s="429" t="s">
        <v>813</v>
      </c>
      <c r="AM887" s="430" t="s">
        <v>694</v>
      </c>
      <c r="AN887" s="430" t="s">
        <v>694</v>
      </c>
      <c r="AO887" s="431" t="s">
        <v>694</v>
      </c>
      <c r="AP887" s="238"/>
      <c r="AQ887" s="238"/>
      <c r="AR887" s="238"/>
      <c r="AS887" s="238"/>
      <c r="AT887" s="238"/>
      <c r="AU887" s="238"/>
      <c r="AV887" s="238"/>
      <c r="AW887" s="238"/>
      <c r="AX887" s="238"/>
      <c r="AY887">
        <f>COUNTA($C$887)</f>
        <v>1</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19.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431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96</v>
      </c>
      <c r="D910" s="273"/>
      <c r="E910" s="273"/>
      <c r="F910" s="273"/>
      <c r="G910" s="273"/>
      <c r="H910" s="273"/>
      <c r="I910" s="273"/>
      <c r="J910" s="242" t="s">
        <v>100</v>
      </c>
      <c r="K910" s="462"/>
      <c r="L910" s="462"/>
      <c r="M910" s="462"/>
      <c r="N910" s="462"/>
      <c r="O910" s="462"/>
      <c r="P910" s="273" t="s">
        <v>24</v>
      </c>
      <c r="Q910" s="273"/>
      <c r="R910" s="273"/>
      <c r="S910" s="273"/>
      <c r="T910" s="273"/>
      <c r="U910" s="273"/>
      <c r="V910" s="273"/>
      <c r="W910" s="273"/>
      <c r="X910" s="273"/>
      <c r="Y910" s="458" t="s">
        <v>402</v>
      </c>
      <c r="Z910" s="458"/>
      <c r="AA910" s="458"/>
      <c r="AB910" s="458"/>
      <c r="AC910" s="242" t="s">
        <v>342</v>
      </c>
      <c r="AD910" s="242"/>
      <c r="AE910" s="242"/>
      <c r="AF910" s="242"/>
      <c r="AG910" s="242"/>
      <c r="AH910" s="458" t="s">
        <v>459</v>
      </c>
      <c r="AI910" s="273"/>
      <c r="AJ910" s="273"/>
      <c r="AK910" s="273"/>
      <c r="AL910" s="273" t="s">
        <v>23</v>
      </c>
      <c r="AM910" s="273"/>
      <c r="AN910" s="273"/>
      <c r="AO910" s="417"/>
      <c r="AP910" s="242" t="s">
        <v>407</v>
      </c>
      <c r="AQ910" s="242"/>
      <c r="AR910" s="242"/>
      <c r="AS910" s="242"/>
      <c r="AT910" s="242"/>
      <c r="AU910" s="242"/>
      <c r="AV910" s="242"/>
      <c r="AW910" s="242"/>
      <c r="AX910" s="242"/>
      <c r="AY910">
        <f>$AY$908</f>
        <v>1</v>
      </c>
    </row>
    <row r="911" spans="1:51" ht="30" customHeight="1" x14ac:dyDescent="0.15">
      <c r="A911" s="419">
        <v>1</v>
      </c>
      <c r="B911" s="419">
        <v>1</v>
      </c>
      <c r="C911" s="460" t="s">
        <v>717</v>
      </c>
      <c r="D911" s="460" t="s">
        <v>717</v>
      </c>
      <c r="E911" s="460" t="s">
        <v>717</v>
      </c>
      <c r="F911" s="460" t="s">
        <v>717</v>
      </c>
      <c r="G911" s="460" t="s">
        <v>717</v>
      </c>
      <c r="H911" s="460" t="s">
        <v>717</v>
      </c>
      <c r="I911" s="460" t="s">
        <v>717</v>
      </c>
      <c r="J911" s="421">
        <v>4120005003973</v>
      </c>
      <c r="K911" s="421">
        <v>4120005003973</v>
      </c>
      <c r="L911" s="421">
        <v>4120005003973</v>
      </c>
      <c r="M911" s="421">
        <v>4120005003973</v>
      </c>
      <c r="N911" s="421">
        <v>4120005003973</v>
      </c>
      <c r="O911" s="421">
        <v>4120005003973</v>
      </c>
      <c r="P911" s="422" t="s">
        <v>769</v>
      </c>
      <c r="Q911" s="422" t="s">
        <v>769</v>
      </c>
      <c r="R911" s="422" t="s">
        <v>769</v>
      </c>
      <c r="S911" s="422" t="s">
        <v>769</v>
      </c>
      <c r="T911" s="422" t="s">
        <v>769</v>
      </c>
      <c r="U911" s="422" t="s">
        <v>769</v>
      </c>
      <c r="V911" s="422" t="s">
        <v>769</v>
      </c>
      <c r="W911" s="422" t="s">
        <v>769</v>
      </c>
      <c r="X911" s="422" t="s">
        <v>769</v>
      </c>
      <c r="Y911" s="423">
        <v>8</v>
      </c>
      <c r="Z911" s="424"/>
      <c r="AA911" s="424"/>
      <c r="AB911" s="425"/>
      <c r="AC911" s="426" t="s">
        <v>771</v>
      </c>
      <c r="AD911" s="427"/>
      <c r="AE911" s="427"/>
      <c r="AF911" s="427"/>
      <c r="AG911" s="427"/>
      <c r="AH911" s="461" t="s">
        <v>812</v>
      </c>
      <c r="AI911" s="461" t="s">
        <v>763</v>
      </c>
      <c r="AJ911" s="461" t="s">
        <v>763</v>
      </c>
      <c r="AK911" s="461" t="s">
        <v>763</v>
      </c>
      <c r="AL911" s="429">
        <v>100</v>
      </c>
      <c r="AM911" s="430"/>
      <c r="AN911" s="430"/>
      <c r="AO911" s="431"/>
      <c r="AP911" s="238"/>
      <c r="AQ911" s="238"/>
      <c r="AR911" s="238"/>
      <c r="AS911" s="238"/>
      <c r="AT911" s="238"/>
      <c r="AU911" s="238"/>
      <c r="AV911" s="238"/>
      <c r="AW911" s="238"/>
      <c r="AX911" s="238"/>
      <c r="AY911">
        <f>$AY$908</f>
        <v>1</v>
      </c>
    </row>
    <row r="912" spans="1:51" ht="30" customHeight="1" x14ac:dyDescent="0.15">
      <c r="A912" s="419">
        <v>2</v>
      </c>
      <c r="B912" s="419">
        <v>1</v>
      </c>
      <c r="C912" s="460" t="s">
        <v>773</v>
      </c>
      <c r="D912" s="460" t="s">
        <v>773</v>
      </c>
      <c r="E912" s="460" t="s">
        <v>773</v>
      </c>
      <c r="F912" s="460" t="s">
        <v>773</v>
      </c>
      <c r="G912" s="460" t="s">
        <v>773</v>
      </c>
      <c r="H912" s="460" t="s">
        <v>773</v>
      </c>
      <c r="I912" s="460" t="s">
        <v>773</v>
      </c>
      <c r="J912" s="421">
        <v>6020005009509</v>
      </c>
      <c r="K912" s="421">
        <v>6020005009509</v>
      </c>
      <c r="L912" s="421">
        <v>6020005009509</v>
      </c>
      <c r="M912" s="421">
        <v>6020005009509</v>
      </c>
      <c r="N912" s="421">
        <v>6020005009509</v>
      </c>
      <c r="O912" s="421">
        <v>6020005009509</v>
      </c>
      <c r="P912" s="422" t="s">
        <v>769</v>
      </c>
      <c r="Q912" s="422" t="s">
        <v>769</v>
      </c>
      <c r="R912" s="422" t="s">
        <v>769</v>
      </c>
      <c r="S912" s="422" t="s">
        <v>769</v>
      </c>
      <c r="T912" s="422" t="s">
        <v>769</v>
      </c>
      <c r="U912" s="422" t="s">
        <v>769</v>
      </c>
      <c r="V912" s="422" t="s">
        <v>769</v>
      </c>
      <c r="W912" s="422" t="s">
        <v>769</v>
      </c>
      <c r="X912" s="422" t="s">
        <v>769</v>
      </c>
      <c r="Y912" s="423">
        <v>7</v>
      </c>
      <c r="Z912" s="424"/>
      <c r="AA912" s="424"/>
      <c r="AB912" s="425"/>
      <c r="AC912" s="426" t="s">
        <v>771</v>
      </c>
      <c r="AD912" s="427"/>
      <c r="AE912" s="427"/>
      <c r="AF912" s="427"/>
      <c r="AG912" s="427"/>
      <c r="AH912" s="461" t="s">
        <v>812</v>
      </c>
      <c r="AI912" s="461" t="s">
        <v>763</v>
      </c>
      <c r="AJ912" s="461" t="s">
        <v>763</v>
      </c>
      <c r="AK912" s="461" t="s">
        <v>763</v>
      </c>
      <c r="AL912" s="429">
        <v>100</v>
      </c>
      <c r="AM912" s="430"/>
      <c r="AN912" s="430"/>
      <c r="AO912" s="431"/>
      <c r="AP912" s="238"/>
      <c r="AQ912" s="238"/>
      <c r="AR912" s="238"/>
      <c r="AS912" s="238"/>
      <c r="AT912" s="238"/>
      <c r="AU912" s="238"/>
      <c r="AV912" s="238"/>
      <c r="AW912" s="238"/>
      <c r="AX912" s="238"/>
      <c r="AY912">
        <f>COUNTA($C$912)</f>
        <v>1</v>
      </c>
    </row>
    <row r="913" spans="1:51" ht="30" customHeight="1" x14ac:dyDescent="0.15">
      <c r="A913" s="419">
        <v>3</v>
      </c>
      <c r="B913" s="419">
        <v>1</v>
      </c>
      <c r="C913" s="460" t="s">
        <v>618</v>
      </c>
      <c r="D913" s="460" t="s">
        <v>618</v>
      </c>
      <c r="E913" s="460" t="s">
        <v>618</v>
      </c>
      <c r="F913" s="460" t="s">
        <v>618</v>
      </c>
      <c r="G913" s="460" t="s">
        <v>618</v>
      </c>
      <c r="H913" s="460" t="s">
        <v>618</v>
      </c>
      <c r="I913" s="460" t="s">
        <v>618</v>
      </c>
      <c r="J913" s="421">
        <v>3040005001318</v>
      </c>
      <c r="K913" s="421">
        <v>3040005001318</v>
      </c>
      <c r="L913" s="421">
        <v>3040005001318</v>
      </c>
      <c r="M913" s="421">
        <v>3040005001318</v>
      </c>
      <c r="N913" s="421">
        <v>3040005001318</v>
      </c>
      <c r="O913" s="421">
        <v>3040005001318</v>
      </c>
      <c r="P913" s="422" t="s">
        <v>769</v>
      </c>
      <c r="Q913" s="422" t="s">
        <v>769</v>
      </c>
      <c r="R913" s="422" t="s">
        <v>769</v>
      </c>
      <c r="S913" s="422" t="s">
        <v>769</v>
      </c>
      <c r="T913" s="422" t="s">
        <v>769</v>
      </c>
      <c r="U913" s="422" t="s">
        <v>769</v>
      </c>
      <c r="V913" s="422" t="s">
        <v>769</v>
      </c>
      <c r="W913" s="422" t="s">
        <v>769</v>
      </c>
      <c r="X913" s="422" t="s">
        <v>769</v>
      </c>
      <c r="Y913" s="423">
        <v>6</v>
      </c>
      <c r="Z913" s="424"/>
      <c r="AA913" s="424"/>
      <c r="AB913" s="425"/>
      <c r="AC913" s="426" t="s">
        <v>771</v>
      </c>
      <c r="AD913" s="427"/>
      <c r="AE913" s="427"/>
      <c r="AF913" s="427"/>
      <c r="AG913" s="427"/>
      <c r="AH913" s="428" t="s">
        <v>812</v>
      </c>
      <c r="AI913" s="428" t="s">
        <v>763</v>
      </c>
      <c r="AJ913" s="428" t="s">
        <v>763</v>
      </c>
      <c r="AK913" s="428" t="s">
        <v>763</v>
      </c>
      <c r="AL913" s="429">
        <v>100</v>
      </c>
      <c r="AM913" s="430"/>
      <c r="AN913" s="430"/>
      <c r="AO913" s="431"/>
      <c r="AP913" s="238"/>
      <c r="AQ913" s="238"/>
      <c r="AR913" s="238"/>
      <c r="AS913" s="238"/>
      <c r="AT913" s="238"/>
      <c r="AU913" s="238"/>
      <c r="AV913" s="238"/>
      <c r="AW913" s="238"/>
      <c r="AX913" s="238"/>
      <c r="AY913">
        <f>COUNTA($C$913)</f>
        <v>1</v>
      </c>
    </row>
    <row r="914" spans="1:51" ht="30" customHeight="1" x14ac:dyDescent="0.15">
      <c r="A914" s="419">
        <v>4</v>
      </c>
      <c r="B914" s="419">
        <v>1</v>
      </c>
      <c r="C914" s="460" t="s">
        <v>774</v>
      </c>
      <c r="D914" s="460" t="s">
        <v>774</v>
      </c>
      <c r="E914" s="460" t="s">
        <v>774</v>
      </c>
      <c r="F914" s="460" t="s">
        <v>774</v>
      </c>
      <c r="G914" s="460" t="s">
        <v>774</v>
      </c>
      <c r="H914" s="460" t="s">
        <v>774</v>
      </c>
      <c r="I914" s="460" t="s">
        <v>774</v>
      </c>
      <c r="J914" s="421">
        <v>4180005005064</v>
      </c>
      <c r="K914" s="421">
        <v>4180005005064</v>
      </c>
      <c r="L914" s="421">
        <v>4180005005064</v>
      </c>
      <c r="M914" s="421">
        <v>4180005005064</v>
      </c>
      <c r="N914" s="421">
        <v>4180005005064</v>
      </c>
      <c r="O914" s="421">
        <v>4180005005064</v>
      </c>
      <c r="P914" s="422" t="s">
        <v>769</v>
      </c>
      <c r="Q914" s="422" t="s">
        <v>769</v>
      </c>
      <c r="R914" s="422" t="s">
        <v>769</v>
      </c>
      <c r="S914" s="422" t="s">
        <v>769</v>
      </c>
      <c r="T914" s="422" t="s">
        <v>769</v>
      </c>
      <c r="U914" s="422" t="s">
        <v>769</v>
      </c>
      <c r="V914" s="422" t="s">
        <v>769</v>
      </c>
      <c r="W914" s="422" t="s">
        <v>769</v>
      </c>
      <c r="X914" s="422" t="s">
        <v>769</v>
      </c>
      <c r="Y914" s="423">
        <v>5</v>
      </c>
      <c r="Z914" s="424"/>
      <c r="AA914" s="424"/>
      <c r="AB914" s="425"/>
      <c r="AC914" s="426" t="s">
        <v>771</v>
      </c>
      <c r="AD914" s="427"/>
      <c r="AE914" s="427"/>
      <c r="AF914" s="427"/>
      <c r="AG914" s="427"/>
      <c r="AH914" s="428" t="s">
        <v>812</v>
      </c>
      <c r="AI914" s="428" t="s">
        <v>763</v>
      </c>
      <c r="AJ914" s="428" t="s">
        <v>763</v>
      </c>
      <c r="AK914" s="428" t="s">
        <v>763</v>
      </c>
      <c r="AL914" s="429">
        <v>100</v>
      </c>
      <c r="AM914" s="430"/>
      <c r="AN914" s="430"/>
      <c r="AO914" s="431"/>
      <c r="AP914" s="238"/>
      <c r="AQ914" s="238"/>
      <c r="AR914" s="238"/>
      <c r="AS914" s="238"/>
      <c r="AT914" s="238"/>
      <c r="AU914" s="238"/>
      <c r="AV914" s="238"/>
      <c r="AW914" s="238"/>
      <c r="AX914" s="238"/>
      <c r="AY914">
        <f>COUNTA($C$914)</f>
        <v>1</v>
      </c>
    </row>
    <row r="915" spans="1:51" ht="30" customHeight="1" x14ac:dyDescent="0.15">
      <c r="A915" s="419">
        <v>5</v>
      </c>
      <c r="B915" s="419">
        <v>1</v>
      </c>
      <c r="C915" s="460" t="s">
        <v>775</v>
      </c>
      <c r="D915" s="460" t="s">
        <v>775</v>
      </c>
      <c r="E915" s="460" t="s">
        <v>775</v>
      </c>
      <c r="F915" s="460" t="s">
        <v>775</v>
      </c>
      <c r="G915" s="460" t="s">
        <v>775</v>
      </c>
      <c r="H915" s="460" t="s">
        <v>775</v>
      </c>
      <c r="I915" s="460" t="s">
        <v>775</v>
      </c>
      <c r="J915" s="421">
        <v>6430005001077</v>
      </c>
      <c r="K915" s="421">
        <v>6430005001077</v>
      </c>
      <c r="L915" s="421">
        <v>6430005001077</v>
      </c>
      <c r="M915" s="421">
        <v>6430005001077</v>
      </c>
      <c r="N915" s="421">
        <v>6430005001077</v>
      </c>
      <c r="O915" s="421">
        <v>6430005001077</v>
      </c>
      <c r="P915" s="422" t="s">
        <v>769</v>
      </c>
      <c r="Q915" s="422" t="s">
        <v>769</v>
      </c>
      <c r="R915" s="422" t="s">
        <v>769</v>
      </c>
      <c r="S915" s="422" t="s">
        <v>769</v>
      </c>
      <c r="T915" s="422" t="s">
        <v>769</v>
      </c>
      <c r="U915" s="422" t="s">
        <v>769</v>
      </c>
      <c r="V915" s="422" t="s">
        <v>769</v>
      </c>
      <c r="W915" s="422" t="s">
        <v>769</v>
      </c>
      <c r="X915" s="422" t="s">
        <v>769</v>
      </c>
      <c r="Y915" s="423">
        <v>4</v>
      </c>
      <c r="Z915" s="424"/>
      <c r="AA915" s="424"/>
      <c r="AB915" s="425"/>
      <c r="AC915" s="426" t="s">
        <v>771</v>
      </c>
      <c r="AD915" s="427"/>
      <c r="AE915" s="427"/>
      <c r="AF915" s="427"/>
      <c r="AG915" s="427"/>
      <c r="AH915" s="428" t="s">
        <v>812</v>
      </c>
      <c r="AI915" s="428" t="s">
        <v>763</v>
      </c>
      <c r="AJ915" s="428" t="s">
        <v>763</v>
      </c>
      <c r="AK915" s="428" t="s">
        <v>763</v>
      </c>
      <c r="AL915" s="429">
        <v>100</v>
      </c>
      <c r="AM915" s="430"/>
      <c r="AN915" s="430"/>
      <c r="AO915" s="431"/>
      <c r="AP915" s="238"/>
      <c r="AQ915" s="238"/>
      <c r="AR915" s="238"/>
      <c r="AS915" s="238"/>
      <c r="AT915" s="238"/>
      <c r="AU915" s="238"/>
      <c r="AV915" s="238"/>
      <c r="AW915" s="238"/>
      <c r="AX915" s="238"/>
      <c r="AY915">
        <f>COUNTA($C$915)</f>
        <v>1</v>
      </c>
    </row>
    <row r="916" spans="1:51" ht="30" customHeight="1" x14ac:dyDescent="0.15">
      <c r="A916" s="419">
        <v>6</v>
      </c>
      <c r="B916" s="419">
        <v>1</v>
      </c>
      <c r="C916" s="460" t="s">
        <v>162</v>
      </c>
      <c r="D916" s="460" t="s">
        <v>162</v>
      </c>
      <c r="E916" s="460" t="s">
        <v>162</v>
      </c>
      <c r="F916" s="460" t="s">
        <v>162</v>
      </c>
      <c r="G916" s="460" t="s">
        <v>162</v>
      </c>
      <c r="H916" s="460" t="s">
        <v>162</v>
      </c>
      <c r="I916" s="460" t="s">
        <v>162</v>
      </c>
      <c r="J916" s="421">
        <v>6370005000135</v>
      </c>
      <c r="K916" s="421">
        <v>6370005000135</v>
      </c>
      <c r="L916" s="421">
        <v>6370005000135</v>
      </c>
      <c r="M916" s="421">
        <v>6370005000135</v>
      </c>
      <c r="N916" s="421">
        <v>6370005000135</v>
      </c>
      <c r="O916" s="421">
        <v>6370005000135</v>
      </c>
      <c r="P916" s="422" t="s">
        <v>769</v>
      </c>
      <c r="Q916" s="422" t="s">
        <v>769</v>
      </c>
      <c r="R916" s="422" t="s">
        <v>769</v>
      </c>
      <c r="S916" s="422" t="s">
        <v>769</v>
      </c>
      <c r="T916" s="422" t="s">
        <v>769</v>
      </c>
      <c r="U916" s="422" t="s">
        <v>769</v>
      </c>
      <c r="V916" s="422" t="s">
        <v>769</v>
      </c>
      <c r="W916" s="422" t="s">
        <v>769</v>
      </c>
      <c r="X916" s="422" t="s">
        <v>769</v>
      </c>
      <c r="Y916" s="423">
        <v>4</v>
      </c>
      <c r="Z916" s="424"/>
      <c r="AA916" s="424"/>
      <c r="AB916" s="425"/>
      <c r="AC916" s="426" t="s">
        <v>771</v>
      </c>
      <c r="AD916" s="427"/>
      <c r="AE916" s="427"/>
      <c r="AF916" s="427"/>
      <c r="AG916" s="427"/>
      <c r="AH916" s="428" t="s">
        <v>812</v>
      </c>
      <c r="AI916" s="428" t="s">
        <v>763</v>
      </c>
      <c r="AJ916" s="428" t="s">
        <v>763</v>
      </c>
      <c r="AK916" s="428" t="s">
        <v>763</v>
      </c>
      <c r="AL916" s="429">
        <v>100</v>
      </c>
      <c r="AM916" s="430"/>
      <c r="AN916" s="430"/>
      <c r="AO916" s="431"/>
      <c r="AP916" s="238"/>
      <c r="AQ916" s="238"/>
      <c r="AR916" s="238"/>
      <c r="AS916" s="238"/>
      <c r="AT916" s="238"/>
      <c r="AU916" s="238"/>
      <c r="AV916" s="238"/>
      <c r="AW916" s="238"/>
      <c r="AX916" s="238"/>
      <c r="AY916">
        <f>COUNTA($C$916)</f>
        <v>1</v>
      </c>
    </row>
    <row r="917" spans="1:51" ht="30" customHeight="1" x14ac:dyDescent="0.15">
      <c r="A917" s="419">
        <v>7</v>
      </c>
      <c r="B917" s="419">
        <v>1</v>
      </c>
      <c r="C917" s="460" t="s">
        <v>772</v>
      </c>
      <c r="D917" s="460" t="s">
        <v>772</v>
      </c>
      <c r="E917" s="460" t="s">
        <v>772</v>
      </c>
      <c r="F917" s="460" t="s">
        <v>772</v>
      </c>
      <c r="G917" s="460" t="s">
        <v>772</v>
      </c>
      <c r="H917" s="460" t="s">
        <v>772</v>
      </c>
      <c r="I917" s="460" t="s">
        <v>772</v>
      </c>
      <c r="J917" s="421">
        <v>1290005003010</v>
      </c>
      <c r="K917" s="421">
        <v>1290005003010</v>
      </c>
      <c r="L917" s="421">
        <v>1290005003010</v>
      </c>
      <c r="M917" s="421">
        <v>1290005003010</v>
      </c>
      <c r="N917" s="421">
        <v>1290005003010</v>
      </c>
      <c r="O917" s="421">
        <v>1290005003010</v>
      </c>
      <c r="P917" s="422" t="s">
        <v>769</v>
      </c>
      <c r="Q917" s="422" t="s">
        <v>769</v>
      </c>
      <c r="R917" s="422" t="s">
        <v>769</v>
      </c>
      <c r="S917" s="422" t="s">
        <v>769</v>
      </c>
      <c r="T917" s="422" t="s">
        <v>769</v>
      </c>
      <c r="U917" s="422" t="s">
        <v>769</v>
      </c>
      <c r="V917" s="422" t="s">
        <v>769</v>
      </c>
      <c r="W917" s="422" t="s">
        <v>769</v>
      </c>
      <c r="X917" s="422" t="s">
        <v>769</v>
      </c>
      <c r="Y917" s="423">
        <v>4</v>
      </c>
      <c r="Z917" s="424"/>
      <c r="AA917" s="424"/>
      <c r="AB917" s="425"/>
      <c r="AC917" s="426" t="s">
        <v>771</v>
      </c>
      <c r="AD917" s="427"/>
      <c r="AE917" s="427"/>
      <c r="AF917" s="427"/>
      <c r="AG917" s="427"/>
      <c r="AH917" s="428" t="s">
        <v>812</v>
      </c>
      <c r="AI917" s="428" t="s">
        <v>763</v>
      </c>
      <c r="AJ917" s="428" t="s">
        <v>763</v>
      </c>
      <c r="AK917" s="428" t="s">
        <v>763</v>
      </c>
      <c r="AL917" s="429">
        <v>100</v>
      </c>
      <c r="AM917" s="430"/>
      <c r="AN917" s="430"/>
      <c r="AO917" s="431"/>
      <c r="AP917" s="238"/>
      <c r="AQ917" s="238"/>
      <c r="AR917" s="238"/>
      <c r="AS917" s="238"/>
      <c r="AT917" s="238"/>
      <c r="AU917" s="238"/>
      <c r="AV917" s="238"/>
      <c r="AW917" s="238"/>
      <c r="AX917" s="238"/>
      <c r="AY917">
        <f>COUNTA($C$917)</f>
        <v>1</v>
      </c>
    </row>
    <row r="918" spans="1:51" ht="30" customHeight="1" x14ac:dyDescent="0.15">
      <c r="A918" s="419">
        <v>8</v>
      </c>
      <c r="B918" s="419">
        <v>1</v>
      </c>
      <c r="C918" s="460" t="s">
        <v>776</v>
      </c>
      <c r="D918" s="460" t="s">
        <v>776</v>
      </c>
      <c r="E918" s="460" t="s">
        <v>776</v>
      </c>
      <c r="F918" s="460" t="s">
        <v>776</v>
      </c>
      <c r="G918" s="460" t="s">
        <v>776</v>
      </c>
      <c r="H918" s="460" t="s">
        <v>776</v>
      </c>
      <c r="I918" s="460" t="s">
        <v>776</v>
      </c>
      <c r="J918" s="421">
        <v>7130001016216</v>
      </c>
      <c r="K918" s="421">
        <v>7130001016216</v>
      </c>
      <c r="L918" s="421">
        <v>7130001016216</v>
      </c>
      <c r="M918" s="421">
        <v>7130001016216</v>
      </c>
      <c r="N918" s="421">
        <v>7130001016216</v>
      </c>
      <c r="O918" s="421">
        <v>7130001016216</v>
      </c>
      <c r="P918" s="422" t="s">
        <v>769</v>
      </c>
      <c r="Q918" s="422" t="s">
        <v>769</v>
      </c>
      <c r="R918" s="422" t="s">
        <v>769</v>
      </c>
      <c r="S918" s="422" t="s">
        <v>769</v>
      </c>
      <c r="T918" s="422" t="s">
        <v>769</v>
      </c>
      <c r="U918" s="422" t="s">
        <v>769</v>
      </c>
      <c r="V918" s="422" t="s">
        <v>769</v>
      </c>
      <c r="W918" s="422" t="s">
        <v>769</v>
      </c>
      <c r="X918" s="422" t="s">
        <v>769</v>
      </c>
      <c r="Y918" s="423">
        <v>2</v>
      </c>
      <c r="Z918" s="424"/>
      <c r="AA918" s="424"/>
      <c r="AB918" s="425"/>
      <c r="AC918" s="426" t="s">
        <v>771</v>
      </c>
      <c r="AD918" s="427"/>
      <c r="AE918" s="427"/>
      <c r="AF918" s="427"/>
      <c r="AG918" s="427"/>
      <c r="AH918" s="428" t="s">
        <v>812</v>
      </c>
      <c r="AI918" s="428" t="s">
        <v>763</v>
      </c>
      <c r="AJ918" s="428" t="s">
        <v>763</v>
      </c>
      <c r="AK918" s="428" t="s">
        <v>763</v>
      </c>
      <c r="AL918" s="429">
        <v>100</v>
      </c>
      <c r="AM918" s="430"/>
      <c r="AN918" s="430"/>
      <c r="AO918" s="431"/>
      <c r="AP918" s="238"/>
      <c r="AQ918" s="238"/>
      <c r="AR918" s="238"/>
      <c r="AS918" s="238"/>
      <c r="AT918" s="238"/>
      <c r="AU918" s="238"/>
      <c r="AV918" s="238"/>
      <c r="AW918" s="238"/>
      <c r="AX918" s="238"/>
      <c r="AY918">
        <f>COUNTA($C$918)</f>
        <v>1</v>
      </c>
    </row>
    <row r="919" spans="1:51" ht="30" customHeight="1" x14ac:dyDescent="0.15">
      <c r="A919" s="419">
        <v>9</v>
      </c>
      <c r="B919" s="419">
        <v>1</v>
      </c>
      <c r="C919" s="460" t="s">
        <v>777</v>
      </c>
      <c r="D919" s="460" t="s">
        <v>777</v>
      </c>
      <c r="E919" s="460" t="s">
        <v>777</v>
      </c>
      <c r="F919" s="460" t="s">
        <v>777</v>
      </c>
      <c r="G919" s="460" t="s">
        <v>777</v>
      </c>
      <c r="H919" s="460" t="s">
        <v>777</v>
      </c>
      <c r="I919" s="460" t="s">
        <v>777</v>
      </c>
      <c r="J919" s="421">
        <v>8050005000446</v>
      </c>
      <c r="K919" s="421">
        <v>8050005000446</v>
      </c>
      <c r="L919" s="421">
        <v>8050005000446</v>
      </c>
      <c r="M919" s="421">
        <v>8050005000446</v>
      </c>
      <c r="N919" s="421">
        <v>8050005000446</v>
      </c>
      <c r="O919" s="421">
        <v>8050005000446</v>
      </c>
      <c r="P919" s="422" t="s">
        <v>769</v>
      </c>
      <c r="Q919" s="422" t="s">
        <v>769</v>
      </c>
      <c r="R919" s="422" t="s">
        <v>769</v>
      </c>
      <c r="S919" s="422" t="s">
        <v>769</v>
      </c>
      <c r="T919" s="422" t="s">
        <v>769</v>
      </c>
      <c r="U919" s="422" t="s">
        <v>769</v>
      </c>
      <c r="V919" s="422" t="s">
        <v>769</v>
      </c>
      <c r="W919" s="422" t="s">
        <v>769</v>
      </c>
      <c r="X919" s="422" t="s">
        <v>769</v>
      </c>
      <c r="Y919" s="423">
        <v>2</v>
      </c>
      <c r="Z919" s="424"/>
      <c r="AA919" s="424"/>
      <c r="AB919" s="425"/>
      <c r="AC919" s="426" t="s">
        <v>771</v>
      </c>
      <c r="AD919" s="427"/>
      <c r="AE919" s="427"/>
      <c r="AF919" s="427"/>
      <c r="AG919" s="427"/>
      <c r="AH919" s="428" t="s">
        <v>812</v>
      </c>
      <c r="AI919" s="428" t="s">
        <v>763</v>
      </c>
      <c r="AJ919" s="428" t="s">
        <v>763</v>
      </c>
      <c r="AK919" s="428" t="s">
        <v>763</v>
      </c>
      <c r="AL919" s="429">
        <v>100</v>
      </c>
      <c r="AM919" s="430"/>
      <c r="AN919" s="430"/>
      <c r="AO919" s="431"/>
      <c r="AP919" s="238"/>
      <c r="AQ919" s="238"/>
      <c r="AR919" s="238"/>
      <c r="AS919" s="238"/>
      <c r="AT919" s="238"/>
      <c r="AU919" s="238"/>
      <c r="AV919" s="238"/>
      <c r="AW919" s="238"/>
      <c r="AX919" s="238"/>
      <c r="AY919">
        <f>COUNTA($C$919)</f>
        <v>1</v>
      </c>
    </row>
    <row r="920" spans="1:51" ht="30" customHeight="1" x14ac:dyDescent="0.15">
      <c r="A920" s="419">
        <v>10</v>
      </c>
      <c r="B920" s="419">
        <v>1</v>
      </c>
      <c r="C920" s="460" t="s">
        <v>778</v>
      </c>
      <c r="D920" s="460" t="s">
        <v>778</v>
      </c>
      <c r="E920" s="460" t="s">
        <v>778</v>
      </c>
      <c r="F920" s="460" t="s">
        <v>778</v>
      </c>
      <c r="G920" s="460" t="s">
        <v>778</v>
      </c>
      <c r="H920" s="460" t="s">
        <v>778</v>
      </c>
      <c r="I920" s="460" t="s">
        <v>778</v>
      </c>
      <c r="J920" s="421">
        <v>5260005001962</v>
      </c>
      <c r="K920" s="421">
        <v>5260005001962</v>
      </c>
      <c r="L920" s="421">
        <v>5260005001962</v>
      </c>
      <c r="M920" s="421">
        <v>5260005001962</v>
      </c>
      <c r="N920" s="421">
        <v>5260005001962</v>
      </c>
      <c r="O920" s="421">
        <v>5260005001962</v>
      </c>
      <c r="P920" s="422" t="s">
        <v>769</v>
      </c>
      <c r="Q920" s="422" t="s">
        <v>769</v>
      </c>
      <c r="R920" s="422" t="s">
        <v>769</v>
      </c>
      <c r="S920" s="422" t="s">
        <v>769</v>
      </c>
      <c r="T920" s="422" t="s">
        <v>769</v>
      </c>
      <c r="U920" s="422" t="s">
        <v>769</v>
      </c>
      <c r="V920" s="422" t="s">
        <v>769</v>
      </c>
      <c r="W920" s="422" t="s">
        <v>769</v>
      </c>
      <c r="X920" s="422" t="s">
        <v>769</v>
      </c>
      <c r="Y920" s="423">
        <v>2</v>
      </c>
      <c r="Z920" s="424"/>
      <c r="AA920" s="424"/>
      <c r="AB920" s="425"/>
      <c r="AC920" s="426" t="s">
        <v>771</v>
      </c>
      <c r="AD920" s="427"/>
      <c r="AE920" s="427"/>
      <c r="AF920" s="427"/>
      <c r="AG920" s="427"/>
      <c r="AH920" s="428" t="s">
        <v>812</v>
      </c>
      <c r="AI920" s="428" t="s">
        <v>763</v>
      </c>
      <c r="AJ920" s="428" t="s">
        <v>763</v>
      </c>
      <c r="AK920" s="428" t="s">
        <v>763</v>
      </c>
      <c r="AL920" s="429">
        <v>100</v>
      </c>
      <c r="AM920" s="430"/>
      <c r="AN920" s="430"/>
      <c r="AO920" s="431"/>
      <c r="AP920" s="238"/>
      <c r="AQ920" s="238"/>
      <c r="AR920" s="238"/>
      <c r="AS920" s="238"/>
      <c r="AT920" s="238"/>
      <c r="AU920" s="238"/>
      <c r="AV920" s="238"/>
      <c r="AW920" s="238"/>
      <c r="AX920" s="238"/>
      <c r="AY920">
        <f>COUNTA($C$920)</f>
        <v>1</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18"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3"/>
      <c r="B943" s="273"/>
      <c r="C943" s="273" t="s">
        <v>96</v>
      </c>
      <c r="D943" s="273"/>
      <c r="E943" s="273"/>
      <c r="F943" s="273"/>
      <c r="G943" s="273"/>
      <c r="H943" s="273"/>
      <c r="I943" s="273"/>
      <c r="J943" s="242" t="s">
        <v>100</v>
      </c>
      <c r="K943" s="462"/>
      <c r="L943" s="462"/>
      <c r="M943" s="462"/>
      <c r="N943" s="462"/>
      <c r="O943" s="462"/>
      <c r="P943" s="273" t="s">
        <v>24</v>
      </c>
      <c r="Q943" s="273"/>
      <c r="R943" s="273"/>
      <c r="S943" s="273"/>
      <c r="T943" s="273"/>
      <c r="U943" s="273"/>
      <c r="V943" s="273"/>
      <c r="W943" s="273"/>
      <c r="X943" s="273"/>
      <c r="Y943" s="458" t="s">
        <v>402</v>
      </c>
      <c r="Z943" s="458"/>
      <c r="AA943" s="458"/>
      <c r="AB943" s="458"/>
      <c r="AC943" s="242" t="s">
        <v>342</v>
      </c>
      <c r="AD943" s="242"/>
      <c r="AE943" s="242"/>
      <c r="AF943" s="242"/>
      <c r="AG943" s="242"/>
      <c r="AH943" s="458" t="s">
        <v>459</v>
      </c>
      <c r="AI943" s="273"/>
      <c r="AJ943" s="273"/>
      <c r="AK943" s="273"/>
      <c r="AL943" s="273" t="s">
        <v>23</v>
      </c>
      <c r="AM943" s="273"/>
      <c r="AN943" s="273"/>
      <c r="AO943" s="417"/>
      <c r="AP943" s="242" t="s">
        <v>407</v>
      </c>
      <c r="AQ943" s="242"/>
      <c r="AR943" s="242"/>
      <c r="AS943" s="242"/>
      <c r="AT943" s="242"/>
      <c r="AU943" s="242"/>
      <c r="AV943" s="242"/>
      <c r="AW943" s="242"/>
      <c r="AX943" s="242"/>
      <c r="AY943">
        <f>$AY$941</f>
        <v>1</v>
      </c>
    </row>
    <row r="944" spans="1:51" ht="123" customHeight="1" x14ac:dyDescent="0.15">
      <c r="A944" s="419">
        <v>1</v>
      </c>
      <c r="B944" s="419">
        <v>1</v>
      </c>
      <c r="C944" s="460" t="s">
        <v>365</v>
      </c>
      <c r="D944" s="460" t="s">
        <v>365</v>
      </c>
      <c r="E944" s="460" t="s">
        <v>365</v>
      </c>
      <c r="F944" s="460" t="s">
        <v>365</v>
      </c>
      <c r="G944" s="460" t="s">
        <v>365</v>
      </c>
      <c r="H944" s="460" t="s">
        <v>365</v>
      </c>
      <c r="I944" s="460" t="s">
        <v>365</v>
      </c>
      <c r="J944" s="421">
        <v>4011101019338</v>
      </c>
      <c r="K944" s="421">
        <v>4011101019338</v>
      </c>
      <c r="L944" s="421">
        <v>4011101019338</v>
      </c>
      <c r="M944" s="421">
        <v>4011101019338</v>
      </c>
      <c r="N944" s="421">
        <v>4011101019338</v>
      </c>
      <c r="O944" s="421">
        <v>4011101019338</v>
      </c>
      <c r="P944" s="422" t="s">
        <v>779</v>
      </c>
      <c r="Q944" s="422" t="s">
        <v>779</v>
      </c>
      <c r="R944" s="422" t="s">
        <v>779</v>
      </c>
      <c r="S944" s="422" t="s">
        <v>779</v>
      </c>
      <c r="T944" s="422" t="s">
        <v>779</v>
      </c>
      <c r="U944" s="422" t="s">
        <v>779</v>
      </c>
      <c r="V944" s="422" t="s">
        <v>779</v>
      </c>
      <c r="W944" s="422" t="s">
        <v>779</v>
      </c>
      <c r="X944" s="422" t="s">
        <v>779</v>
      </c>
      <c r="Y944" s="423">
        <v>162</v>
      </c>
      <c r="Z944" s="424"/>
      <c r="AA944" s="424"/>
      <c r="AB944" s="425"/>
      <c r="AC944" s="426" t="s">
        <v>386</v>
      </c>
      <c r="AD944" s="427"/>
      <c r="AE944" s="427"/>
      <c r="AF944" s="427"/>
      <c r="AG944" s="427"/>
      <c r="AH944" s="461">
        <v>3</v>
      </c>
      <c r="AI944" s="461">
        <v>3</v>
      </c>
      <c r="AJ944" s="461">
        <v>3</v>
      </c>
      <c r="AK944" s="461">
        <v>3</v>
      </c>
      <c r="AL944" s="429">
        <v>100</v>
      </c>
      <c r="AM944" s="430">
        <v>100</v>
      </c>
      <c r="AN944" s="430">
        <v>100</v>
      </c>
      <c r="AO944" s="431">
        <v>100</v>
      </c>
      <c r="AP944" s="238"/>
      <c r="AQ944" s="238"/>
      <c r="AR944" s="238"/>
      <c r="AS944" s="238"/>
      <c r="AT944" s="238"/>
      <c r="AU944" s="238"/>
      <c r="AV944" s="238"/>
      <c r="AW944" s="238"/>
      <c r="AX944" s="238"/>
      <c r="AY944">
        <f>$AY$941</f>
        <v>1</v>
      </c>
    </row>
    <row r="945" spans="1:51" ht="30" customHeight="1" x14ac:dyDescent="0.15">
      <c r="A945" s="419">
        <v>2</v>
      </c>
      <c r="B945" s="419">
        <v>1</v>
      </c>
      <c r="C945" s="460" t="s">
        <v>289</v>
      </c>
      <c r="D945" s="460" t="s">
        <v>289</v>
      </c>
      <c r="E945" s="460" t="s">
        <v>289</v>
      </c>
      <c r="F945" s="460" t="s">
        <v>289</v>
      </c>
      <c r="G945" s="460" t="s">
        <v>289</v>
      </c>
      <c r="H945" s="460" t="s">
        <v>289</v>
      </c>
      <c r="I945" s="460" t="s">
        <v>289</v>
      </c>
      <c r="J945" s="421">
        <v>2011101056358</v>
      </c>
      <c r="K945" s="421">
        <v>2011101056358</v>
      </c>
      <c r="L945" s="421">
        <v>2011101056358</v>
      </c>
      <c r="M945" s="421">
        <v>2011101056358</v>
      </c>
      <c r="N945" s="421">
        <v>2011101056358</v>
      </c>
      <c r="O945" s="421">
        <v>2011101056358</v>
      </c>
      <c r="P945" s="422" t="s">
        <v>780</v>
      </c>
      <c r="Q945" s="422" t="s">
        <v>780</v>
      </c>
      <c r="R945" s="422" t="s">
        <v>780</v>
      </c>
      <c r="S945" s="422" t="s">
        <v>780</v>
      </c>
      <c r="T945" s="422" t="s">
        <v>780</v>
      </c>
      <c r="U945" s="422" t="s">
        <v>780</v>
      </c>
      <c r="V945" s="422" t="s">
        <v>780</v>
      </c>
      <c r="W945" s="422" t="s">
        <v>780</v>
      </c>
      <c r="X945" s="422" t="s">
        <v>780</v>
      </c>
      <c r="Y945" s="423">
        <v>12</v>
      </c>
      <c r="Z945" s="424"/>
      <c r="AA945" s="424"/>
      <c r="AB945" s="425"/>
      <c r="AC945" s="426" t="s">
        <v>386</v>
      </c>
      <c r="AD945" s="427"/>
      <c r="AE945" s="427"/>
      <c r="AF945" s="427"/>
      <c r="AG945" s="427"/>
      <c r="AH945" s="461" t="s">
        <v>813</v>
      </c>
      <c r="AI945" s="461" t="s">
        <v>694</v>
      </c>
      <c r="AJ945" s="461" t="s">
        <v>694</v>
      </c>
      <c r="AK945" s="461" t="s">
        <v>694</v>
      </c>
      <c r="AL945" s="429" t="s">
        <v>813</v>
      </c>
      <c r="AM945" s="430" t="s">
        <v>694</v>
      </c>
      <c r="AN945" s="430" t="s">
        <v>694</v>
      </c>
      <c r="AO945" s="431" t="s">
        <v>694</v>
      </c>
      <c r="AP945" s="238"/>
      <c r="AQ945" s="238"/>
      <c r="AR945" s="238"/>
      <c r="AS945" s="238"/>
      <c r="AT945" s="238"/>
      <c r="AU945" s="238"/>
      <c r="AV945" s="238"/>
      <c r="AW945" s="238"/>
      <c r="AX945" s="238"/>
      <c r="AY945">
        <f>COUNTA($C$945)</f>
        <v>1</v>
      </c>
    </row>
    <row r="946" spans="1:51" ht="34.5" customHeight="1" x14ac:dyDescent="0.15">
      <c r="A946" s="419">
        <v>3</v>
      </c>
      <c r="B946" s="419">
        <v>1</v>
      </c>
      <c r="C946" s="460" t="s">
        <v>445</v>
      </c>
      <c r="D946" s="460" t="s">
        <v>445</v>
      </c>
      <c r="E946" s="460" t="s">
        <v>445</v>
      </c>
      <c r="F946" s="460" t="s">
        <v>445</v>
      </c>
      <c r="G946" s="460" t="s">
        <v>445</v>
      </c>
      <c r="H946" s="460" t="s">
        <v>445</v>
      </c>
      <c r="I946" s="460" t="s">
        <v>445</v>
      </c>
      <c r="J946" s="421">
        <v>9010001029962</v>
      </c>
      <c r="K946" s="421">
        <v>9010001029962</v>
      </c>
      <c r="L946" s="421">
        <v>9010001029962</v>
      </c>
      <c r="M946" s="421">
        <v>9010001029962</v>
      </c>
      <c r="N946" s="421">
        <v>9010001029962</v>
      </c>
      <c r="O946" s="421">
        <v>9010001029962</v>
      </c>
      <c r="P946" s="422" t="s">
        <v>391</v>
      </c>
      <c r="Q946" s="422" t="s">
        <v>391</v>
      </c>
      <c r="R946" s="422" t="s">
        <v>391</v>
      </c>
      <c r="S946" s="422" t="s">
        <v>391</v>
      </c>
      <c r="T946" s="422" t="s">
        <v>391</v>
      </c>
      <c r="U946" s="422" t="s">
        <v>391</v>
      </c>
      <c r="V946" s="422" t="s">
        <v>391</v>
      </c>
      <c r="W946" s="422" t="s">
        <v>391</v>
      </c>
      <c r="X946" s="422" t="s">
        <v>391</v>
      </c>
      <c r="Y946" s="423">
        <v>7</v>
      </c>
      <c r="Z946" s="424"/>
      <c r="AA946" s="424"/>
      <c r="AB946" s="425"/>
      <c r="AC946" s="426" t="s">
        <v>580</v>
      </c>
      <c r="AD946" s="427"/>
      <c r="AE946" s="427"/>
      <c r="AF946" s="427"/>
      <c r="AG946" s="427"/>
      <c r="AH946" s="428">
        <v>4</v>
      </c>
      <c r="AI946" s="428">
        <v>4</v>
      </c>
      <c r="AJ946" s="428">
        <v>4</v>
      </c>
      <c r="AK946" s="428">
        <v>4</v>
      </c>
      <c r="AL946" s="429">
        <v>100</v>
      </c>
      <c r="AM946" s="430">
        <v>100</v>
      </c>
      <c r="AN946" s="430">
        <v>100</v>
      </c>
      <c r="AO946" s="431">
        <v>100</v>
      </c>
      <c r="AP946" s="238"/>
      <c r="AQ946" s="238"/>
      <c r="AR946" s="238"/>
      <c r="AS946" s="238"/>
      <c r="AT946" s="238"/>
      <c r="AU946" s="238"/>
      <c r="AV946" s="238"/>
      <c r="AW946" s="238"/>
      <c r="AX946" s="238"/>
      <c r="AY946">
        <f>COUNTA($C$946)</f>
        <v>1</v>
      </c>
    </row>
    <row r="947" spans="1:51" ht="57" customHeight="1" x14ac:dyDescent="0.15">
      <c r="A947" s="419">
        <v>4</v>
      </c>
      <c r="B947" s="419">
        <v>1</v>
      </c>
      <c r="C947" s="460" t="s">
        <v>781</v>
      </c>
      <c r="D947" s="460" t="s">
        <v>781</v>
      </c>
      <c r="E947" s="460" t="s">
        <v>781</v>
      </c>
      <c r="F947" s="460" t="s">
        <v>781</v>
      </c>
      <c r="G947" s="460" t="s">
        <v>781</v>
      </c>
      <c r="H947" s="460" t="s">
        <v>781</v>
      </c>
      <c r="I947" s="460" t="s">
        <v>781</v>
      </c>
      <c r="J947" s="421">
        <v>2011101011783</v>
      </c>
      <c r="K947" s="421">
        <v>2011101011783</v>
      </c>
      <c r="L947" s="421">
        <v>2011101011783</v>
      </c>
      <c r="M947" s="421">
        <v>2011101011783</v>
      </c>
      <c r="N947" s="421">
        <v>2011101011783</v>
      </c>
      <c r="O947" s="421">
        <v>2011101011783</v>
      </c>
      <c r="P947" s="422" t="s">
        <v>782</v>
      </c>
      <c r="Q947" s="422" t="s">
        <v>782</v>
      </c>
      <c r="R947" s="422" t="s">
        <v>782</v>
      </c>
      <c r="S947" s="422" t="s">
        <v>782</v>
      </c>
      <c r="T947" s="422" t="s">
        <v>782</v>
      </c>
      <c r="U947" s="422" t="s">
        <v>782</v>
      </c>
      <c r="V947" s="422" t="s">
        <v>782</v>
      </c>
      <c r="W947" s="422" t="s">
        <v>782</v>
      </c>
      <c r="X947" s="422" t="s">
        <v>782</v>
      </c>
      <c r="Y947" s="423">
        <v>5</v>
      </c>
      <c r="Z947" s="424"/>
      <c r="AA947" s="424"/>
      <c r="AB947" s="425"/>
      <c r="AC947" s="426" t="s">
        <v>600</v>
      </c>
      <c r="AD947" s="427"/>
      <c r="AE947" s="427"/>
      <c r="AF947" s="427"/>
      <c r="AG947" s="427"/>
      <c r="AH947" s="428" t="s">
        <v>812</v>
      </c>
      <c r="AI947" s="428" t="s">
        <v>763</v>
      </c>
      <c r="AJ947" s="428" t="s">
        <v>763</v>
      </c>
      <c r="AK947" s="428" t="s">
        <v>763</v>
      </c>
      <c r="AL947" s="429">
        <v>100</v>
      </c>
      <c r="AM947" s="430">
        <v>100</v>
      </c>
      <c r="AN947" s="430">
        <v>100</v>
      </c>
      <c r="AO947" s="431">
        <v>100</v>
      </c>
      <c r="AP947" s="238"/>
      <c r="AQ947" s="238"/>
      <c r="AR947" s="238"/>
      <c r="AS947" s="238"/>
      <c r="AT947" s="238"/>
      <c r="AU947" s="238"/>
      <c r="AV947" s="238"/>
      <c r="AW947" s="238"/>
      <c r="AX947" s="238"/>
      <c r="AY947">
        <f>COUNTA($C$947)</f>
        <v>1</v>
      </c>
    </row>
    <row r="948" spans="1:51" ht="34.5" customHeight="1" x14ac:dyDescent="0.15">
      <c r="A948" s="419">
        <v>5</v>
      </c>
      <c r="B948" s="419">
        <v>1</v>
      </c>
      <c r="C948" s="460" t="s">
        <v>783</v>
      </c>
      <c r="D948" s="460" t="s">
        <v>783</v>
      </c>
      <c r="E948" s="460" t="s">
        <v>783</v>
      </c>
      <c r="F948" s="460" t="s">
        <v>783</v>
      </c>
      <c r="G948" s="460" t="s">
        <v>783</v>
      </c>
      <c r="H948" s="460" t="s">
        <v>783</v>
      </c>
      <c r="I948" s="460" t="s">
        <v>783</v>
      </c>
      <c r="J948" s="421">
        <v>1010001110829</v>
      </c>
      <c r="K948" s="421">
        <v>1010001110829</v>
      </c>
      <c r="L948" s="421">
        <v>1010001110829</v>
      </c>
      <c r="M948" s="421">
        <v>1010001110829</v>
      </c>
      <c r="N948" s="421">
        <v>1010001110829</v>
      </c>
      <c r="O948" s="421">
        <v>1010001110829</v>
      </c>
      <c r="P948" s="422" t="s">
        <v>0</v>
      </c>
      <c r="Q948" s="422" t="s">
        <v>0</v>
      </c>
      <c r="R948" s="422" t="s">
        <v>0</v>
      </c>
      <c r="S948" s="422" t="s">
        <v>0</v>
      </c>
      <c r="T948" s="422" t="s">
        <v>0</v>
      </c>
      <c r="U948" s="422" t="s">
        <v>0</v>
      </c>
      <c r="V948" s="422" t="s">
        <v>0</v>
      </c>
      <c r="W948" s="422" t="s">
        <v>0</v>
      </c>
      <c r="X948" s="422" t="s">
        <v>0</v>
      </c>
      <c r="Y948" s="423">
        <v>5</v>
      </c>
      <c r="Z948" s="424"/>
      <c r="AA948" s="424"/>
      <c r="AB948" s="425"/>
      <c r="AC948" s="426" t="s">
        <v>386</v>
      </c>
      <c r="AD948" s="427"/>
      <c r="AE948" s="427"/>
      <c r="AF948" s="427"/>
      <c r="AG948" s="427"/>
      <c r="AH948" s="428" t="s">
        <v>813</v>
      </c>
      <c r="AI948" s="428" t="s">
        <v>694</v>
      </c>
      <c r="AJ948" s="428" t="s">
        <v>694</v>
      </c>
      <c r="AK948" s="428" t="s">
        <v>694</v>
      </c>
      <c r="AL948" s="429" t="s">
        <v>813</v>
      </c>
      <c r="AM948" s="430" t="s">
        <v>694</v>
      </c>
      <c r="AN948" s="430" t="s">
        <v>694</v>
      </c>
      <c r="AO948" s="431" t="s">
        <v>694</v>
      </c>
      <c r="AP948" s="238"/>
      <c r="AQ948" s="238"/>
      <c r="AR948" s="238"/>
      <c r="AS948" s="238"/>
      <c r="AT948" s="238"/>
      <c r="AU948" s="238"/>
      <c r="AV948" s="238"/>
      <c r="AW948" s="238"/>
      <c r="AX948" s="238"/>
      <c r="AY948">
        <f>COUNTA($C$948)</f>
        <v>1</v>
      </c>
    </row>
    <row r="949" spans="1:51" ht="48" customHeight="1" x14ac:dyDescent="0.15">
      <c r="A949" s="419">
        <v>6</v>
      </c>
      <c r="B949" s="419">
        <v>1</v>
      </c>
      <c r="C949" s="460" t="s">
        <v>575</v>
      </c>
      <c r="D949" s="460" t="s">
        <v>575</v>
      </c>
      <c r="E949" s="460" t="s">
        <v>575</v>
      </c>
      <c r="F949" s="460" t="s">
        <v>575</v>
      </c>
      <c r="G949" s="460" t="s">
        <v>575</v>
      </c>
      <c r="H949" s="460" t="s">
        <v>575</v>
      </c>
      <c r="I949" s="460" t="s">
        <v>575</v>
      </c>
      <c r="J949" s="421">
        <v>7010401022924</v>
      </c>
      <c r="K949" s="421">
        <v>7010401022924</v>
      </c>
      <c r="L949" s="421">
        <v>7010401022924</v>
      </c>
      <c r="M949" s="421">
        <v>7010401022924</v>
      </c>
      <c r="N949" s="421">
        <v>7010401022924</v>
      </c>
      <c r="O949" s="421">
        <v>7010401022924</v>
      </c>
      <c r="P949" s="422" t="s">
        <v>785</v>
      </c>
      <c r="Q949" s="422" t="s">
        <v>785</v>
      </c>
      <c r="R949" s="422" t="s">
        <v>785</v>
      </c>
      <c r="S949" s="422" t="s">
        <v>785</v>
      </c>
      <c r="T949" s="422" t="s">
        <v>785</v>
      </c>
      <c r="U949" s="422" t="s">
        <v>785</v>
      </c>
      <c r="V949" s="422" t="s">
        <v>785</v>
      </c>
      <c r="W949" s="422" t="s">
        <v>785</v>
      </c>
      <c r="X949" s="422" t="s">
        <v>785</v>
      </c>
      <c r="Y949" s="423">
        <v>4</v>
      </c>
      <c r="Z949" s="424"/>
      <c r="AA949" s="424"/>
      <c r="AB949" s="425"/>
      <c r="AC949" s="426" t="s">
        <v>386</v>
      </c>
      <c r="AD949" s="427"/>
      <c r="AE949" s="427"/>
      <c r="AF949" s="427"/>
      <c r="AG949" s="427"/>
      <c r="AH949" s="428">
        <v>1</v>
      </c>
      <c r="AI949" s="428">
        <v>1</v>
      </c>
      <c r="AJ949" s="428">
        <v>1</v>
      </c>
      <c r="AK949" s="428">
        <v>1</v>
      </c>
      <c r="AL949" s="429">
        <v>95.7</v>
      </c>
      <c r="AM949" s="430">
        <v>95.7</v>
      </c>
      <c r="AN949" s="430">
        <v>95.7</v>
      </c>
      <c r="AO949" s="431">
        <v>95.7</v>
      </c>
      <c r="AP949" s="238"/>
      <c r="AQ949" s="238"/>
      <c r="AR949" s="238"/>
      <c r="AS949" s="238"/>
      <c r="AT949" s="238"/>
      <c r="AU949" s="238"/>
      <c r="AV949" s="238"/>
      <c r="AW949" s="238"/>
      <c r="AX949" s="238"/>
      <c r="AY949">
        <f>COUNTA($C$949)</f>
        <v>1</v>
      </c>
    </row>
    <row r="950" spans="1:51" ht="33" customHeight="1" x14ac:dyDescent="0.15">
      <c r="A950" s="419">
        <v>7</v>
      </c>
      <c r="B950" s="419">
        <v>1</v>
      </c>
      <c r="C950" s="460" t="s">
        <v>786</v>
      </c>
      <c r="D950" s="460" t="s">
        <v>786</v>
      </c>
      <c r="E950" s="460" t="s">
        <v>786</v>
      </c>
      <c r="F950" s="460" t="s">
        <v>786</v>
      </c>
      <c r="G950" s="460" t="s">
        <v>786</v>
      </c>
      <c r="H950" s="460" t="s">
        <v>786</v>
      </c>
      <c r="I950" s="460" t="s">
        <v>786</v>
      </c>
      <c r="J950" s="421">
        <v>3013301015869</v>
      </c>
      <c r="K950" s="421">
        <v>3013301015869</v>
      </c>
      <c r="L950" s="421">
        <v>3013301015869</v>
      </c>
      <c r="M950" s="421">
        <v>3013301015869</v>
      </c>
      <c r="N950" s="421">
        <v>3013301015869</v>
      </c>
      <c r="O950" s="421">
        <v>3013301015869</v>
      </c>
      <c r="P950" s="422" t="s">
        <v>787</v>
      </c>
      <c r="Q950" s="422" t="s">
        <v>787</v>
      </c>
      <c r="R950" s="422" t="s">
        <v>787</v>
      </c>
      <c r="S950" s="422" t="s">
        <v>787</v>
      </c>
      <c r="T950" s="422" t="s">
        <v>787</v>
      </c>
      <c r="U950" s="422" t="s">
        <v>787</v>
      </c>
      <c r="V950" s="422" t="s">
        <v>787</v>
      </c>
      <c r="W950" s="422" t="s">
        <v>787</v>
      </c>
      <c r="X950" s="422" t="s">
        <v>787</v>
      </c>
      <c r="Y950" s="423">
        <v>4</v>
      </c>
      <c r="Z950" s="424"/>
      <c r="AA950" s="424"/>
      <c r="AB950" s="425"/>
      <c r="AC950" s="426" t="s">
        <v>386</v>
      </c>
      <c r="AD950" s="427"/>
      <c r="AE950" s="427"/>
      <c r="AF950" s="427"/>
      <c r="AG950" s="427"/>
      <c r="AH950" s="428">
        <v>11</v>
      </c>
      <c r="AI950" s="428">
        <v>11</v>
      </c>
      <c r="AJ950" s="428">
        <v>11</v>
      </c>
      <c r="AK950" s="428">
        <v>11</v>
      </c>
      <c r="AL950" s="429">
        <v>69.8</v>
      </c>
      <c r="AM950" s="430">
        <v>69.8</v>
      </c>
      <c r="AN950" s="430">
        <v>69.8</v>
      </c>
      <c r="AO950" s="431">
        <v>69.8</v>
      </c>
      <c r="AP950" s="238"/>
      <c r="AQ950" s="238"/>
      <c r="AR950" s="238"/>
      <c r="AS950" s="238"/>
      <c r="AT950" s="238"/>
      <c r="AU950" s="238"/>
      <c r="AV950" s="238"/>
      <c r="AW950" s="238"/>
      <c r="AX950" s="238"/>
      <c r="AY950">
        <f>COUNTA($C$950)</f>
        <v>1</v>
      </c>
    </row>
    <row r="951" spans="1:51" ht="32.25" customHeight="1" x14ac:dyDescent="0.15">
      <c r="A951" s="419">
        <v>8</v>
      </c>
      <c r="B951" s="419">
        <v>1</v>
      </c>
      <c r="C951" s="460" t="s">
        <v>788</v>
      </c>
      <c r="D951" s="460" t="s">
        <v>788</v>
      </c>
      <c r="E951" s="460" t="s">
        <v>788</v>
      </c>
      <c r="F951" s="460" t="s">
        <v>788</v>
      </c>
      <c r="G951" s="460" t="s">
        <v>788</v>
      </c>
      <c r="H951" s="460" t="s">
        <v>788</v>
      </c>
      <c r="I951" s="460" t="s">
        <v>788</v>
      </c>
      <c r="J951" s="421">
        <v>9010001001855</v>
      </c>
      <c r="K951" s="421">
        <v>9010001001855</v>
      </c>
      <c r="L951" s="421">
        <v>9010001001855</v>
      </c>
      <c r="M951" s="421">
        <v>9010001001855</v>
      </c>
      <c r="N951" s="421">
        <v>9010001001855</v>
      </c>
      <c r="O951" s="421">
        <v>9010001001855</v>
      </c>
      <c r="P951" s="422" t="s">
        <v>789</v>
      </c>
      <c r="Q951" s="422" t="s">
        <v>789</v>
      </c>
      <c r="R951" s="422" t="s">
        <v>789</v>
      </c>
      <c r="S951" s="422" t="s">
        <v>789</v>
      </c>
      <c r="T951" s="422" t="s">
        <v>789</v>
      </c>
      <c r="U951" s="422" t="s">
        <v>789</v>
      </c>
      <c r="V951" s="422" t="s">
        <v>789</v>
      </c>
      <c r="W951" s="422" t="s">
        <v>789</v>
      </c>
      <c r="X951" s="422" t="s">
        <v>789</v>
      </c>
      <c r="Y951" s="423">
        <v>4</v>
      </c>
      <c r="Z951" s="424"/>
      <c r="AA951" s="424"/>
      <c r="AB951" s="425"/>
      <c r="AC951" s="426" t="s">
        <v>771</v>
      </c>
      <c r="AD951" s="427"/>
      <c r="AE951" s="427"/>
      <c r="AF951" s="427"/>
      <c r="AG951" s="427"/>
      <c r="AH951" s="428">
        <v>4</v>
      </c>
      <c r="AI951" s="428">
        <v>4</v>
      </c>
      <c r="AJ951" s="428">
        <v>4</v>
      </c>
      <c r="AK951" s="428">
        <v>4</v>
      </c>
      <c r="AL951" s="429">
        <v>97.3</v>
      </c>
      <c r="AM951" s="430">
        <v>97.3</v>
      </c>
      <c r="AN951" s="430">
        <v>97.3</v>
      </c>
      <c r="AO951" s="431">
        <v>97.3</v>
      </c>
      <c r="AP951" s="238"/>
      <c r="AQ951" s="238"/>
      <c r="AR951" s="238"/>
      <c r="AS951" s="238"/>
      <c r="AT951" s="238"/>
      <c r="AU951" s="238"/>
      <c r="AV951" s="238"/>
      <c r="AW951" s="238"/>
      <c r="AX951" s="238"/>
      <c r="AY951">
        <f>COUNTA($C$951)</f>
        <v>1</v>
      </c>
    </row>
    <row r="952" spans="1:51" ht="30" customHeight="1" x14ac:dyDescent="0.15">
      <c r="A952" s="419">
        <v>9</v>
      </c>
      <c r="B952" s="419">
        <v>1</v>
      </c>
      <c r="C952" s="460" t="s">
        <v>770</v>
      </c>
      <c r="D952" s="460" t="s">
        <v>770</v>
      </c>
      <c r="E952" s="460" t="s">
        <v>770</v>
      </c>
      <c r="F952" s="460" t="s">
        <v>770</v>
      </c>
      <c r="G952" s="460" t="s">
        <v>770</v>
      </c>
      <c r="H952" s="460" t="s">
        <v>770</v>
      </c>
      <c r="I952" s="460" t="s">
        <v>770</v>
      </c>
      <c r="J952" s="421">
        <v>7010501025397</v>
      </c>
      <c r="K952" s="421">
        <v>7010501025397</v>
      </c>
      <c r="L952" s="421">
        <v>7010501025397</v>
      </c>
      <c r="M952" s="421">
        <v>7010501025397</v>
      </c>
      <c r="N952" s="421">
        <v>7010501025397</v>
      </c>
      <c r="O952" s="421">
        <v>7010501025397</v>
      </c>
      <c r="P952" s="422" t="s">
        <v>336</v>
      </c>
      <c r="Q952" s="422" t="s">
        <v>336</v>
      </c>
      <c r="R952" s="422" t="s">
        <v>336</v>
      </c>
      <c r="S952" s="422" t="s">
        <v>336</v>
      </c>
      <c r="T952" s="422" t="s">
        <v>336</v>
      </c>
      <c r="U952" s="422" t="s">
        <v>336</v>
      </c>
      <c r="V952" s="422" t="s">
        <v>336</v>
      </c>
      <c r="W952" s="422" t="s">
        <v>336</v>
      </c>
      <c r="X952" s="422" t="s">
        <v>336</v>
      </c>
      <c r="Y952" s="423">
        <v>4</v>
      </c>
      <c r="Z952" s="424"/>
      <c r="AA952" s="424"/>
      <c r="AB952" s="425"/>
      <c r="AC952" s="426" t="s">
        <v>771</v>
      </c>
      <c r="AD952" s="427"/>
      <c r="AE952" s="427"/>
      <c r="AF952" s="427"/>
      <c r="AG952" s="427"/>
      <c r="AH952" s="428" t="s">
        <v>812</v>
      </c>
      <c r="AI952" s="428" t="s">
        <v>763</v>
      </c>
      <c r="AJ952" s="428" t="s">
        <v>763</v>
      </c>
      <c r="AK952" s="428" t="s">
        <v>763</v>
      </c>
      <c r="AL952" s="429">
        <v>100</v>
      </c>
      <c r="AM952" s="430">
        <v>100</v>
      </c>
      <c r="AN952" s="430">
        <v>100</v>
      </c>
      <c r="AO952" s="431">
        <v>100</v>
      </c>
      <c r="AP952" s="238"/>
      <c r="AQ952" s="238"/>
      <c r="AR952" s="238"/>
      <c r="AS952" s="238"/>
      <c r="AT952" s="238"/>
      <c r="AU952" s="238"/>
      <c r="AV952" s="238"/>
      <c r="AW952" s="238"/>
      <c r="AX952" s="238"/>
      <c r="AY952">
        <f>COUNTA($C$952)</f>
        <v>1</v>
      </c>
    </row>
    <row r="953" spans="1:51" ht="30" customHeight="1" x14ac:dyDescent="0.15">
      <c r="A953" s="419">
        <v>10</v>
      </c>
      <c r="B953" s="419">
        <v>1</v>
      </c>
      <c r="C953" s="460" t="s">
        <v>790</v>
      </c>
      <c r="D953" s="460" t="s">
        <v>790</v>
      </c>
      <c r="E953" s="460" t="s">
        <v>790</v>
      </c>
      <c r="F953" s="460" t="s">
        <v>790</v>
      </c>
      <c r="G953" s="460" t="s">
        <v>790</v>
      </c>
      <c r="H953" s="460" t="s">
        <v>790</v>
      </c>
      <c r="I953" s="460" t="s">
        <v>790</v>
      </c>
      <c r="J953" s="421">
        <v>4010401022860</v>
      </c>
      <c r="K953" s="421">
        <v>4010401022860</v>
      </c>
      <c r="L953" s="421">
        <v>4010401022860</v>
      </c>
      <c r="M953" s="421">
        <v>4010401022860</v>
      </c>
      <c r="N953" s="421">
        <v>4010401022860</v>
      </c>
      <c r="O953" s="421">
        <v>4010401022860</v>
      </c>
      <c r="P953" s="422" t="s">
        <v>81</v>
      </c>
      <c r="Q953" s="422" t="s">
        <v>81</v>
      </c>
      <c r="R953" s="422" t="s">
        <v>81</v>
      </c>
      <c r="S953" s="422" t="s">
        <v>81</v>
      </c>
      <c r="T953" s="422" t="s">
        <v>81</v>
      </c>
      <c r="U953" s="422" t="s">
        <v>81</v>
      </c>
      <c r="V953" s="422" t="s">
        <v>81</v>
      </c>
      <c r="W953" s="422" t="s">
        <v>81</v>
      </c>
      <c r="X953" s="422" t="s">
        <v>81</v>
      </c>
      <c r="Y953" s="423">
        <v>4</v>
      </c>
      <c r="Z953" s="424"/>
      <c r="AA953" s="424"/>
      <c r="AB953" s="425"/>
      <c r="AC953" s="426" t="s">
        <v>386</v>
      </c>
      <c r="AD953" s="427"/>
      <c r="AE953" s="427"/>
      <c r="AF953" s="427"/>
      <c r="AG953" s="427"/>
      <c r="AH953" s="428">
        <v>2</v>
      </c>
      <c r="AI953" s="428">
        <v>2</v>
      </c>
      <c r="AJ953" s="428">
        <v>2</v>
      </c>
      <c r="AK953" s="428">
        <v>2</v>
      </c>
      <c r="AL953" s="429">
        <v>100</v>
      </c>
      <c r="AM953" s="430">
        <v>100</v>
      </c>
      <c r="AN953" s="430">
        <v>100</v>
      </c>
      <c r="AO953" s="431">
        <v>100</v>
      </c>
      <c r="AP953" s="238"/>
      <c r="AQ953" s="238"/>
      <c r="AR953" s="238"/>
      <c r="AS953" s="238"/>
      <c r="AT953" s="238"/>
      <c r="AU953" s="238"/>
      <c r="AV953" s="238"/>
      <c r="AW953" s="238"/>
      <c r="AX953" s="238"/>
      <c r="AY953">
        <f>COUNTA($C$953)</f>
        <v>1</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17.2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320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3"/>
      <c r="B976" s="273"/>
      <c r="C976" s="273" t="s">
        <v>96</v>
      </c>
      <c r="D976" s="273"/>
      <c r="E976" s="273"/>
      <c r="F976" s="273"/>
      <c r="G976" s="273"/>
      <c r="H976" s="273"/>
      <c r="I976" s="273"/>
      <c r="J976" s="242" t="s">
        <v>100</v>
      </c>
      <c r="K976" s="462"/>
      <c r="L976" s="462"/>
      <c r="M976" s="462"/>
      <c r="N976" s="462"/>
      <c r="O976" s="462"/>
      <c r="P976" s="273" t="s">
        <v>24</v>
      </c>
      <c r="Q976" s="273"/>
      <c r="R976" s="273"/>
      <c r="S976" s="273"/>
      <c r="T976" s="273"/>
      <c r="U976" s="273"/>
      <c r="V976" s="273"/>
      <c r="W976" s="273"/>
      <c r="X976" s="273"/>
      <c r="Y976" s="458" t="s">
        <v>402</v>
      </c>
      <c r="Z976" s="458"/>
      <c r="AA976" s="458"/>
      <c r="AB976" s="458"/>
      <c r="AC976" s="242" t="s">
        <v>342</v>
      </c>
      <c r="AD976" s="242"/>
      <c r="AE976" s="242"/>
      <c r="AF976" s="242"/>
      <c r="AG976" s="242"/>
      <c r="AH976" s="458" t="s">
        <v>459</v>
      </c>
      <c r="AI976" s="273"/>
      <c r="AJ976" s="273"/>
      <c r="AK976" s="273"/>
      <c r="AL976" s="273" t="s">
        <v>23</v>
      </c>
      <c r="AM976" s="273"/>
      <c r="AN976" s="273"/>
      <c r="AO976" s="417"/>
      <c r="AP976" s="242" t="s">
        <v>407</v>
      </c>
      <c r="AQ976" s="242"/>
      <c r="AR976" s="242"/>
      <c r="AS976" s="242"/>
      <c r="AT976" s="242"/>
      <c r="AU976" s="242"/>
      <c r="AV976" s="242"/>
      <c r="AW976" s="242"/>
      <c r="AX976" s="242"/>
      <c r="AY976">
        <f>$AY$974</f>
        <v>1</v>
      </c>
    </row>
    <row r="977" spans="1:51" ht="30" customHeight="1" x14ac:dyDescent="0.15">
      <c r="A977" s="419">
        <v>1</v>
      </c>
      <c r="B977" s="419">
        <v>1</v>
      </c>
      <c r="C977" s="460" t="s">
        <v>532</v>
      </c>
      <c r="D977" s="460" t="s">
        <v>532</v>
      </c>
      <c r="E977" s="460" t="s">
        <v>532</v>
      </c>
      <c r="F977" s="460" t="s">
        <v>532</v>
      </c>
      <c r="G977" s="460" t="s">
        <v>532</v>
      </c>
      <c r="H977" s="460" t="s">
        <v>532</v>
      </c>
      <c r="I977" s="460" t="s">
        <v>532</v>
      </c>
      <c r="J977" s="421" t="s">
        <v>694</v>
      </c>
      <c r="K977" s="421" t="s">
        <v>694</v>
      </c>
      <c r="L977" s="421" t="s">
        <v>694</v>
      </c>
      <c r="M977" s="421" t="s">
        <v>694</v>
      </c>
      <c r="N977" s="421" t="s">
        <v>694</v>
      </c>
      <c r="O977" s="421" t="s">
        <v>694</v>
      </c>
      <c r="P977" s="422" t="s">
        <v>352</v>
      </c>
      <c r="Q977" s="422" t="s">
        <v>352</v>
      </c>
      <c r="R977" s="422" t="s">
        <v>352</v>
      </c>
      <c r="S977" s="422" t="s">
        <v>352</v>
      </c>
      <c r="T977" s="422" t="s">
        <v>352</v>
      </c>
      <c r="U977" s="422" t="s">
        <v>352</v>
      </c>
      <c r="V977" s="422" t="s">
        <v>352</v>
      </c>
      <c r="W977" s="422" t="s">
        <v>352</v>
      </c>
      <c r="X977" s="422" t="s">
        <v>352</v>
      </c>
      <c r="Y977" s="423">
        <v>151</v>
      </c>
      <c r="Z977" s="424"/>
      <c r="AA977" s="424"/>
      <c r="AB977" s="425"/>
      <c r="AC977" s="426" t="s">
        <v>600</v>
      </c>
      <c r="AD977" s="427"/>
      <c r="AE977" s="427"/>
      <c r="AF977" s="427"/>
      <c r="AG977" s="427"/>
      <c r="AH977" s="461" t="s">
        <v>812</v>
      </c>
      <c r="AI977" s="461" t="s">
        <v>763</v>
      </c>
      <c r="AJ977" s="461" t="s">
        <v>763</v>
      </c>
      <c r="AK977" s="461" t="s">
        <v>763</v>
      </c>
      <c r="AL977" s="429">
        <v>100</v>
      </c>
      <c r="AM977" s="430">
        <v>100</v>
      </c>
      <c r="AN977" s="430">
        <v>100</v>
      </c>
      <c r="AO977" s="431">
        <v>100</v>
      </c>
      <c r="AP977" s="238"/>
      <c r="AQ977" s="238"/>
      <c r="AR977" s="238"/>
      <c r="AS977" s="238"/>
      <c r="AT977" s="238"/>
      <c r="AU977" s="238"/>
      <c r="AV977" s="238"/>
      <c r="AW977" s="238"/>
      <c r="AX977" s="238"/>
      <c r="AY977">
        <f>$AY$974</f>
        <v>1</v>
      </c>
    </row>
    <row r="978" spans="1:51" ht="48.75" customHeight="1" x14ac:dyDescent="0.15">
      <c r="A978" s="419">
        <v>2</v>
      </c>
      <c r="B978" s="419">
        <v>1</v>
      </c>
      <c r="C978" s="460" t="s">
        <v>435</v>
      </c>
      <c r="D978" s="460" t="s">
        <v>435</v>
      </c>
      <c r="E978" s="460" t="s">
        <v>435</v>
      </c>
      <c r="F978" s="460" t="s">
        <v>435</v>
      </c>
      <c r="G978" s="460" t="s">
        <v>435</v>
      </c>
      <c r="H978" s="460" t="s">
        <v>435</v>
      </c>
      <c r="I978" s="460" t="s">
        <v>435</v>
      </c>
      <c r="J978" s="421">
        <v>7010601037788</v>
      </c>
      <c r="K978" s="421">
        <v>7010601037788</v>
      </c>
      <c r="L978" s="421">
        <v>7010601037788</v>
      </c>
      <c r="M978" s="421">
        <v>7010601037788</v>
      </c>
      <c r="N978" s="421">
        <v>7010601037788</v>
      </c>
      <c r="O978" s="421">
        <v>7010601037788</v>
      </c>
      <c r="P978" s="422" t="s">
        <v>55</v>
      </c>
      <c r="Q978" s="422" t="s">
        <v>55</v>
      </c>
      <c r="R978" s="422" t="s">
        <v>55</v>
      </c>
      <c r="S978" s="422" t="s">
        <v>55</v>
      </c>
      <c r="T978" s="422" t="s">
        <v>55</v>
      </c>
      <c r="U978" s="422" t="s">
        <v>55</v>
      </c>
      <c r="V978" s="422" t="s">
        <v>55</v>
      </c>
      <c r="W978" s="422" t="s">
        <v>55</v>
      </c>
      <c r="X978" s="422" t="s">
        <v>55</v>
      </c>
      <c r="Y978" s="423">
        <v>41</v>
      </c>
      <c r="Z978" s="424"/>
      <c r="AA978" s="424"/>
      <c r="AB978" s="425"/>
      <c r="AC978" s="426" t="s">
        <v>386</v>
      </c>
      <c r="AD978" s="427"/>
      <c r="AE978" s="427"/>
      <c r="AF978" s="427"/>
      <c r="AG978" s="427"/>
      <c r="AH978" s="461">
        <v>1</v>
      </c>
      <c r="AI978" s="461">
        <v>1</v>
      </c>
      <c r="AJ978" s="461">
        <v>1</v>
      </c>
      <c r="AK978" s="461">
        <v>1</v>
      </c>
      <c r="AL978" s="429">
        <v>63.2</v>
      </c>
      <c r="AM978" s="430">
        <v>63.2</v>
      </c>
      <c r="AN978" s="430">
        <v>63.2</v>
      </c>
      <c r="AO978" s="431">
        <v>63.2</v>
      </c>
      <c r="AP978" s="238"/>
      <c r="AQ978" s="238"/>
      <c r="AR978" s="238"/>
      <c r="AS978" s="238"/>
      <c r="AT978" s="238"/>
      <c r="AU978" s="238"/>
      <c r="AV978" s="238"/>
      <c r="AW978" s="238"/>
      <c r="AX978" s="238"/>
      <c r="AY978">
        <f>COUNTA($C$978)</f>
        <v>1</v>
      </c>
    </row>
    <row r="979" spans="1:51" ht="52.5" customHeight="1" x14ac:dyDescent="0.15">
      <c r="A979" s="419">
        <v>3</v>
      </c>
      <c r="B979" s="419">
        <v>1</v>
      </c>
      <c r="C979" s="460" t="s">
        <v>791</v>
      </c>
      <c r="D979" s="460" t="s">
        <v>791</v>
      </c>
      <c r="E979" s="460" t="s">
        <v>791</v>
      </c>
      <c r="F979" s="460" t="s">
        <v>791</v>
      </c>
      <c r="G979" s="460" t="s">
        <v>791</v>
      </c>
      <c r="H979" s="460" t="s">
        <v>791</v>
      </c>
      <c r="I979" s="460" t="s">
        <v>791</v>
      </c>
      <c r="J979" s="421">
        <v>7011101060388</v>
      </c>
      <c r="K979" s="421">
        <v>7011101060388</v>
      </c>
      <c r="L979" s="421">
        <v>7011101060388</v>
      </c>
      <c r="M979" s="421">
        <v>7011101060388</v>
      </c>
      <c r="N979" s="421">
        <v>7011101060388</v>
      </c>
      <c r="O979" s="421">
        <v>7011101060388</v>
      </c>
      <c r="P979" s="422" t="s">
        <v>114</v>
      </c>
      <c r="Q979" s="422" t="s">
        <v>114</v>
      </c>
      <c r="R979" s="422" t="s">
        <v>114</v>
      </c>
      <c r="S979" s="422" t="s">
        <v>114</v>
      </c>
      <c r="T979" s="422" t="s">
        <v>114</v>
      </c>
      <c r="U979" s="422" t="s">
        <v>114</v>
      </c>
      <c r="V979" s="422" t="s">
        <v>114</v>
      </c>
      <c r="W979" s="422" t="s">
        <v>114</v>
      </c>
      <c r="X979" s="422" t="s">
        <v>114</v>
      </c>
      <c r="Y979" s="423">
        <v>31</v>
      </c>
      <c r="Z979" s="424"/>
      <c r="AA979" s="424"/>
      <c r="AB979" s="425"/>
      <c r="AC979" s="426" t="s">
        <v>386</v>
      </c>
      <c r="AD979" s="427"/>
      <c r="AE979" s="427"/>
      <c r="AF979" s="427"/>
      <c r="AG979" s="427"/>
      <c r="AH979" s="428" t="s">
        <v>813</v>
      </c>
      <c r="AI979" s="428" t="s">
        <v>694</v>
      </c>
      <c r="AJ979" s="428" t="s">
        <v>694</v>
      </c>
      <c r="AK979" s="428" t="s">
        <v>694</v>
      </c>
      <c r="AL979" s="429" t="s">
        <v>813</v>
      </c>
      <c r="AM979" s="430" t="s">
        <v>694</v>
      </c>
      <c r="AN979" s="430" t="s">
        <v>694</v>
      </c>
      <c r="AO979" s="431" t="s">
        <v>694</v>
      </c>
      <c r="AP979" s="238"/>
      <c r="AQ979" s="238"/>
      <c r="AR979" s="238"/>
      <c r="AS979" s="238"/>
      <c r="AT979" s="238"/>
      <c r="AU979" s="238"/>
      <c r="AV979" s="238"/>
      <c r="AW979" s="238"/>
      <c r="AX979" s="238"/>
      <c r="AY979">
        <f>COUNTA($C$979)</f>
        <v>1</v>
      </c>
    </row>
    <row r="980" spans="1:51" ht="54.75" customHeight="1" x14ac:dyDescent="0.15">
      <c r="A980" s="419">
        <v>4</v>
      </c>
      <c r="B980" s="419">
        <v>1</v>
      </c>
      <c r="C980" s="460" t="s">
        <v>575</v>
      </c>
      <c r="D980" s="460" t="s">
        <v>575</v>
      </c>
      <c r="E980" s="460" t="s">
        <v>575</v>
      </c>
      <c r="F980" s="460" t="s">
        <v>575</v>
      </c>
      <c r="G980" s="460" t="s">
        <v>575</v>
      </c>
      <c r="H980" s="460" t="s">
        <v>575</v>
      </c>
      <c r="I980" s="460" t="s">
        <v>575</v>
      </c>
      <c r="J980" s="421">
        <v>7010401022924</v>
      </c>
      <c r="K980" s="421">
        <v>7010401022924</v>
      </c>
      <c r="L980" s="421">
        <v>7010401022924</v>
      </c>
      <c r="M980" s="421">
        <v>7010401022924</v>
      </c>
      <c r="N980" s="421">
        <v>7010401022924</v>
      </c>
      <c r="O980" s="421">
        <v>7010401022924</v>
      </c>
      <c r="P980" s="422" t="s">
        <v>785</v>
      </c>
      <c r="Q980" s="422" t="s">
        <v>785</v>
      </c>
      <c r="R980" s="422" t="s">
        <v>785</v>
      </c>
      <c r="S980" s="422" t="s">
        <v>785</v>
      </c>
      <c r="T980" s="422" t="s">
        <v>785</v>
      </c>
      <c r="U980" s="422" t="s">
        <v>785</v>
      </c>
      <c r="V980" s="422" t="s">
        <v>785</v>
      </c>
      <c r="W980" s="422" t="s">
        <v>785</v>
      </c>
      <c r="X980" s="422" t="s">
        <v>785</v>
      </c>
      <c r="Y980" s="423">
        <v>28</v>
      </c>
      <c r="Z980" s="424"/>
      <c r="AA980" s="424"/>
      <c r="AB980" s="425"/>
      <c r="AC980" s="426" t="s">
        <v>386</v>
      </c>
      <c r="AD980" s="427"/>
      <c r="AE980" s="427"/>
      <c r="AF980" s="427"/>
      <c r="AG980" s="427"/>
      <c r="AH980" s="428">
        <v>1</v>
      </c>
      <c r="AI980" s="428">
        <v>1</v>
      </c>
      <c r="AJ980" s="428">
        <v>1</v>
      </c>
      <c r="AK980" s="428">
        <v>1</v>
      </c>
      <c r="AL980" s="429">
        <v>95.7</v>
      </c>
      <c r="AM980" s="430">
        <v>95.7</v>
      </c>
      <c r="AN980" s="430">
        <v>95.7</v>
      </c>
      <c r="AO980" s="431">
        <v>95.7</v>
      </c>
      <c r="AP980" s="238"/>
      <c r="AQ980" s="238"/>
      <c r="AR980" s="238"/>
      <c r="AS980" s="238"/>
      <c r="AT980" s="238"/>
      <c r="AU980" s="238"/>
      <c r="AV980" s="238"/>
      <c r="AW980" s="238"/>
      <c r="AX980" s="238"/>
      <c r="AY980">
        <f>COUNTA($C$980)</f>
        <v>1</v>
      </c>
    </row>
    <row r="981" spans="1:51" ht="44.25" customHeight="1" x14ac:dyDescent="0.15">
      <c r="A981" s="419">
        <v>5</v>
      </c>
      <c r="B981" s="419">
        <v>1</v>
      </c>
      <c r="C981" s="460" t="s">
        <v>6</v>
      </c>
      <c r="D981" s="460" t="s">
        <v>6</v>
      </c>
      <c r="E981" s="460" t="s">
        <v>6</v>
      </c>
      <c r="F981" s="460" t="s">
        <v>6</v>
      </c>
      <c r="G981" s="460" t="s">
        <v>6</v>
      </c>
      <c r="H981" s="460" t="s">
        <v>6</v>
      </c>
      <c r="I981" s="460" t="s">
        <v>6</v>
      </c>
      <c r="J981" s="421">
        <v>3010401094447</v>
      </c>
      <c r="K981" s="421">
        <v>3010401094447</v>
      </c>
      <c r="L981" s="421">
        <v>3010401094447</v>
      </c>
      <c r="M981" s="421">
        <v>3010401094447</v>
      </c>
      <c r="N981" s="421">
        <v>3010401094447</v>
      </c>
      <c r="O981" s="421">
        <v>3010401094447</v>
      </c>
      <c r="P981" s="422" t="s">
        <v>792</v>
      </c>
      <c r="Q981" s="422" t="s">
        <v>792</v>
      </c>
      <c r="R981" s="422" t="s">
        <v>792</v>
      </c>
      <c r="S981" s="422" t="s">
        <v>792</v>
      </c>
      <c r="T981" s="422" t="s">
        <v>792</v>
      </c>
      <c r="U981" s="422" t="s">
        <v>792</v>
      </c>
      <c r="V981" s="422" t="s">
        <v>792</v>
      </c>
      <c r="W981" s="422" t="s">
        <v>792</v>
      </c>
      <c r="X981" s="422" t="s">
        <v>792</v>
      </c>
      <c r="Y981" s="423">
        <v>23</v>
      </c>
      <c r="Z981" s="424"/>
      <c r="AA981" s="424"/>
      <c r="AB981" s="425"/>
      <c r="AC981" s="426" t="s">
        <v>386</v>
      </c>
      <c r="AD981" s="427"/>
      <c r="AE981" s="427"/>
      <c r="AF981" s="427"/>
      <c r="AG981" s="427"/>
      <c r="AH981" s="428">
        <v>3</v>
      </c>
      <c r="AI981" s="428">
        <v>3</v>
      </c>
      <c r="AJ981" s="428">
        <v>3</v>
      </c>
      <c r="AK981" s="428">
        <v>3</v>
      </c>
      <c r="AL981" s="429">
        <v>76.2</v>
      </c>
      <c r="AM981" s="430">
        <v>76.2</v>
      </c>
      <c r="AN981" s="430">
        <v>76.2</v>
      </c>
      <c r="AO981" s="431">
        <v>76.2</v>
      </c>
      <c r="AP981" s="238"/>
      <c r="AQ981" s="238"/>
      <c r="AR981" s="238"/>
      <c r="AS981" s="238"/>
      <c r="AT981" s="238"/>
      <c r="AU981" s="238"/>
      <c r="AV981" s="238"/>
      <c r="AW981" s="238"/>
      <c r="AX981" s="238"/>
      <c r="AY981">
        <f>COUNTA($C$981)</f>
        <v>1</v>
      </c>
    </row>
    <row r="982" spans="1:51" ht="48" customHeight="1" x14ac:dyDescent="0.15">
      <c r="A982" s="419">
        <v>6</v>
      </c>
      <c r="B982" s="419">
        <v>1</v>
      </c>
      <c r="C982" s="460" t="s">
        <v>365</v>
      </c>
      <c r="D982" s="460" t="s">
        <v>365</v>
      </c>
      <c r="E982" s="460" t="s">
        <v>365</v>
      </c>
      <c r="F982" s="460" t="s">
        <v>365</v>
      </c>
      <c r="G982" s="460" t="s">
        <v>365</v>
      </c>
      <c r="H982" s="460" t="s">
        <v>365</v>
      </c>
      <c r="I982" s="460" t="s">
        <v>365</v>
      </c>
      <c r="J982" s="421">
        <v>4011101019338</v>
      </c>
      <c r="K982" s="421">
        <v>4011101019338</v>
      </c>
      <c r="L982" s="421">
        <v>4011101019338</v>
      </c>
      <c r="M982" s="421">
        <v>4011101019338</v>
      </c>
      <c r="N982" s="421">
        <v>4011101019338</v>
      </c>
      <c r="O982" s="421">
        <v>4011101019338</v>
      </c>
      <c r="P982" s="422" t="s">
        <v>793</v>
      </c>
      <c r="Q982" s="422" t="s">
        <v>793</v>
      </c>
      <c r="R982" s="422" t="s">
        <v>793</v>
      </c>
      <c r="S982" s="422" t="s">
        <v>793</v>
      </c>
      <c r="T982" s="422" t="s">
        <v>793</v>
      </c>
      <c r="U982" s="422" t="s">
        <v>793</v>
      </c>
      <c r="V982" s="422" t="s">
        <v>793</v>
      </c>
      <c r="W982" s="422" t="s">
        <v>793</v>
      </c>
      <c r="X982" s="422" t="s">
        <v>793</v>
      </c>
      <c r="Y982" s="423">
        <v>16</v>
      </c>
      <c r="Z982" s="424"/>
      <c r="AA982" s="424"/>
      <c r="AB982" s="425"/>
      <c r="AC982" s="426" t="s">
        <v>580</v>
      </c>
      <c r="AD982" s="427"/>
      <c r="AE982" s="427"/>
      <c r="AF982" s="427"/>
      <c r="AG982" s="427"/>
      <c r="AH982" s="428" t="s">
        <v>486</v>
      </c>
      <c r="AI982" s="428" t="s">
        <v>486</v>
      </c>
      <c r="AJ982" s="428" t="s">
        <v>486</v>
      </c>
      <c r="AK982" s="428" t="s">
        <v>486</v>
      </c>
      <c r="AL982" s="429" t="s">
        <v>486</v>
      </c>
      <c r="AM982" s="430" t="s">
        <v>486</v>
      </c>
      <c r="AN982" s="430" t="s">
        <v>486</v>
      </c>
      <c r="AO982" s="431" t="s">
        <v>486</v>
      </c>
      <c r="AP982" s="238"/>
      <c r="AQ982" s="238"/>
      <c r="AR982" s="238"/>
      <c r="AS982" s="238"/>
      <c r="AT982" s="238"/>
      <c r="AU982" s="238"/>
      <c r="AV982" s="238"/>
      <c r="AW982" s="238"/>
      <c r="AX982" s="238"/>
      <c r="AY982">
        <f>COUNTA($C$982)</f>
        <v>1</v>
      </c>
    </row>
    <row r="983" spans="1:51" ht="66.75" customHeight="1" x14ac:dyDescent="0.15">
      <c r="A983" s="419">
        <v>7</v>
      </c>
      <c r="B983" s="419">
        <v>1</v>
      </c>
      <c r="C983" s="460" t="s">
        <v>770</v>
      </c>
      <c r="D983" s="460" t="s">
        <v>770</v>
      </c>
      <c r="E983" s="460" t="s">
        <v>770</v>
      </c>
      <c r="F983" s="460" t="s">
        <v>770</v>
      </c>
      <c r="G983" s="460" t="s">
        <v>770</v>
      </c>
      <c r="H983" s="460" t="s">
        <v>770</v>
      </c>
      <c r="I983" s="460" t="s">
        <v>770</v>
      </c>
      <c r="J983" s="421">
        <v>7010501025397</v>
      </c>
      <c r="K983" s="421">
        <v>7010501025397</v>
      </c>
      <c r="L983" s="421">
        <v>7010501025397</v>
      </c>
      <c r="M983" s="421">
        <v>7010501025397</v>
      </c>
      <c r="N983" s="421">
        <v>7010501025397</v>
      </c>
      <c r="O983" s="421">
        <v>7010501025397</v>
      </c>
      <c r="P983" s="422" t="s">
        <v>794</v>
      </c>
      <c r="Q983" s="422" t="s">
        <v>794</v>
      </c>
      <c r="R983" s="422" t="s">
        <v>794</v>
      </c>
      <c r="S983" s="422" t="s">
        <v>794</v>
      </c>
      <c r="T983" s="422" t="s">
        <v>794</v>
      </c>
      <c r="U983" s="422" t="s">
        <v>794</v>
      </c>
      <c r="V983" s="422" t="s">
        <v>794</v>
      </c>
      <c r="W983" s="422" t="s">
        <v>794</v>
      </c>
      <c r="X983" s="422" t="s">
        <v>794</v>
      </c>
      <c r="Y983" s="423">
        <v>13</v>
      </c>
      <c r="Z983" s="424"/>
      <c r="AA983" s="424"/>
      <c r="AB983" s="425"/>
      <c r="AC983" s="426" t="s">
        <v>386</v>
      </c>
      <c r="AD983" s="427"/>
      <c r="AE983" s="427"/>
      <c r="AF983" s="427"/>
      <c r="AG983" s="427"/>
      <c r="AH983" s="428">
        <v>1</v>
      </c>
      <c r="AI983" s="428">
        <v>1</v>
      </c>
      <c r="AJ983" s="428">
        <v>1</v>
      </c>
      <c r="AK983" s="428">
        <v>1</v>
      </c>
      <c r="AL983" s="429">
        <v>99.2</v>
      </c>
      <c r="AM983" s="430">
        <v>99.2</v>
      </c>
      <c r="AN983" s="430">
        <v>99.2</v>
      </c>
      <c r="AO983" s="431">
        <v>99.2</v>
      </c>
      <c r="AP983" s="238"/>
      <c r="AQ983" s="238"/>
      <c r="AR983" s="238"/>
      <c r="AS983" s="238"/>
      <c r="AT983" s="238"/>
      <c r="AU983" s="238"/>
      <c r="AV983" s="238"/>
      <c r="AW983" s="238"/>
      <c r="AX983" s="238"/>
      <c r="AY983">
        <f>COUNTA($C$983)</f>
        <v>1</v>
      </c>
    </row>
    <row r="984" spans="1:51" ht="30" customHeight="1" x14ac:dyDescent="0.15">
      <c r="A984" s="419">
        <v>8</v>
      </c>
      <c r="B984" s="419">
        <v>1</v>
      </c>
      <c r="C984" s="460" t="s">
        <v>289</v>
      </c>
      <c r="D984" s="460" t="s">
        <v>289</v>
      </c>
      <c r="E984" s="460" t="s">
        <v>289</v>
      </c>
      <c r="F984" s="460" t="s">
        <v>289</v>
      </c>
      <c r="G984" s="460" t="s">
        <v>289</v>
      </c>
      <c r="H984" s="460" t="s">
        <v>289</v>
      </c>
      <c r="I984" s="460" t="s">
        <v>289</v>
      </c>
      <c r="J984" s="421">
        <v>2011101056358</v>
      </c>
      <c r="K984" s="421">
        <v>2011101056358</v>
      </c>
      <c r="L984" s="421">
        <v>2011101056358</v>
      </c>
      <c r="M984" s="421">
        <v>2011101056358</v>
      </c>
      <c r="N984" s="421">
        <v>2011101056358</v>
      </c>
      <c r="O984" s="421">
        <v>2011101056358</v>
      </c>
      <c r="P984" s="422" t="s">
        <v>780</v>
      </c>
      <c r="Q984" s="422" t="s">
        <v>780</v>
      </c>
      <c r="R984" s="422" t="s">
        <v>780</v>
      </c>
      <c r="S984" s="422" t="s">
        <v>780</v>
      </c>
      <c r="T984" s="422" t="s">
        <v>780</v>
      </c>
      <c r="U984" s="422" t="s">
        <v>780</v>
      </c>
      <c r="V984" s="422" t="s">
        <v>780</v>
      </c>
      <c r="W984" s="422" t="s">
        <v>780</v>
      </c>
      <c r="X984" s="422" t="s">
        <v>780</v>
      </c>
      <c r="Y984" s="423">
        <v>12</v>
      </c>
      <c r="Z984" s="424"/>
      <c r="AA984" s="424"/>
      <c r="AB984" s="425"/>
      <c r="AC984" s="426" t="s">
        <v>386</v>
      </c>
      <c r="AD984" s="427"/>
      <c r="AE984" s="427"/>
      <c r="AF984" s="427"/>
      <c r="AG984" s="427"/>
      <c r="AH984" s="428" t="s">
        <v>813</v>
      </c>
      <c r="AI984" s="428" t="s">
        <v>694</v>
      </c>
      <c r="AJ984" s="428" t="s">
        <v>694</v>
      </c>
      <c r="AK984" s="428" t="s">
        <v>694</v>
      </c>
      <c r="AL984" s="429" t="s">
        <v>813</v>
      </c>
      <c r="AM984" s="430" t="s">
        <v>694</v>
      </c>
      <c r="AN984" s="430" t="s">
        <v>694</v>
      </c>
      <c r="AO984" s="431" t="s">
        <v>694</v>
      </c>
      <c r="AP984" s="238"/>
      <c r="AQ984" s="238"/>
      <c r="AR984" s="238"/>
      <c r="AS984" s="238"/>
      <c r="AT984" s="238"/>
      <c r="AU984" s="238"/>
      <c r="AV984" s="238"/>
      <c r="AW984" s="238"/>
      <c r="AX984" s="238"/>
      <c r="AY984">
        <f>COUNTA($C$984)</f>
        <v>1</v>
      </c>
    </row>
    <row r="985" spans="1:51" ht="48" customHeight="1" x14ac:dyDescent="0.15">
      <c r="A985" s="419">
        <v>9</v>
      </c>
      <c r="B985" s="419">
        <v>1</v>
      </c>
      <c r="C985" s="460" t="s">
        <v>783</v>
      </c>
      <c r="D985" s="460" t="s">
        <v>783</v>
      </c>
      <c r="E985" s="460" t="s">
        <v>783</v>
      </c>
      <c r="F985" s="460" t="s">
        <v>783</v>
      </c>
      <c r="G985" s="460" t="s">
        <v>783</v>
      </c>
      <c r="H985" s="460" t="s">
        <v>783</v>
      </c>
      <c r="I985" s="460" t="s">
        <v>783</v>
      </c>
      <c r="J985" s="421">
        <v>1010001110829</v>
      </c>
      <c r="K985" s="421">
        <v>1010001110829</v>
      </c>
      <c r="L985" s="421">
        <v>1010001110829</v>
      </c>
      <c r="M985" s="421">
        <v>1010001110829</v>
      </c>
      <c r="N985" s="421">
        <v>1010001110829</v>
      </c>
      <c r="O985" s="421">
        <v>1010001110829</v>
      </c>
      <c r="P985" s="422" t="s">
        <v>55</v>
      </c>
      <c r="Q985" s="422" t="s">
        <v>55</v>
      </c>
      <c r="R985" s="422" t="s">
        <v>55</v>
      </c>
      <c r="S985" s="422" t="s">
        <v>55</v>
      </c>
      <c r="T985" s="422" t="s">
        <v>55</v>
      </c>
      <c r="U985" s="422" t="s">
        <v>55</v>
      </c>
      <c r="V985" s="422" t="s">
        <v>55</v>
      </c>
      <c r="W985" s="422" t="s">
        <v>55</v>
      </c>
      <c r="X985" s="422" t="s">
        <v>55</v>
      </c>
      <c r="Y985" s="423">
        <v>7</v>
      </c>
      <c r="Z985" s="424"/>
      <c r="AA985" s="424"/>
      <c r="AB985" s="425"/>
      <c r="AC985" s="426" t="s">
        <v>386</v>
      </c>
      <c r="AD985" s="427"/>
      <c r="AE985" s="427"/>
      <c r="AF985" s="427"/>
      <c r="AG985" s="427"/>
      <c r="AH985" s="428">
        <v>1</v>
      </c>
      <c r="AI985" s="428">
        <v>1</v>
      </c>
      <c r="AJ985" s="428">
        <v>1</v>
      </c>
      <c r="AK985" s="428">
        <v>1</v>
      </c>
      <c r="AL985" s="429">
        <v>63.2</v>
      </c>
      <c r="AM985" s="430">
        <v>63.2</v>
      </c>
      <c r="AN985" s="430">
        <v>63.2</v>
      </c>
      <c r="AO985" s="431">
        <v>63.2</v>
      </c>
      <c r="AP985" s="238"/>
      <c r="AQ985" s="238"/>
      <c r="AR985" s="238"/>
      <c r="AS985" s="238"/>
      <c r="AT985" s="238"/>
      <c r="AU985" s="238"/>
      <c r="AV985" s="238"/>
      <c r="AW985" s="238"/>
      <c r="AX985" s="238"/>
      <c r="AY985">
        <f>COUNTA($C$985)</f>
        <v>1</v>
      </c>
    </row>
    <row r="986" spans="1:51" ht="45.75" customHeight="1" x14ac:dyDescent="0.15">
      <c r="A986" s="419">
        <v>10</v>
      </c>
      <c r="B986" s="419">
        <v>1</v>
      </c>
      <c r="C986" s="460" t="s">
        <v>784</v>
      </c>
      <c r="D986" s="460" t="s">
        <v>784</v>
      </c>
      <c r="E986" s="460" t="s">
        <v>784</v>
      </c>
      <c r="F986" s="460" t="s">
        <v>784</v>
      </c>
      <c r="G986" s="460" t="s">
        <v>784</v>
      </c>
      <c r="H986" s="460" t="s">
        <v>784</v>
      </c>
      <c r="I986" s="460" t="s">
        <v>784</v>
      </c>
      <c r="J986" s="421">
        <v>4010401024691</v>
      </c>
      <c r="K986" s="421">
        <v>4010401024691</v>
      </c>
      <c r="L986" s="421">
        <v>4010401024691</v>
      </c>
      <c r="M986" s="421">
        <v>4010401024691</v>
      </c>
      <c r="N986" s="421">
        <v>4010401024691</v>
      </c>
      <c r="O986" s="421">
        <v>4010401024691</v>
      </c>
      <c r="P986" s="422" t="s">
        <v>116</v>
      </c>
      <c r="Q986" s="422" t="s">
        <v>116</v>
      </c>
      <c r="R986" s="422" t="s">
        <v>116</v>
      </c>
      <c r="S986" s="422" t="s">
        <v>116</v>
      </c>
      <c r="T986" s="422" t="s">
        <v>116</v>
      </c>
      <c r="U986" s="422" t="s">
        <v>116</v>
      </c>
      <c r="V986" s="422" t="s">
        <v>116</v>
      </c>
      <c r="W986" s="422" t="s">
        <v>116</v>
      </c>
      <c r="X986" s="422" t="s">
        <v>116</v>
      </c>
      <c r="Y986" s="423">
        <v>7</v>
      </c>
      <c r="Z986" s="424"/>
      <c r="AA986" s="424"/>
      <c r="AB986" s="425"/>
      <c r="AC986" s="426" t="s">
        <v>600</v>
      </c>
      <c r="AD986" s="427"/>
      <c r="AE986" s="427"/>
      <c r="AF986" s="427"/>
      <c r="AG986" s="427"/>
      <c r="AH986" s="428" t="s">
        <v>812</v>
      </c>
      <c r="AI986" s="428" t="s">
        <v>763</v>
      </c>
      <c r="AJ986" s="428" t="s">
        <v>763</v>
      </c>
      <c r="AK986" s="428" t="s">
        <v>763</v>
      </c>
      <c r="AL986" s="429">
        <v>100</v>
      </c>
      <c r="AM986" s="430">
        <v>100</v>
      </c>
      <c r="AN986" s="430">
        <v>100</v>
      </c>
      <c r="AO986" s="431">
        <v>100</v>
      </c>
      <c r="AP986" s="238"/>
      <c r="AQ986" s="238"/>
      <c r="AR986" s="238"/>
      <c r="AS986" s="238"/>
      <c r="AT986" s="238"/>
      <c r="AU986" s="238"/>
      <c r="AV986" s="238"/>
      <c r="AW986" s="238"/>
      <c r="AX986" s="238"/>
      <c r="AY986">
        <f>COUNTA($C$986)</f>
        <v>1</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18"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73"/>
      <c r="B1009" s="273"/>
      <c r="C1009" s="273" t="s">
        <v>96</v>
      </c>
      <c r="D1009" s="273"/>
      <c r="E1009" s="273"/>
      <c r="F1009" s="273"/>
      <c r="G1009" s="273"/>
      <c r="H1009" s="273"/>
      <c r="I1009" s="273"/>
      <c r="J1009" s="242" t="s">
        <v>100</v>
      </c>
      <c r="K1009" s="462"/>
      <c r="L1009" s="462"/>
      <c r="M1009" s="462"/>
      <c r="N1009" s="462"/>
      <c r="O1009" s="462"/>
      <c r="P1009" s="273" t="s">
        <v>24</v>
      </c>
      <c r="Q1009" s="273"/>
      <c r="R1009" s="273"/>
      <c r="S1009" s="273"/>
      <c r="T1009" s="273"/>
      <c r="U1009" s="273"/>
      <c r="V1009" s="273"/>
      <c r="W1009" s="273"/>
      <c r="X1009" s="273"/>
      <c r="Y1009" s="458" t="s">
        <v>402</v>
      </c>
      <c r="Z1009" s="458"/>
      <c r="AA1009" s="458"/>
      <c r="AB1009" s="458"/>
      <c r="AC1009" s="242" t="s">
        <v>342</v>
      </c>
      <c r="AD1009" s="242"/>
      <c r="AE1009" s="242"/>
      <c r="AF1009" s="242"/>
      <c r="AG1009" s="242"/>
      <c r="AH1009" s="458" t="s">
        <v>459</v>
      </c>
      <c r="AI1009" s="273"/>
      <c r="AJ1009" s="273"/>
      <c r="AK1009" s="273"/>
      <c r="AL1009" s="273" t="s">
        <v>23</v>
      </c>
      <c r="AM1009" s="273"/>
      <c r="AN1009" s="273"/>
      <c r="AO1009" s="417"/>
      <c r="AP1009" s="242" t="s">
        <v>407</v>
      </c>
      <c r="AQ1009" s="242"/>
      <c r="AR1009" s="242"/>
      <c r="AS1009" s="242"/>
      <c r="AT1009" s="242"/>
      <c r="AU1009" s="242"/>
      <c r="AV1009" s="242"/>
      <c r="AW1009" s="242"/>
      <c r="AX1009" s="242"/>
      <c r="AY1009">
        <f>$AY$1007</f>
        <v>1</v>
      </c>
    </row>
    <row r="1010" spans="1:51" ht="45.75" customHeight="1" x14ac:dyDescent="0.15">
      <c r="A1010" s="419">
        <v>1</v>
      </c>
      <c r="B1010" s="419">
        <v>1</v>
      </c>
      <c r="C1010" s="460" t="s">
        <v>101</v>
      </c>
      <c r="D1010" s="460" t="s">
        <v>101</v>
      </c>
      <c r="E1010" s="460" t="s">
        <v>101</v>
      </c>
      <c r="F1010" s="460" t="s">
        <v>101</v>
      </c>
      <c r="G1010" s="460" t="s">
        <v>101</v>
      </c>
      <c r="H1010" s="460" t="s">
        <v>101</v>
      </c>
      <c r="I1010" s="460" t="s">
        <v>101</v>
      </c>
      <c r="J1010" s="421">
        <v>1010405010435</v>
      </c>
      <c r="K1010" s="421">
        <v>1010405010435</v>
      </c>
      <c r="L1010" s="421">
        <v>1010405010435</v>
      </c>
      <c r="M1010" s="421">
        <v>1010405010435</v>
      </c>
      <c r="N1010" s="421">
        <v>1010405010435</v>
      </c>
      <c r="O1010" s="421">
        <v>1010405010435</v>
      </c>
      <c r="P1010" s="422" t="s">
        <v>795</v>
      </c>
      <c r="Q1010" s="422" t="s">
        <v>795</v>
      </c>
      <c r="R1010" s="422" t="s">
        <v>795</v>
      </c>
      <c r="S1010" s="422" t="s">
        <v>795</v>
      </c>
      <c r="T1010" s="422" t="s">
        <v>795</v>
      </c>
      <c r="U1010" s="422" t="s">
        <v>795</v>
      </c>
      <c r="V1010" s="422" t="s">
        <v>795</v>
      </c>
      <c r="W1010" s="422" t="s">
        <v>795</v>
      </c>
      <c r="X1010" s="422" t="s">
        <v>795</v>
      </c>
      <c r="Y1010" s="423">
        <v>484</v>
      </c>
      <c r="Z1010" s="424"/>
      <c r="AA1010" s="424"/>
      <c r="AB1010" s="425"/>
      <c r="AC1010" s="426" t="s">
        <v>443</v>
      </c>
      <c r="AD1010" s="427"/>
      <c r="AE1010" s="427"/>
      <c r="AF1010" s="427"/>
      <c r="AG1010" s="427"/>
      <c r="AH1010" s="461" t="s">
        <v>812</v>
      </c>
      <c r="AI1010" s="461" t="s">
        <v>763</v>
      </c>
      <c r="AJ1010" s="461" t="s">
        <v>763</v>
      </c>
      <c r="AK1010" s="461" t="s">
        <v>763</v>
      </c>
      <c r="AL1010" s="429">
        <v>100</v>
      </c>
      <c r="AM1010" s="430">
        <v>100</v>
      </c>
      <c r="AN1010" s="430">
        <v>100</v>
      </c>
      <c r="AO1010" s="431">
        <v>100</v>
      </c>
      <c r="AP1010" s="238"/>
      <c r="AQ1010" s="238"/>
      <c r="AR1010" s="238"/>
      <c r="AS1010" s="238"/>
      <c r="AT1010" s="238"/>
      <c r="AU1010" s="238"/>
      <c r="AV1010" s="238"/>
      <c r="AW1010" s="238"/>
      <c r="AX1010" s="238"/>
      <c r="AY1010">
        <f>$AY$1007</f>
        <v>1</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273"/>
      <c r="B1042" s="273"/>
      <c r="C1042" s="273" t="s">
        <v>96</v>
      </c>
      <c r="D1042" s="273"/>
      <c r="E1042" s="273"/>
      <c r="F1042" s="273"/>
      <c r="G1042" s="273"/>
      <c r="H1042" s="273"/>
      <c r="I1042" s="273"/>
      <c r="J1042" s="242" t="s">
        <v>100</v>
      </c>
      <c r="K1042" s="462"/>
      <c r="L1042" s="462"/>
      <c r="M1042" s="462"/>
      <c r="N1042" s="462"/>
      <c r="O1042" s="462"/>
      <c r="P1042" s="273" t="s">
        <v>24</v>
      </c>
      <c r="Q1042" s="273"/>
      <c r="R1042" s="273"/>
      <c r="S1042" s="273"/>
      <c r="T1042" s="273"/>
      <c r="U1042" s="273"/>
      <c r="V1042" s="273"/>
      <c r="W1042" s="273"/>
      <c r="X1042" s="273"/>
      <c r="Y1042" s="458" t="s">
        <v>402</v>
      </c>
      <c r="Z1042" s="458"/>
      <c r="AA1042" s="458"/>
      <c r="AB1042" s="458"/>
      <c r="AC1042" s="242" t="s">
        <v>342</v>
      </c>
      <c r="AD1042" s="242"/>
      <c r="AE1042" s="242"/>
      <c r="AF1042" s="242"/>
      <c r="AG1042" s="242"/>
      <c r="AH1042" s="458" t="s">
        <v>459</v>
      </c>
      <c r="AI1042" s="273"/>
      <c r="AJ1042" s="273"/>
      <c r="AK1042" s="273"/>
      <c r="AL1042" s="273" t="s">
        <v>23</v>
      </c>
      <c r="AM1042" s="273"/>
      <c r="AN1042" s="273"/>
      <c r="AO1042" s="417"/>
      <c r="AP1042" s="242" t="s">
        <v>407</v>
      </c>
      <c r="AQ1042" s="242"/>
      <c r="AR1042" s="242"/>
      <c r="AS1042" s="242"/>
      <c r="AT1042" s="242"/>
      <c r="AU1042" s="242"/>
      <c r="AV1042" s="242"/>
      <c r="AW1042" s="242"/>
      <c r="AX1042" s="242"/>
      <c r="AY1042">
        <f>$AY$1040</f>
        <v>1</v>
      </c>
    </row>
    <row r="1043" spans="1:51" ht="60.75" customHeight="1" x14ac:dyDescent="0.15">
      <c r="A1043" s="419">
        <v>1</v>
      </c>
      <c r="B1043" s="419">
        <v>1</v>
      </c>
      <c r="C1043" s="460" t="s">
        <v>469</v>
      </c>
      <c r="D1043" s="460" t="s">
        <v>469</v>
      </c>
      <c r="E1043" s="460" t="s">
        <v>469</v>
      </c>
      <c r="F1043" s="460" t="s">
        <v>469</v>
      </c>
      <c r="G1043" s="460" t="s">
        <v>469</v>
      </c>
      <c r="H1043" s="460" t="s">
        <v>469</v>
      </c>
      <c r="I1043" s="460" t="s">
        <v>469</v>
      </c>
      <c r="J1043" s="421">
        <v>4120001086023</v>
      </c>
      <c r="K1043" s="421">
        <v>4120001086023</v>
      </c>
      <c r="L1043" s="421">
        <v>4120001086023</v>
      </c>
      <c r="M1043" s="421">
        <v>4120001086023</v>
      </c>
      <c r="N1043" s="421">
        <v>4120001086023</v>
      </c>
      <c r="O1043" s="421">
        <v>4120001086023</v>
      </c>
      <c r="P1043" s="422" t="s">
        <v>708</v>
      </c>
      <c r="Q1043" s="422" t="s">
        <v>708</v>
      </c>
      <c r="R1043" s="422" t="s">
        <v>708</v>
      </c>
      <c r="S1043" s="422" t="s">
        <v>708</v>
      </c>
      <c r="T1043" s="422" t="s">
        <v>708</v>
      </c>
      <c r="U1043" s="422" t="s">
        <v>708</v>
      </c>
      <c r="V1043" s="422" t="s">
        <v>708</v>
      </c>
      <c r="W1043" s="422" t="s">
        <v>708</v>
      </c>
      <c r="X1043" s="422" t="s">
        <v>708</v>
      </c>
      <c r="Y1043" s="423">
        <v>34</v>
      </c>
      <c r="Z1043" s="424"/>
      <c r="AA1043" s="424"/>
      <c r="AB1043" s="425"/>
      <c r="AC1043" s="426" t="s">
        <v>386</v>
      </c>
      <c r="AD1043" s="427"/>
      <c r="AE1043" s="427"/>
      <c r="AF1043" s="427"/>
      <c r="AG1043" s="427"/>
      <c r="AH1043" s="461">
        <v>3</v>
      </c>
      <c r="AI1043" s="461">
        <v>3</v>
      </c>
      <c r="AJ1043" s="461">
        <v>3</v>
      </c>
      <c r="AK1043" s="461">
        <v>3</v>
      </c>
      <c r="AL1043" s="429">
        <v>88.9</v>
      </c>
      <c r="AM1043" s="430">
        <v>88.9</v>
      </c>
      <c r="AN1043" s="430">
        <v>88.9</v>
      </c>
      <c r="AO1043" s="431">
        <v>88.9</v>
      </c>
      <c r="AP1043" s="238"/>
      <c r="AQ1043" s="238"/>
      <c r="AR1043" s="238"/>
      <c r="AS1043" s="238"/>
      <c r="AT1043" s="238"/>
      <c r="AU1043" s="238"/>
      <c r="AV1043" s="238"/>
      <c r="AW1043" s="238"/>
      <c r="AX1043" s="238"/>
      <c r="AY1043">
        <f>$AY$1040</f>
        <v>1</v>
      </c>
    </row>
    <row r="1044" spans="1:51" ht="30" customHeight="1" x14ac:dyDescent="0.15">
      <c r="A1044" s="419">
        <v>2</v>
      </c>
      <c r="B1044" s="419">
        <v>1</v>
      </c>
      <c r="C1044" s="460" t="s">
        <v>796</v>
      </c>
      <c r="D1044" s="460" t="s">
        <v>796</v>
      </c>
      <c r="E1044" s="460" t="s">
        <v>796</v>
      </c>
      <c r="F1044" s="460" t="s">
        <v>796</v>
      </c>
      <c r="G1044" s="460" t="s">
        <v>796</v>
      </c>
      <c r="H1044" s="460" t="s">
        <v>796</v>
      </c>
      <c r="I1044" s="460" t="s">
        <v>796</v>
      </c>
      <c r="J1044" s="421">
        <v>5010401042032</v>
      </c>
      <c r="K1044" s="421">
        <v>5010401042032</v>
      </c>
      <c r="L1044" s="421">
        <v>5010401042032</v>
      </c>
      <c r="M1044" s="421">
        <v>5010401042032</v>
      </c>
      <c r="N1044" s="421">
        <v>5010401042032</v>
      </c>
      <c r="O1044" s="421">
        <v>5010401042032</v>
      </c>
      <c r="P1044" s="422" t="s">
        <v>612</v>
      </c>
      <c r="Q1044" s="422" t="s">
        <v>612</v>
      </c>
      <c r="R1044" s="422" t="s">
        <v>612</v>
      </c>
      <c r="S1044" s="422" t="s">
        <v>612</v>
      </c>
      <c r="T1044" s="422" t="s">
        <v>612</v>
      </c>
      <c r="U1044" s="422" t="s">
        <v>612</v>
      </c>
      <c r="V1044" s="422" t="s">
        <v>612</v>
      </c>
      <c r="W1044" s="422" t="s">
        <v>612</v>
      </c>
      <c r="X1044" s="422" t="s">
        <v>612</v>
      </c>
      <c r="Y1044" s="423">
        <v>22</v>
      </c>
      <c r="Z1044" s="424"/>
      <c r="AA1044" s="424"/>
      <c r="AB1044" s="425"/>
      <c r="AC1044" s="426" t="s">
        <v>600</v>
      </c>
      <c r="AD1044" s="427"/>
      <c r="AE1044" s="427"/>
      <c r="AF1044" s="427"/>
      <c r="AG1044" s="427"/>
      <c r="AH1044" s="461" t="s">
        <v>812</v>
      </c>
      <c r="AI1044" s="461" t="s">
        <v>763</v>
      </c>
      <c r="AJ1044" s="461" t="s">
        <v>763</v>
      </c>
      <c r="AK1044" s="461" t="s">
        <v>763</v>
      </c>
      <c r="AL1044" s="429">
        <v>100</v>
      </c>
      <c r="AM1044" s="430">
        <v>100</v>
      </c>
      <c r="AN1044" s="430">
        <v>100</v>
      </c>
      <c r="AO1044" s="431">
        <v>100</v>
      </c>
      <c r="AP1044" s="238"/>
      <c r="AQ1044" s="238"/>
      <c r="AR1044" s="238"/>
      <c r="AS1044" s="238"/>
      <c r="AT1044" s="238"/>
      <c r="AU1044" s="238"/>
      <c r="AV1044" s="238"/>
      <c r="AW1044" s="238"/>
      <c r="AX1044" s="238"/>
      <c r="AY1044">
        <f>COUNTA($C$1044)</f>
        <v>1</v>
      </c>
    </row>
    <row r="1045" spans="1:51" ht="30" customHeight="1" x14ac:dyDescent="0.15">
      <c r="A1045" s="419">
        <v>3</v>
      </c>
      <c r="B1045" s="419">
        <v>1</v>
      </c>
      <c r="C1045" s="460" t="s">
        <v>797</v>
      </c>
      <c r="D1045" s="460" t="s">
        <v>797</v>
      </c>
      <c r="E1045" s="460" t="s">
        <v>797</v>
      </c>
      <c r="F1045" s="460" t="s">
        <v>797</v>
      </c>
      <c r="G1045" s="460" t="s">
        <v>797</v>
      </c>
      <c r="H1045" s="460" t="s">
        <v>797</v>
      </c>
      <c r="I1045" s="460" t="s">
        <v>797</v>
      </c>
      <c r="J1045" s="421">
        <v>2040001016196</v>
      </c>
      <c r="K1045" s="421">
        <v>2040001016196</v>
      </c>
      <c r="L1045" s="421">
        <v>2040001016196</v>
      </c>
      <c r="M1045" s="421">
        <v>2040001016196</v>
      </c>
      <c r="N1045" s="421">
        <v>2040001016196</v>
      </c>
      <c r="O1045" s="421">
        <v>2040001016196</v>
      </c>
      <c r="P1045" s="422" t="s">
        <v>612</v>
      </c>
      <c r="Q1045" s="422" t="s">
        <v>612</v>
      </c>
      <c r="R1045" s="422" t="s">
        <v>612</v>
      </c>
      <c r="S1045" s="422" t="s">
        <v>612</v>
      </c>
      <c r="T1045" s="422" t="s">
        <v>612</v>
      </c>
      <c r="U1045" s="422" t="s">
        <v>612</v>
      </c>
      <c r="V1045" s="422" t="s">
        <v>612</v>
      </c>
      <c r="W1045" s="422" t="s">
        <v>612</v>
      </c>
      <c r="X1045" s="422" t="s">
        <v>612</v>
      </c>
      <c r="Y1045" s="423">
        <v>6</v>
      </c>
      <c r="Z1045" s="424"/>
      <c r="AA1045" s="424"/>
      <c r="AB1045" s="425"/>
      <c r="AC1045" s="426" t="s">
        <v>600</v>
      </c>
      <c r="AD1045" s="427"/>
      <c r="AE1045" s="427"/>
      <c r="AF1045" s="427"/>
      <c r="AG1045" s="427"/>
      <c r="AH1045" s="428" t="s">
        <v>812</v>
      </c>
      <c r="AI1045" s="428" t="s">
        <v>763</v>
      </c>
      <c r="AJ1045" s="428" t="s">
        <v>763</v>
      </c>
      <c r="AK1045" s="428" t="s">
        <v>763</v>
      </c>
      <c r="AL1045" s="429">
        <v>100</v>
      </c>
      <c r="AM1045" s="430">
        <v>100</v>
      </c>
      <c r="AN1045" s="430">
        <v>100</v>
      </c>
      <c r="AO1045" s="431">
        <v>100</v>
      </c>
      <c r="AP1045" s="238"/>
      <c r="AQ1045" s="238"/>
      <c r="AR1045" s="238"/>
      <c r="AS1045" s="238"/>
      <c r="AT1045" s="238"/>
      <c r="AU1045" s="238"/>
      <c r="AV1045" s="238"/>
      <c r="AW1045" s="238"/>
      <c r="AX1045" s="238"/>
      <c r="AY1045">
        <f>COUNTA($C$1045)</f>
        <v>1</v>
      </c>
    </row>
    <row r="1046" spans="1:51" ht="30" customHeight="1" x14ac:dyDescent="0.15">
      <c r="A1046" s="419">
        <v>4</v>
      </c>
      <c r="B1046" s="419">
        <v>1</v>
      </c>
      <c r="C1046" s="460" t="s">
        <v>289</v>
      </c>
      <c r="D1046" s="460" t="s">
        <v>289</v>
      </c>
      <c r="E1046" s="460" t="s">
        <v>289</v>
      </c>
      <c r="F1046" s="460" t="s">
        <v>289</v>
      </c>
      <c r="G1046" s="460" t="s">
        <v>289</v>
      </c>
      <c r="H1046" s="460" t="s">
        <v>289</v>
      </c>
      <c r="I1046" s="460" t="s">
        <v>289</v>
      </c>
      <c r="J1046" s="421">
        <v>2011101056358</v>
      </c>
      <c r="K1046" s="421">
        <v>2011101056358</v>
      </c>
      <c r="L1046" s="421">
        <v>2011101056358</v>
      </c>
      <c r="M1046" s="421">
        <v>2011101056358</v>
      </c>
      <c r="N1046" s="421">
        <v>2011101056358</v>
      </c>
      <c r="O1046" s="421">
        <v>2011101056358</v>
      </c>
      <c r="P1046" s="422" t="s">
        <v>527</v>
      </c>
      <c r="Q1046" s="422" t="s">
        <v>527</v>
      </c>
      <c r="R1046" s="422" t="s">
        <v>527</v>
      </c>
      <c r="S1046" s="422" t="s">
        <v>527</v>
      </c>
      <c r="T1046" s="422" t="s">
        <v>527</v>
      </c>
      <c r="U1046" s="422" t="s">
        <v>527</v>
      </c>
      <c r="V1046" s="422" t="s">
        <v>527</v>
      </c>
      <c r="W1046" s="422" t="s">
        <v>527</v>
      </c>
      <c r="X1046" s="422" t="s">
        <v>527</v>
      </c>
      <c r="Y1046" s="423">
        <v>6</v>
      </c>
      <c r="Z1046" s="424"/>
      <c r="AA1046" s="424"/>
      <c r="AB1046" s="425"/>
      <c r="AC1046" s="426" t="s">
        <v>386</v>
      </c>
      <c r="AD1046" s="427"/>
      <c r="AE1046" s="427"/>
      <c r="AF1046" s="427"/>
      <c r="AG1046" s="427"/>
      <c r="AH1046" s="428" t="s">
        <v>814</v>
      </c>
      <c r="AI1046" s="428" t="s">
        <v>694</v>
      </c>
      <c r="AJ1046" s="428" t="s">
        <v>694</v>
      </c>
      <c r="AK1046" s="428" t="s">
        <v>694</v>
      </c>
      <c r="AL1046" s="429" t="s">
        <v>814</v>
      </c>
      <c r="AM1046" s="430" t="s">
        <v>694</v>
      </c>
      <c r="AN1046" s="430" t="s">
        <v>694</v>
      </c>
      <c r="AO1046" s="431" t="s">
        <v>694</v>
      </c>
      <c r="AP1046" s="238"/>
      <c r="AQ1046" s="238"/>
      <c r="AR1046" s="238"/>
      <c r="AS1046" s="238"/>
      <c r="AT1046" s="238"/>
      <c r="AU1046" s="238"/>
      <c r="AV1046" s="238"/>
      <c r="AW1046" s="238"/>
      <c r="AX1046" s="238"/>
      <c r="AY1046">
        <f>COUNTA($C$1046)</f>
        <v>1</v>
      </c>
    </row>
    <row r="1047" spans="1:51" ht="30" customHeight="1" x14ac:dyDescent="0.15">
      <c r="A1047" s="419">
        <v>5</v>
      </c>
      <c r="B1047" s="419">
        <v>1</v>
      </c>
      <c r="C1047" s="460" t="s">
        <v>742</v>
      </c>
      <c r="D1047" s="460" t="s">
        <v>742</v>
      </c>
      <c r="E1047" s="460" t="s">
        <v>742</v>
      </c>
      <c r="F1047" s="460" t="s">
        <v>742</v>
      </c>
      <c r="G1047" s="460" t="s">
        <v>742</v>
      </c>
      <c r="H1047" s="460" t="s">
        <v>742</v>
      </c>
      <c r="I1047" s="460" t="s">
        <v>742</v>
      </c>
      <c r="J1047" s="421">
        <v>9010401021692</v>
      </c>
      <c r="K1047" s="421">
        <v>9010401021692</v>
      </c>
      <c r="L1047" s="421">
        <v>9010401021692</v>
      </c>
      <c r="M1047" s="421">
        <v>9010401021692</v>
      </c>
      <c r="N1047" s="421">
        <v>9010401021692</v>
      </c>
      <c r="O1047" s="421">
        <v>9010401021692</v>
      </c>
      <c r="P1047" s="422" t="s">
        <v>612</v>
      </c>
      <c r="Q1047" s="422" t="s">
        <v>612</v>
      </c>
      <c r="R1047" s="422" t="s">
        <v>612</v>
      </c>
      <c r="S1047" s="422" t="s">
        <v>612</v>
      </c>
      <c r="T1047" s="422" t="s">
        <v>612</v>
      </c>
      <c r="U1047" s="422" t="s">
        <v>612</v>
      </c>
      <c r="V1047" s="422" t="s">
        <v>612</v>
      </c>
      <c r="W1047" s="422" t="s">
        <v>612</v>
      </c>
      <c r="X1047" s="422" t="s">
        <v>612</v>
      </c>
      <c r="Y1047" s="423">
        <v>5</v>
      </c>
      <c r="Z1047" s="424"/>
      <c r="AA1047" s="424"/>
      <c r="AB1047" s="425"/>
      <c r="AC1047" s="426" t="s">
        <v>600</v>
      </c>
      <c r="AD1047" s="427"/>
      <c r="AE1047" s="427"/>
      <c r="AF1047" s="427"/>
      <c r="AG1047" s="427"/>
      <c r="AH1047" s="428" t="s">
        <v>812</v>
      </c>
      <c r="AI1047" s="428" t="s">
        <v>763</v>
      </c>
      <c r="AJ1047" s="428" t="s">
        <v>763</v>
      </c>
      <c r="AK1047" s="428" t="s">
        <v>763</v>
      </c>
      <c r="AL1047" s="429">
        <v>100</v>
      </c>
      <c r="AM1047" s="430">
        <v>100</v>
      </c>
      <c r="AN1047" s="430">
        <v>100</v>
      </c>
      <c r="AO1047" s="431">
        <v>100</v>
      </c>
      <c r="AP1047" s="238"/>
      <c r="AQ1047" s="238"/>
      <c r="AR1047" s="238"/>
      <c r="AS1047" s="238"/>
      <c r="AT1047" s="238"/>
      <c r="AU1047" s="238"/>
      <c r="AV1047" s="238"/>
      <c r="AW1047" s="238"/>
      <c r="AX1047" s="238"/>
      <c r="AY1047">
        <f>COUNTA($C$1047)</f>
        <v>1</v>
      </c>
    </row>
    <row r="1048" spans="1:51" ht="30" customHeight="1" x14ac:dyDescent="0.15">
      <c r="A1048" s="419">
        <v>6</v>
      </c>
      <c r="B1048" s="419">
        <v>1</v>
      </c>
      <c r="C1048" s="460" t="s">
        <v>417</v>
      </c>
      <c r="D1048" s="460" t="s">
        <v>417</v>
      </c>
      <c r="E1048" s="460" t="s">
        <v>417</v>
      </c>
      <c r="F1048" s="460" t="s">
        <v>417</v>
      </c>
      <c r="G1048" s="460" t="s">
        <v>417</v>
      </c>
      <c r="H1048" s="460" t="s">
        <v>417</v>
      </c>
      <c r="I1048" s="460" t="s">
        <v>417</v>
      </c>
      <c r="J1048" s="421">
        <v>2011601010517</v>
      </c>
      <c r="K1048" s="421">
        <v>2011601010517</v>
      </c>
      <c r="L1048" s="421">
        <v>2011601010517</v>
      </c>
      <c r="M1048" s="421">
        <v>2011601010517</v>
      </c>
      <c r="N1048" s="421">
        <v>2011601010517</v>
      </c>
      <c r="O1048" s="421">
        <v>2011601010517</v>
      </c>
      <c r="P1048" s="422" t="s">
        <v>612</v>
      </c>
      <c r="Q1048" s="422" t="s">
        <v>612</v>
      </c>
      <c r="R1048" s="422" t="s">
        <v>612</v>
      </c>
      <c r="S1048" s="422" t="s">
        <v>612</v>
      </c>
      <c r="T1048" s="422" t="s">
        <v>612</v>
      </c>
      <c r="U1048" s="422" t="s">
        <v>612</v>
      </c>
      <c r="V1048" s="422" t="s">
        <v>612</v>
      </c>
      <c r="W1048" s="422" t="s">
        <v>612</v>
      </c>
      <c r="X1048" s="422" t="s">
        <v>612</v>
      </c>
      <c r="Y1048" s="423">
        <v>5</v>
      </c>
      <c r="Z1048" s="424"/>
      <c r="AA1048" s="424"/>
      <c r="AB1048" s="425"/>
      <c r="AC1048" s="426" t="s">
        <v>600</v>
      </c>
      <c r="AD1048" s="427"/>
      <c r="AE1048" s="427"/>
      <c r="AF1048" s="427"/>
      <c r="AG1048" s="427"/>
      <c r="AH1048" s="428" t="s">
        <v>812</v>
      </c>
      <c r="AI1048" s="428" t="s">
        <v>763</v>
      </c>
      <c r="AJ1048" s="428" t="s">
        <v>763</v>
      </c>
      <c r="AK1048" s="428" t="s">
        <v>763</v>
      </c>
      <c r="AL1048" s="429">
        <v>100</v>
      </c>
      <c r="AM1048" s="430">
        <v>100</v>
      </c>
      <c r="AN1048" s="430">
        <v>100</v>
      </c>
      <c r="AO1048" s="431">
        <v>100</v>
      </c>
      <c r="AP1048" s="238"/>
      <c r="AQ1048" s="238"/>
      <c r="AR1048" s="238"/>
      <c r="AS1048" s="238"/>
      <c r="AT1048" s="238"/>
      <c r="AU1048" s="238"/>
      <c r="AV1048" s="238"/>
      <c r="AW1048" s="238"/>
      <c r="AX1048" s="238"/>
      <c r="AY1048">
        <f>COUNTA($C$1048)</f>
        <v>1</v>
      </c>
    </row>
    <row r="1049" spans="1:51" ht="30" customHeight="1" x14ac:dyDescent="0.15">
      <c r="A1049" s="419">
        <v>7</v>
      </c>
      <c r="B1049" s="419">
        <v>1</v>
      </c>
      <c r="C1049" s="460" t="s">
        <v>312</v>
      </c>
      <c r="D1049" s="460" t="s">
        <v>312</v>
      </c>
      <c r="E1049" s="460" t="s">
        <v>312</v>
      </c>
      <c r="F1049" s="460" t="s">
        <v>312</v>
      </c>
      <c r="G1049" s="460" t="s">
        <v>312</v>
      </c>
      <c r="H1049" s="460" t="s">
        <v>312</v>
      </c>
      <c r="I1049" s="460" t="s">
        <v>312</v>
      </c>
      <c r="J1049" s="421">
        <v>1010001086185</v>
      </c>
      <c r="K1049" s="421">
        <v>1010001086185</v>
      </c>
      <c r="L1049" s="421">
        <v>1010001086185</v>
      </c>
      <c r="M1049" s="421">
        <v>1010001086185</v>
      </c>
      <c r="N1049" s="421">
        <v>1010001086185</v>
      </c>
      <c r="O1049" s="421">
        <v>1010001086185</v>
      </c>
      <c r="P1049" s="422" t="s">
        <v>612</v>
      </c>
      <c r="Q1049" s="422" t="s">
        <v>612</v>
      </c>
      <c r="R1049" s="422" t="s">
        <v>612</v>
      </c>
      <c r="S1049" s="422" t="s">
        <v>612</v>
      </c>
      <c r="T1049" s="422" t="s">
        <v>612</v>
      </c>
      <c r="U1049" s="422" t="s">
        <v>612</v>
      </c>
      <c r="V1049" s="422" t="s">
        <v>612</v>
      </c>
      <c r="W1049" s="422" t="s">
        <v>612</v>
      </c>
      <c r="X1049" s="422" t="s">
        <v>612</v>
      </c>
      <c r="Y1049" s="423">
        <v>4</v>
      </c>
      <c r="Z1049" s="424"/>
      <c r="AA1049" s="424"/>
      <c r="AB1049" s="425"/>
      <c r="AC1049" s="426" t="s">
        <v>600</v>
      </c>
      <c r="AD1049" s="427"/>
      <c r="AE1049" s="427"/>
      <c r="AF1049" s="427"/>
      <c r="AG1049" s="427"/>
      <c r="AH1049" s="428" t="s">
        <v>812</v>
      </c>
      <c r="AI1049" s="428" t="s">
        <v>763</v>
      </c>
      <c r="AJ1049" s="428" t="s">
        <v>763</v>
      </c>
      <c r="AK1049" s="428" t="s">
        <v>763</v>
      </c>
      <c r="AL1049" s="429">
        <v>100</v>
      </c>
      <c r="AM1049" s="430">
        <v>100</v>
      </c>
      <c r="AN1049" s="430">
        <v>100</v>
      </c>
      <c r="AO1049" s="431">
        <v>100</v>
      </c>
      <c r="AP1049" s="238"/>
      <c r="AQ1049" s="238"/>
      <c r="AR1049" s="238"/>
      <c r="AS1049" s="238"/>
      <c r="AT1049" s="238"/>
      <c r="AU1049" s="238"/>
      <c r="AV1049" s="238"/>
      <c r="AW1049" s="238"/>
      <c r="AX1049" s="238"/>
      <c r="AY1049">
        <f>COUNTA($C$1049)</f>
        <v>1</v>
      </c>
    </row>
    <row r="1050" spans="1:51" ht="30" customHeight="1" x14ac:dyDescent="0.15">
      <c r="A1050" s="419">
        <v>8</v>
      </c>
      <c r="B1050" s="419">
        <v>1</v>
      </c>
      <c r="C1050" s="460" t="s">
        <v>798</v>
      </c>
      <c r="D1050" s="460" t="s">
        <v>798</v>
      </c>
      <c r="E1050" s="460" t="s">
        <v>798</v>
      </c>
      <c r="F1050" s="460" t="s">
        <v>798</v>
      </c>
      <c r="G1050" s="460" t="s">
        <v>798</v>
      </c>
      <c r="H1050" s="460" t="s">
        <v>798</v>
      </c>
      <c r="I1050" s="460" t="s">
        <v>798</v>
      </c>
      <c r="J1050" s="421">
        <v>6010001082469</v>
      </c>
      <c r="K1050" s="421">
        <v>6010001082469</v>
      </c>
      <c r="L1050" s="421">
        <v>6010001082469</v>
      </c>
      <c r="M1050" s="421">
        <v>6010001082469</v>
      </c>
      <c r="N1050" s="421">
        <v>6010001082469</v>
      </c>
      <c r="O1050" s="421">
        <v>6010001082469</v>
      </c>
      <c r="P1050" s="422" t="s">
        <v>637</v>
      </c>
      <c r="Q1050" s="422" t="s">
        <v>637</v>
      </c>
      <c r="R1050" s="422" t="s">
        <v>637</v>
      </c>
      <c r="S1050" s="422" t="s">
        <v>637</v>
      </c>
      <c r="T1050" s="422" t="s">
        <v>637</v>
      </c>
      <c r="U1050" s="422" t="s">
        <v>637</v>
      </c>
      <c r="V1050" s="422" t="s">
        <v>637</v>
      </c>
      <c r="W1050" s="422" t="s">
        <v>637</v>
      </c>
      <c r="X1050" s="422" t="s">
        <v>637</v>
      </c>
      <c r="Y1050" s="423">
        <v>1</v>
      </c>
      <c r="Z1050" s="424"/>
      <c r="AA1050" s="424"/>
      <c r="AB1050" s="425"/>
      <c r="AC1050" s="426" t="s">
        <v>771</v>
      </c>
      <c r="AD1050" s="427"/>
      <c r="AE1050" s="427"/>
      <c r="AF1050" s="427"/>
      <c r="AG1050" s="427"/>
      <c r="AH1050" s="428" t="s">
        <v>812</v>
      </c>
      <c r="AI1050" s="428" t="s">
        <v>763</v>
      </c>
      <c r="AJ1050" s="428" t="s">
        <v>763</v>
      </c>
      <c r="AK1050" s="428" t="s">
        <v>763</v>
      </c>
      <c r="AL1050" s="429">
        <v>100</v>
      </c>
      <c r="AM1050" s="430">
        <v>100</v>
      </c>
      <c r="AN1050" s="430">
        <v>100</v>
      </c>
      <c r="AO1050" s="431">
        <v>100</v>
      </c>
      <c r="AP1050" s="238"/>
      <c r="AQ1050" s="238"/>
      <c r="AR1050" s="238"/>
      <c r="AS1050" s="238"/>
      <c r="AT1050" s="238"/>
      <c r="AU1050" s="238"/>
      <c r="AV1050" s="238"/>
      <c r="AW1050" s="238"/>
      <c r="AX1050" s="238"/>
      <c r="AY1050">
        <f>COUNTA($C$1050)</f>
        <v>1</v>
      </c>
    </row>
    <row r="1051" spans="1:51" ht="57.75" customHeight="1" x14ac:dyDescent="0.15">
      <c r="A1051" s="419">
        <v>9</v>
      </c>
      <c r="B1051" s="419">
        <v>1</v>
      </c>
      <c r="C1051" s="460" t="s">
        <v>799</v>
      </c>
      <c r="D1051" s="460" t="s">
        <v>799</v>
      </c>
      <c r="E1051" s="460" t="s">
        <v>799</v>
      </c>
      <c r="F1051" s="460" t="s">
        <v>799</v>
      </c>
      <c r="G1051" s="460" t="s">
        <v>799</v>
      </c>
      <c r="H1051" s="460" t="s">
        <v>799</v>
      </c>
      <c r="I1051" s="460" t="s">
        <v>799</v>
      </c>
      <c r="J1051" s="421">
        <v>9011101039249</v>
      </c>
      <c r="K1051" s="421">
        <v>9011101039249</v>
      </c>
      <c r="L1051" s="421">
        <v>9011101039249</v>
      </c>
      <c r="M1051" s="421">
        <v>9011101039249</v>
      </c>
      <c r="N1051" s="421">
        <v>9011101039249</v>
      </c>
      <c r="O1051" s="421">
        <v>9011101039249</v>
      </c>
      <c r="P1051" s="422" t="s">
        <v>800</v>
      </c>
      <c r="Q1051" s="422" t="s">
        <v>800</v>
      </c>
      <c r="R1051" s="422" t="s">
        <v>800</v>
      </c>
      <c r="S1051" s="422" t="s">
        <v>800</v>
      </c>
      <c r="T1051" s="422" t="s">
        <v>800</v>
      </c>
      <c r="U1051" s="422" t="s">
        <v>800</v>
      </c>
      <c r="V1051" s="422" t="s">
        <v>800</v>
      </c>
      <c r="W1051" s="422" t="s">
        <v>800</v>
      </c>
      <c r="X1051" s="422" t="s">
        <v>800</v>
      </c>
      <c r="Y1051" s="423">
        <v>1</v>
      </c>
      <c r="Z1051" s="424"/>
      <c r="AA1051" s="424"/>
      <c r="AB1051" s="425"/>
      <c r="AC1051" s="426" t="s">
        <v>580</v>
      </c>
      <c r="AD1051" s="427"/>
      <c r="AE1051" s="427"/>
      <c r="AF1051" s="427"/>
      <c r="AG1051" s="427"/>
      <c r="AH1051" s="428">
        <v>1</v>
      </c>
      <c r="AI1051" s="428">
        <v>1</v>
      </c>
      <c r="AJ1051" s="428">
        <v>1</v>
      </c>
      <c r="AK1051" s="428">
        <v>1</v>
      </c>
      <c r="AL1051" s="429">
        <v>100</v>
      </c>
      <c r="AM1051" s="430">
        <v>100</v>
      </c>
      <c r="AN1051" s="430">
        <v>100</v>
      </c>
      <c r="AO1051" s="431">
        <v>100</v>
      </c>
      <c r="AP1051" s="238"/>
      <c r="AQ1051" s="238"/>
      <c r="AR1051" s="238"/>
      <c r="AS1051" s="238"/>
      <c r="AT1051" s="238"/>
      <c r="AU1051" s="238"/>
      <c r="AV1051" s="238"/>
      <c r="AW1051" s="238"/>
      <c r="AX1051" s="238"/>
      <c r="AY1051">
        <f>COUNTA($C$1051)</f>
        <v>1</v>
      </c>
    </row>
    <row r="1052" spans="1:51" ht="30" customHeight="1" x14ac:dyDescent="0.15">
      <c r="A1052" s="419">
        <v>10</v>
      </c>
      <c r="B1052" s="419">
        <v>1</v>
      </c>
      <c r="C1052" s="460" t="s">
        <v>783</v>
      </c>
      <c r="D1052" s="460" t="s">
        <v>783</v>
      </c>
      <c r="E1052" s="460" t="s">
        <v>783</v>
      </c>
      <c r="F1052" s="460" t="s">
        <v>783</v>
      </c>
      <c r="G1052" s="460" t="s">
        <v>783</v>
      </c>
      <c r="H1052" s="460" t="s">
        <v>783</v>
      </c>
      <c r="I1052" s="460" t="s">
        <v>783</v>
      </c>
      <c r="J1052" s="421">
        <v>1010001110829</v>
      </c>
      <c r="K1052" s="421">
        <v>1010001110829</v>
      </c>
      <c r="L1052" s="421">
        <v>1010001110829</v>
      </c>
      <c r="M1052" s="421">
        <v>1010001110829</v>
      </c>
      <c r="N1052" s="421">
        <v>1010001110829</v>
      </c>
      <c r="O1052" s="421">
        <v>1010001110829</v>
      </c>
      <c r="P1052" s="422" t="s">
        <v>254</v>
      </c>
      <c r="Q1052" s="422" t="s">
        <v>254</v>
      </c>
      <c r="R1052" s="422" t="s">
        <v>254</v>
      </c>
      <c r="S1052" s="422" t="s">
        <v>254</v>
      </c>
      <c r="T1052" s="422" t="s">
        <v>254</v>
      </c>
      <c r="U1052" s="422" t="s">
        <v>254</v>
      </c>
      <c r="V1052" s="422" t="s">
        <v>254</v>
      </c>
      <c r="W1052" s="422" t="s">
        <v>254</v>
      </c>
      <c r="X1052" s="422" t="s">
        <v>254</v>
      </c>
      <c r="Y1052" s="423">
        <v>1</v>
      </c>
      <c r="Z1052" s="424"/>
      <c r="AA1052" s="424"/>
      <c r="AB1052" s="425"/>
      <c r="AC1052" s="426" t="s">
        <v>386</v>
      </c>
      <c r="AD1052" s="427"/>
      <c r="AE1052" s="427"/>
      <c r="AF1052" s="427"/>
      <c r="AG1052" s="427"/>
      <c r="AH1052" s="428" t="s">
        <v>814</v>
      </c>
      <c r="AI1052" s="428" t="s">
        <v>694</v>
      </c>
      <c r="AJ1052" s="428" t="s">
        <v>694</v>
      </c>
      <c r="AK1052" s="428" t="s">
        <v>694</v>
      </c>
      <c r="AL1052" s="429" t="s">
        <v>814</v>
      </c>
      <c r="AM1052" s="430" t="s">
        <v>694</v>
      </c>
      <c r="AN1052" s="430" t="s">
        <v>694</v>
      </c>
      <c r="AO1052" s="431" t="s">
        <v>694</v>
      </c>
      <c r="AP1052" s="238"/>
      <c r="AQ1052" s="238"/>
      <c r="AR1052" s="238"/>
      <c r="AS1052" s="238"/>
      <c r="AT1052" s="238"/>
      <c r="AU1052" s="238"/>
      <c r="AV1052" s="238"/>
      <c r="AW1052" s="238"/>
      <c r="AX1052" s="238"/>
      <c r="AY1052">
        <f>COUNTA($C$1052)</f>
        <v>1</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96</v>
      </c>
      <c r="D1075" s="273"/>
      <c r="E1075" s="273"/>
      <c r="F1075" s="273"/>
      <c r="G1075" s="273"/>
      <c r="H1075" s="273"/>
      <c r="I1075" s="273"/>
      <c r="J1075" s="242" t="s">
        <v>100</v>
      </c>
      <c r="K1075" s="462"/>
      <c r="L1075" s="462"/>
      <c r="M1075" s="462"/>
      <c r="N1075" s="462"/>
      <c r="O1075" s="462"/>
      <c r="P1075" s="273" t="s">
        <v>24</v>
      </c>
      <c r="Q1075" s="273"/>
      <c r="R1075" s="273"/>
      <c r="S1075" s="273"/>
      <c r="T1075" s="273"/>
      <c r="U1075" s="273"/>
      <c r="V1075" s="273"/>
      <c r="W1075" s="273"/>
      <c r="X1075" s="273"/>
      <c r="Y1075" s="458" t="s">
        <v>402</v>
      </c>
      <c r="Z1075" s="458"/>
      <c r="AA1075" s="458"/>
      <c r="AB1075" s="458"/>
      <c r="AC1075" s="242" t="s">
        <v>342</v>
      </c>
      <c r="AD1075" s="242"/>
      <c r="AE1075" s="242"/>
      <c r="AF1075" s="242"/>
      <c r="AG1075" s="242"/>
      <c r="AH1075" s="458" t="s">
        <v>459</v>
      </c>
      <c r="AI1075" s="273"/>
      <c r="AJ1075" s="273"/>
      <c r="AK1075" s="273"/>
      <c r="AL1075" s="273" t="s">
        <v>23</v>
      </c>
      <c r="AM1075" s="273"/>
      <c r="AN1075" s="273"/>
      <c r="AO1075" s="417"/>
      <c r="AP1075" s="242" t="s">
        <v>407</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44</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446</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427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2" t="s">
        <v>8</v>
      </c>
      <c r="D1109" s="242"/>
      <c r="E1109" s="242" t="s">
        <v>357</v>
      </c>
      <c r="F1109" s="242"/>
      <c r="G1109" s="242"/>
      <c r="H1109" s="242"/>
      <c r="I1109" s="242"/>
      <c r="J1109" s="242" t="s">
        <v>100</v>
      </c>
      <c r="K1109" s="242"/>
      <c r="L1109" s="242"/>
      <c r="M1109" s="242"/>
      <c r="N1109" s="242"/>
      <c r="O1109" s="242"/>
      <c r="P1109" s="458" t="s">
        <v>24</v>
      </c>
      <c r="Q1109" s="458"/>
      <c r="R1109" s="458"/>
      <c r="S1109" s="458"/>
      <c r="T1109" s="458"/>
      <c r="U1109" s="458"/>
      <c r="V1109" s="458"/>
      <c r="W1109" s="458"/>
      <c r="X1109" s="458"/>
      <c r="Y1109" s="242" t="s">
        <v>354</v>
      </c>
      <c r="Z1109" s="242"/>
      <c r="AA1109" s="242"/>
      <c r="AB1109" s="242"/>
      <c r="AC1109" s="242" t="s">
        <v>355</v>
      </c>
      <c r="AD1109" s="242"/>
      <c r="AE1109" s="242"/>
      <c r="AF1109" s="242"/>
      <c r="AG1109" s="242"/>
      <c r="AH1109" s="458" t="s">
        <v>377</v>
      </c>
      <c r="AI1109" s="458"/>
      <c r="AJ1109" s="458"/>
      <c r="AK1109" s="458"/>
      <c r="AL1109" s="458" t="s">
        <v>23</v>
      </c>
      <c r="AM1109" s="458"/>
      <c r="AN1109" s="458"/>
      <c r="AO1109" s="459"/>
      <c r="AP1109" s="242" t="s">
        <v>440</v>
      </c>
      <c r="AQ1109" s="242"/>
      <c r="AR1109" s="242"/>
      <c r="AS1109" s="242"/>
      <c r="AT1109" s="242"/>
      <c r="AU1109" s="242"/>
      <c r="AV1109" s="242"/>
      <c r="AW1109" s="242"/>
      <c r="AX1109" s="242"/>
    </row>
    <row r="1110" spans="1:51" ht="30" hidden="1" customHeight="1" x14ac:dyDescent="0.15">
      <c r="A1110" s="419">
        <v>1</v>
      </c>
      <c r="B1110" s="419">
        <v>1</v>
      </c>
      <c r="C1110" s="420"/>
      <c r="D1110" s="420"/>
      <c r="E1110" s="238"/>
      <c r="F1110" s="238"/>
      <c r="G1110" s="238"/>
      <c r="H1110" s="238"/>
      <c r="I1110" s="238"/>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38"/>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41" max="49" man="1"/>
    <brk id="123" max="49" man="1"/>
    <brk id="483" max="49" man="1"/>
    <brk id="732" max="49" man="1"/>
    <brk id="769" max="49" man="1"/>
    <brk id="812" max="49" man="1"/>
    <brk id="855" max="49" man="1"/>
    <brk id="894" max="49" man="1"/>
    <brk id="934" max="49" man="1"/>
    <brk id="970" max="49" man="1"/>
    <brk id="1006" max="49" man="1"/>
    <brk id="1040"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178</v>
      </c>
      <c r="B1" s="54" t="s">
        <v>161</v>
      </c>
      <c r="F1" s="61" t="s">
        <v>33</v>
      </c>
      <c r="G1" s="61" t="s">
        <v>161</v>
      </c>
      <c r="K1" s="66" t="s">
        <v>206</v>
      </c>
      <c r="L1" s="54" t="s">
        <v>161</v>
      </c>
      <c r="O1" s="51"/>
      <c r="P1" s="61" t="s">
        <v>22</v>
      </c>
      <c r="Q1" s="61" t="s">
        <v>161</v>
      </c>
      <c r="T1" s="51"/>
      <c r="U1" s="67" t="s">
        <v>307</v>
      </c>
      <c r="W1" s="67" t="s">
        <v>306</v>
      </c>
      <c r="Y1" s="67" t="s">
        <v>41</v>
      </c>
      <c r="Z1" s="67" t="s">
        <v>583</v>
      </c>
      <c r="AA1" s="67" t="s">
        <v>176</v>
      </c>
      <c r="AB1" s="67" t="s">
        <v>585</v>
      </c>
      <c r="AC1" s="67" t="s">
        <v>88</v>
      </c>
      <c r="AD1" s="52"/>
      <c r="AE1" s="67" t="s">
        <v>134</v>
      </c>
      <c r="AF1" s="74"/>
      <c r="AG1" s="75" t="s">
        <v>355</v>
      </c>
      <c r="AI1" s="75" t="s">
        <v>370</v>
      </c>
      <c r="AK1" s="75" t="s">
        <v>379</v>
      </c>
      <c r="AM1" s="78"/>
      <c r="AN1" s="78"/>
      <c r="AP1" s="52" t="s">
        <v>455</v>
      </c>
    </row>
    <row r="2" spans="1:42" ht="13.5" customHeight="1" x14ac:dyDescent="0.15">
      <c r="A2" s="55" t="s">
        <v>179</v>
      </c>
      <c r="B2" s="58"/>
      <c r="C2" s="51" t="str">
        <f t="shared" ref="C2:C24" si="0">IF(B2="","",A2)</f>
        <v/>
      </c>
      <c r="D2" s="51" t="str">
        <f>IF(C2="","",IF(D1&lt;&gt;"",CONCATENATE(D1,"、",C2),C2))</f>
        <v/>
      </c>
      <c r="F2" s="62" t="s">
        <v>159</v>
      </c>
      <c r="G2" s="64"/>
      <c r="H2" s="51" t="str">
        <f t="shared" ref="H2:H37" si="1">IF(G2="","",F2)</f>
        <v/>
      </c>
      <c r="I2" s="51" t="str">
        <f>IF(H2="","",IF(I1&lt;&gt;"",CONCATENATE(I1,"、",H2),H2))</f>
        <v/>
      </c>
      <c r="K2" s="55" t="s">
        <v>207</v>
      </c>
      <c r="L2" s="58"/>
      <c r="M2" s="51" t="str">
        <f t="shared" ref="M2:M11" si="2">IF(L2="","",K2)</f>
        <v/>
      </c>
      <c r="N2" s="51" t="str">
        <f>IF(M2="","",IF(N1&lt;&gt;"",CONCATENATE(N1,"、",M2),M2))</f>
        <v/>
      </c>
      <c r="O2" s="51"/>
      <c r="P2" s="62" t="s">
        <v>165</v>
      </c>
      <c r="Q2" s="64"/>
      <c r="R2" s="51" t="str">
        <f t="shared" ref="R2:R8" si="3">IF(Q2="","",P2)</f>
        <v/>
      </c>
      <c r="S2" s="51" t="str">
        <f>IF(R2="","",IF(S1&lt;&gt;"",CONCATENATE(S1,"、",R2),R2))</f>
        <v/>
      </c>
      <c r="T2" s="51"/>
      <c r="U2" s="68">
        <v>20</v>
      </c>
      <c r="W2" s="69" t="s">
        <v>222</v>
      </c>
      <c r="Y2" s="69" t="s">
        <v>155</v>
      </c>
      <c r="Z2" s="69" t="s">
        <v>155</v>
      </c>
      <c r="AA2" s="70" t="s">
        <v>404</v>
      </c>
      <c r="AB2" s="70" t="s">
        <v>661</v>
      </c>
      <c r="AC2" s="73" t="s">
        <v>263</v>
      </c>
      <c r="AD2" s="52"/>
      <c r="AE2" s="69" t="s">
        <v>194</v>
      </c>
      <c r="AF2" s="74"/>
      <c r="AG2" s="76" t="s">
        <v>29</v>
      </c>
      <c r="AI2" s="75" t="s">
        <v>486</v>
      </c>
      <c r="AK2" s="75" t="s">
        <v>380</v>
      </c>
      <c r="AM2" s="78"/>
      <c r="AN2" s="78"/>
      <c r="AP2" s="76" t="s">
        <v>29</v>
      </c>
    </row>
    <row r="3" spans="1:42" ht="13.5" customHeight="1" x14ac:dyDescent="0.15">
      <c r="A3" s="55" t="s">
        <v>180</v>
      </c>
      <c r="B3" s="58"/>
      <c r="C3" s="51" t="str">
        <f t="shared" si="0"/>
        <v/>
      </c>
      <c r="D3" s="51" t="str">
        <f t="shared" ref="D3:D24" si="4">IF(C3="",D2,IF(D2&lt;&gt;"",CONCATENATE(D2,"、",C3),C3))</f>
        <v/>
      </c>
      <c r="F3" s="63" t="s">
        <v>224</v>
      </c>
      <c r="G3" s="64"/>
      <c r="H3" s="51" t="str">
        <f t="shared" si="1"/>
        <v/>
      </c>
      <c r="I3" s="51" t="str">
        <f t="shared" ref="I3:I37" si="5">IF(H3="",I2,IF(I2&lt;&gt;"",CONCATENATE(I2,"、",H3),H3))</f>
        <v/>
      </c>
      <c r="K3" s="55" t="s">
        <v>210</v>
      </c>
      <c r="L3" s="58"/>
      <c r="M3" s="51" t="str">
        <f t="shared" si="2"/>
        <v/>
      </c>
      <c r="N3" s="51" t="str">
        <f t="shared" ref="N3:N11" si="6">IF(M3="",N2,IF(N2&lt;&gt;"",CONCATENATE(N2,"、",M3),M3))</f>
        <v/>
      </c>
      <c r="O3" s="51"/>
      <c r="P3" s="62" t="s">
        <v>166</v>
      </c>
      <c r="Q3" s="64"/>
      <c r="R3" s="51" t="str">
        <f t="shared" si="3"/>
        <v/>
      </c>
      <c r="S3" s="51" t="str">
        <f t="shared" ref="S3:S8" si="7">IF(R3="",S2,IF(S2&lt;&gt;"",CONCATENATE(S2,"、",R3),R3))</f>
        <v/>
      </c>
      <c r="T3" s="51"/>
      <c r="U3" s="69" t="s">
        <v>679</v>
      </c>
      <c r="W3" s="69" t="s">
        <v>278</v>
      </c>
      <c r="Y3" s="69" t="s">
        <v>157</v>
      </c>
      <c r="Z3" s="69" t="s">
        <v>587</v>
      </c>
      <c r="AA3" s="70" t="s">
        <v>558</v>
      </c>
      <c r="AB3" s="70" t="s">
        <v>646</v>
      </c>
      <c r="AC3" s="73" t="s">
        <v>251</v>
      </c>
      <c r="AD3" s="52"/>
      <c r="AE3" s="69" t="s">
        <v>309</v>
      </c>
      <c r="AF3" s="74"/>
      <c r="AG3" s="76" t="s">
        <v>408</v>
      </c>
      <c r="AI3" s="75" t="s">
        <v>154</v>
      </c>
      <c r="AK3" s="75" t="str">
        <f t="shared" ref="AK3:AK27" si="8">CHAR(CODE(AK2)+1)</f>
        <v>B</v>
      </c>
      <c r="AM3" s="78"/>
      <c r="AN3" s="78"/>
      <c r="AP3" s="76" t="s">
        <v>408</v>
      </c>
    </row>
    <row r="4" spans="1:42" ht="13.5" customHeight="1" x14ac:dyDescent="0.15">
      <c r="A4" s="55" t="s">
        <v>182</v>
      </c>
      <c r="B4" s="58"/>
      <c r="C4" s="51" t="str">
        <f t="shared" si="0"/>
        <v/>
      </c>
      <c r="D4" s="51" t="str">
        <f t="shared" si="4"/>
        <v/>
      </c>
      <c r="F4" s="63" t="s">
        <v>227</v>
      </c>
      <c r="G4" s="64"/>
      <c r="H4" s="51" t="str">
        <f t="shared" si="1"/>
        <v/>
      </c>
      <c r="I4" s="51" t="str">
        <f t="shared" si="5"/>
        <v/>
      </c>
      <c r="K4" s="55" t="s">
        <v>103</v>
      </c>
      <c r="L4" s="58"/>
      <c r="M4" s="51" t="str">
        <f t="shared" si="2"/>
        <v/>
      </c>
      <c r="N4" s="51" t="str">
        <f t="shared" si="6"/>
        <v/>
      </c>
      <c r="O4" s="51"/>
      <c r="P4" s="62" t="s">
        <v>168</v>
      </c>
      <c r="Q4" s="64"/>
      <c r="R4" s="51" t="str">
        <f t="shared" si="3"/>
        <v/>
      </c>
      <c r="S4" s="51" t="str">
        <f t="shared" si="7"/>
        <v/>
      </c>
      <c r="T4" s="51"/>
      <c r="U4" s="69" t="s">
        <v>183</v>
      </c>
      <c r="W4" s="69" t="s">
        <v>280</v>
      </c>
      <c r="Y4" s="69" t="s">
        <v>13</v>
      </c>
      <c r="Z4" s="69" t="s">
        <v>588</v>
      </c>
      <c r="AA4" s="70" t="s">
        <v>147</v>
      </c>
      <c r="AB4" s="70" t="s">
        <v>662</v>
      </c>
      <c r="AC4" s="70" t="s">
        <v>229</v>
      </c>
      <c r="AD4" s="52"/>
      <c r="AE4" s="69" t="s">
        <v>268</v>
      </c>
      <c r="AF4" s="74"/>
      <c r="AG4" s="76" t="s">
        <v>239</v>
      </c>
      <c r="AI4" s="75" t="s">
        <v>372</v>
      </c>
      <c r="AK4" s="75" t="str">
        <f t="shared" si="8"/>
        <v>C</v>
      </c>
      <c r="AM4" s="78"/>
      <c r="AN4" s="78"/>
      <c r="AP4" s="76" t="s">
        <v>239</v>
      </c>
    </row>
    <row r="5" spans="1:42" ht="13.5" customHeight="1" x14ac:dyDescent="0.15">
      <c r="A5" s="55" t="s">
        <v>185</v>
      </c>
      <c r="B5" s="58"/>
      <c r="C5" s="51" t="str">
        <f t="shared" si="0"/>
        <v/>
      </c>
      <c r="D5" s="51" t="str">
        <f t="shared" si="4"/>
        <v/>
      </c>
      <c r="F5" s="63" t="s">
        <v>78</v>
      </c>
      <c r="G5" s="64"/>
      <c r="H5" s="51" t="str">
        <f t="shared" si="1"/>
        <v/>
      </c>
      <c r="I5" s="51" t="str">
        <f t="shared" si="5"/>
        <v/>
      </c>
      <c r="K5" s="55" t="s">
        <v>214</v>
      </c>
      <c r="L5" s="58"/>
      <c r="M5" s="51" t="str">
        <f t="shared" si="2"/>
        <v/>
      </c>
      <c r="N5" s="51" t="str">
        <f t="shared" si="6"/>
        <v/>
      </c>
      <c r="O5" s="51"/>
      <c r="P5" s="62" t="s">
        <v>169</v>
      </c>
      <c r="Q5" s="64"/>
      <c r="R5" s="51" t="str">
        <f t="shared" si="3"/>
        <v/>
      </c>
      <c r="S5" s="51" t="str">
        <f t="shared" si="7"/>
        <v/>
      </c>
      <c r="T5" s="51"/>
      <c r="W5" s="69" t="s">
        <v>697</v>
      </c>
      <c r="Y5" s="69" t="s">
        <v>382</v>
      </c>
      <c r="Z5" s="69" t="s">
        <v>79</v>
      </c>
      <c r="AA5" s="70" t="s">
        <v>294</v>
      </c>
      <c r="AB5" s="70" t="s">
        <v>663</v>
      </c>
      <c r="AC5" s="70" t="s">
        <v>46</v>
      </c>
      <c r="AD5" s="72"/>
      <c r="AE5" s="69" t="s">
        <v>460</v>
      </c>
      <c r="AF5" s="74"/>
      <c r="AG5" s="76" t="s">
        <v>388</v>
      </c>
      <c r="AI5" s="75" t="s">
        <v>425</v>
      </c>
      <c r="AK5" s="75" t="str">
        <f t="shared" si="8"/>
        <v>D</v>
      </c>
      <c r="AP5" s="76" t="s">
        <v>388</v>
      </c>
    </row>
    <row r="6" spans="1:42" ht="13.5" customHeight="1" x14ac:dyDescent="0.15">
      <c r="A6" s="55" t="s">
        <v>187</v>
      </c>
      <c r="B6" s="58"/>
      <c r="C6" s="51" t="str">
        <f t="shared" si="0"/>
        <v/>
      </c>
      <c r="D6" s="51" t="str">
        <f t="shared" si="4"/>
        <v/>
      </c>
      <c r="F6" s="63" t="s">
        <v>228</v>
      </c>
      <c r="G6" s="64"/>
      <c r="H6" s="51" t="str">
        <f t="shared" si="1"/>
        <v/>
      </c>
      <c r="I6" s="51" t="str">
        <f t="shared" si="5"/>
        <v/>
      </c>
      <c r="K6" s="55" t="s">
        <v>217</v>
      </c>
      <c r="L6" s="58"/>
      <c r="M6" s="51" t="str">
        <f t="shared" si="2"/>
        <v/>
      </c>
      <c r="N6" s="51" t="str">
        <f t="shared" si="6"/>
        <v/>
      </c>
      <c r="O6" s="51"/>
      <c r="P6" s="62" t="s">
        <v>170</v>
      </c>
      <c r="Q6" s="64" t="s">
        <v>747</v>
      </c>
      <c r="R6" s="51" t="str">
        <f t="shared" si="3"/>
        <v>交付</v>
      </c>
      <c r="S6" s="51" t="str">
        <f t="shared" si="7"/>
        <v>交付</v>
      </c>
      <c r="T6" s="51"/>
      <c r="U6" s="69" t="s">
        <v>473</v>
      </c>
      <c r="W6" s="69" t="s">
        <v>281</v>
      </c>
      <c r="Y6" s="69" t="s">
        <v>491</v>
      </c>
      <c r="Z6" s="69" t="s">
        <v>492</v>
      </c>
      <c r="AA6" s="70" t="s">
        <v>348</v>
      </c>
      <c r="AB6" s="70" t="s">
        <v>664</v>
      </c>
      <c r="AC6" s="70" t="s">
        <v>264</v>
      </c>
      <c r="AD6" s="72"/>
      <c r="AE6" s="69" t="s">
        <v>470</v>
      </c>
      <c r="AF6" s="74"/>
      <c r="AG6" s="76" t="s">
        <v>467</v>
      </c>
      <c r="AI6" s="75" t="s">
        <v>490</v>
      </c>
      <c r="AK6" s="75" t="str">
        <f t="shared" si="8"/>
        <v>E</v>
      </c>
      <c r="AP6" s="76" t="s">
        <v>467</v>
      </c>
    </row>
    <row r="7" spans="1:42" ht="13.5" customHeight="1" x14ac:dyDescent="0.15">
      <c r="A7" s="55" t="s">
        <v>144</v>
      </c>
      <c r="B7" s="58"/>
      <c r="C7" s="51" t="str">
        <f t="shared" si="0"/>
        <v/>
      </c>
      <c r="D7" s="51" t="str">
        <f t="shared" si="4"/>
        <v/>
      </c>
      <c r="F7" s="63" t="s">
        <v>57</v>
      </c>
      <c r="G7" s="64"/>
      <c r="H7" s="51" t="str">
        <f t="shared" si="1"/>
        <v/>
      </c>
      <c r="I7" s="51" t="str">
        <f t="shared" si="5"/>
        <v/>
      </c>
      <c r="K7" s="55" t="s">
        <v>173</v>
      </c>
      <c r="L7" s="58"/>
      <c r="M7" s="51" t="str">
        <f t="shared" si="2"/>
        <v/>
      </c>
      <c r="N7" s="51" t="str">
        <f t="shared" si="6"/>
        <v/>
      </c>
      <c r="O7" s="51"/>
      <c r="P7" s="62" t="s">
        <v>171</v>
      </c>
      <c r="Q7" s="64"/>
      <c r="R7" s="51" t="str">
        <f t="shared" si="3"/>
        <v/>
      </c>
      <c r="S7" s="51" t="str">
        <f t="shared" si="7"/>
        <v>交付</v>
      </c>
      <c r="T7" s="51"/>
      <c r="U7" s="69"/>
      <c r="W7" s="69" t="s">
        <v>283</v>
      </c>
      <c r="Y7" s="69" t="s">
        <v>466</v>
      </c>
      <c r="Z7" s="69" t="s">
        <v>389</v>
      </c>
      <c r="AA7" s="70" t="s">
        <v>414</v>
      </c>
      <c r="AB7" s="70" t="s">
        <v>665</v>
      </c>
      <c r="AC7" s="72"/>
      <c r="AD7" s="72"/>
      <c r="AE7" s="69" t="s">
        <v>264</v>
      </c>
      <c r="AF7" s="74"/>
      <c r="AG7" s="76" t="s">
        <v>443</v>
      </c>
      <c r="AH7" s="79"/>
      <c r="AI7" s="76" t="s">
        <v>325</v>
      </c>
      <c r="AK7" s="75" t="str">
        <f t="shared" si="8"/>
        <v>F</v>
      </c>
      <c r="AP7" s="76" t="s">
        <v>443</v>
      </c>
    </row>
    <row r="8" spans="1:42" ht="13.5" customHeight="1" x14ac:dyDescent="0.15">
      <c r="A8" s="55" t="s">
        <v>85</v>
      </c>
      <c r="B8" s="58" t="s">
        <v>747</v>
      </c>
      <c r="C8" s="51" t="str">
        <f t="shared" si="0"/>
        <v>交通安全対策</v>
      </c>
      <c r="D8" s="51" t="str">
        <f t="shared" si="4"/>
        <v>交通安全対策</v>
      </c>
      <c r="F8" s="63" t="s">
        <v>230</v>
      </c>
      <c r="G8" s="64"/>
      <c r="H8" s="51" t="str">
        <f t="shared" si="1"/>
        <v/>
      </c>
      <c r="I8" s="51" t="str">
        <f t="shared" si="5"/>
        <v/>
      </c>
      <c r="K8" s="55" t="s">
        <v>219</v>
      </c>
      <c r="L8" s="58"/>
      <c r="M8" s="51" t="str">
        <f t="shared" si="2"/>
        <v/>
      </c>
      <c r="N8" s="51" t="str">
        <f t="shared" si="6"/>
        <v/>
      </c>
      <c r="O8" s="51"/>
      <c r="P8" s="62" t="s">
        <v>172</v>
      </c>
      <c r="Q8" s="64"/>
      <c r="R8" s="51" t="str">
        <f t="shared" si="3"/>
        <v/>
      </c>
      <c r="S8" s="51" t="str">
        <f t="shared" si="7"/>
        <v>交付</v>
      </c>
      <c r="T8" s="51"/>
      <c r="U8" s="69" t="s">
        <v>489</v>
      </c>
      <c r="W8" s="69" t="s">
        <v>285</v>
      </c>
      <c r="Y8" s="69" t="s">
        <v>493</v>
      </c>
      <c r="Z8" s="69" t="s">
        <v>589</v>
      </c>
      <c r="AA8" s="70" t="s">
        <v>506</v>
      </c>
      <c r="AB8" s="70" t="s">
        <v>43</v>
      </c>
      <c r="AC8" s="72"/>
      <c r="AD8" s="72"/>
      <c r="AE8" s="72"/>
      <c r="AF8" s="74"/>
      <c r="AG8" s="76" t="s">
        <v>288</v>
      </c>
      <c r="AI8" s="75" t="s">
        <v>420</v>
      </c>
      <c r="AK8" s="75" t="str">
        <f t="shared" si="8"/>
        <v>G</v>
      </c>
      <c r="AP8" s="76" t="s">
        <v>288</v>
      </c>
    </row>
    <row r="9" spans="1:42" ht="13.5" customHeight="1" x14ac:dyDescent="0.15">
      <c r="A9" s="55" t="s">
        <v>189</v>
      </c>
      <c r="B9" s="58"/>
      <c r="C9" s="51" t="str">
        <f t="shared" si="0"/>
        <v/>
      </c>
      <c r="D9" s="51" t="str">
        <f t="shared" si="4"/>
        <v>交通安全対策</v>
      </c>
      <c r="F9" s="63" t="s">
        <v>410</v>
      </c>
      <c r="G9" s="64"/>
      <c r="H9" s="51" t="str">
        <f t="shared" si="1"/>
        <v/>
      </c>
      <c r="I9" s="51" t="str">
        <f t="shared" si="5"/>
        <v/>
      </c>
      <c r="K9" s="55" t="s">
        <v>221</v>
      </c>
      <c r="L9" s="58"/>
      <c r="M9" s="51" t="str">
        <f t="shared" si="2"/>
        <v/>
      </c>
      <c r="N9" s="51" t="str">
        <f t="shared" si="6"/>
        <v/>
      </c>
      <c r="O9" s="51"/>
      <c r="P9" s="51"/>
      <c r="Q9" s="65"/>
      <c r="T9" s="51"/>
      <c r="U9" s="69" t="s">
        <v>212</v>
      </c>
      <c r="W9" s="69" t="s">
        <v>287</v>
      </c>
      <c r="Y9" s="69" t="s">
        <v>400</v>
      </c>
      <c r="Z9" s="69" t="s">
        <v>327</v>
      </c>
      <c r="AA9" s="70" t="s">
        <v>399</v>
      </c>
      <c r="AB9" s="70" t="s">
        <v>397</v>
      </c>
      <c r="AC9" s="72"/>
      <c r="AD9" s="72"/>
      <c r="AE9" s="72"/>
      <c r="AF9" s="74"/>
      <c r="AG9" s="76" t="s">
        <v>468</v>
      </c>
      <c r="AI9" s="77"/>
      <c r="AK9" s="75" t="str">
        <f t="shared" si="8"/>
        <v>H</v>
      </c>
      <c r="AP9" s="76" t="s">
        <v>468</v>
      </c>
    </row>
    <row r="10" spans="1:42" ht="13.5" customHeight="1" x14ac:dyDescent="0.15">
      <c r="A10" s="55" t="s">
        <v>436</v>
      </c>
      <c r="B10" s="58"/>
      <c r="C10" s="51" t="str">
        <f t="shared" si="0"/>
        <v/>
      </c>
      <c r="D10" s="51" t="str">
        <f t="shared" si="4"/>
        <v>交通安全対策</v>
      </c>
      <c r="F10" s="63" t="s">
        <v>231</v>
      </c>
      <c r="G10" s="64"/>
      <c r="H10" s="51" t="str">
        <f t="shared" si="1"/>
        <v/>
      </c>
      <c r="I10" s="51" t="str">
        <f t="shared" si="5"/>
        <v/>
      </c>
      <c r="K10" s="55" t="s">
        <v>441</v>
      </c>
      <c r="L10" s="58"/>
      <c r="M10" s="51" t="str">
        <f t="shared" si="2"/>
        <v/>
      </c>
      <c r="N10" s="51" t="str">
        <f t="shared" si="6"/>
        <v/>
      </c>
      <c r="O10" s="51"/>
      <c r="P10" s="51" t="str">
        <f>S8</f>
        <v>交付</v>
      </c>
      <c r="Q10" s="65"/>
      <c r="T10" s="51"/>
      <c r="W10" s="69" t="s">
        <v>290</v>
      </c>
      <c r="Y10" s="69" t="s">
        <v>496</v>
      </c>
      <c r="Z10" s="69" t="s">
        <v>256</v>
      </c>
      <c r="AA10" s="70" t="s">
        <v>559</v>
      </c>
      <c r="AB10" s="70" t="s">
        <v>119</v>
      </c>
      <c r="AC10" s="72"/>
      <c r="AD10" s="72"/>
      <c r="AE10" s="72"/>
      <c r="AF10" s="74"/>
      <c r="AG10" s="76" t="s">
        <v>457</v>
      </c>
      <c r="AK10" s="75" t="str">
        <f t="shared" si="8"/>
        <v>I</v>
      </c>
      <c r="AP10" s="75" t="s">
        <v>172</v>
      </c>
    </row>
    <row r="11" spans="1:42" ht="13.5" customHeight="1" x14ac:dyDescent="0.15">
      <c r="A11" s="55" t="s">
        <v>190</v>
      </c>
      <c r="B11" s="58"/>
      <c r="C11" s="51" t="str">
        <f t="shared" si="0"/>
        <v/>
      </c>
      <c r="D11" s="51" t="str">
        <f t="shared" si="4"/>
        <v>交通安全対策</v>
      </c>
      <c r="F11" s="63" t="s">
        <v>233</v>
      </c>
      <c r="G11" s="64"/>
      <c r="H11" s="51" t="str">
        <f t="shared" si="1"/>
        <v/>
      </c>
      <c r="I11" s="51" t="str">
        <f t="shared" si="5"/>
        <v/>
      </c>
      <c r="K11" s="55" t="s">
        <v>223</v>
      </c>
      <c r="L11" s="58" t="s">
        <v>747</v>
      </c>
      <c r="M11" s="51" t="str">
        <f t="shared" si="2"/>
        <v>その他の事項経費</v>
      </c>
      <c r="N11" s="51" t="str">
        <f t="shared" si="6"/>
        <v>その他の事項経費</v>
      </c>
      <c r="O11" s="51"/>
      <c r="P11" s="51"/>
      <c r="Q11" s="65"/>
      <c r="T11" s="51"/>
      <c r="W11" s="69" t="s">
        <v>292</v>
      </c>
      <c r="Y11" s="69" t="s">
        <v>149</v>
      </c>
      <c r="Z11" s="69" t="s">
        <v>590</v>
      </c>
      <c r="AA11" s="70" t="s">
        <v>560</v>
      </c>
      <c r="AB11" s="70" t="s">
        <v>666</v>
      </c>
      <c r="AC11" s="72"/>
      <c r="AD11" s="72"/>
      <c r="AE11" s="72"/>
      <c r="AF11" s="74"/>
      <c r="AG11" s="75" t="s">
        <v>458</v>
      </c>
      <c r="AK11" s="75" t="str">
        <f t="shared" si="8"/>
        <v>J</v>
      </c>
    </row>
    <row r="12" spans="1:42" ht="13.5" customHeight="1" x14ac:dyDescent="0.15">
      <c r="A12" s="55" t="s">
        <v>195</v>
      </c>
      <c r="B12" s="58"/>
      <c r="C12" s="51" t="str">
        <f t="shared" si="0"/>
        <v/>
      </c>
      <c r="D12" s="51" t="str">
        <f t="shared" si="4"/>
        <v>交通安全対策</v>
      </c>
      <c r="F12" s="63" t="s">
        <v>87</v>
      </c>
      <c r="G12" s="64"/>
      <c r="H12" s="51" t="str">
        <f t="shared" si="1"/>
        <v/>
      </c>
      <c r="I12" s="51" t="str">
        <f t="shared" si="5"/>
        <v/>
      </c>
      <c r="K12" s="51"/>
      <c r="L12" s="51"/>
      <c r="O12" s="51"/>
      <c r="P12" s="51"/>
      <c r="Q12" s="65"/>
      <c r="T12" s="51"/>
      <c r="U12" s="67" t="s">
        <v>680</v>
      </c>
      <c r="W12" s="69" t="s">
        <v>174</v>
      </c>
      <c r="Y12" s="69" t="s">
        <v>498</v>
      </c>
      <c r="Z12" s="69" t="s">
        <v>591</v>
      </c>
      <c r="AA12" s="70" t="s">
        <v>429</v>
      </c>
      <c r="AB12" s="70" t="s">
        <v>551</v>
      </c>
      <c r="AC12" s="72"/>
      <c r="AD12" s="72"/>
      <c r="AE12" s="72"/>
      <c r="AF12" s="74"/>
      <c r="AG12" s="75" t="s">
        <v>392</v>
      </c>
      <c r="AK12" s="75" t="str">
        <f t="shared" si="8"/>
        <v>K</v>
      </c>
    </row>
    <row r="13" spans="1:42" ht="13.5" customHeight="1" x14ac:dyDescent="0.15">
      <c r="A13" s="55" t="s">
        <v>199</v>
      </c>
      <c r="B13" s="58"/>
      <c r="C13" s="51" t="str">
        <f t="shared" si="0"/>
        <v/>
      </c>
      <c r="D13" s="51" t="str">
        <f t="shared" si="4"/>
        <v>交通安全対策</v>
      </c>
      <c r="F13" s="63" t="s">
        <v>235</v>
      </c>
      <c r="G13" s="64"/>
      <c r="H13" s="51" t="str">
        <f t="shared" si="1"/>
        <v/>
      </c>
      <c r="I13" s="51" t="str">
        <f t="shared" si="5"/>
        <v/>
      </c>
      <c r="K13" s="51" t="str">
        <f>N11</f>
        <v>その他の事項経費</v>
      </c>
      <c r="L13" s="51"/>
      <c r="O13" s="51"/>
      <c r="P13" s="51"/>
      <c r="Q13" s="65"/>
      <c r="T13" s="51"/>
      <c r="U13" s="69" t="s">
        <v>222</v>
      </c>
      <c r="W13" s="69" t="s">
        <v>293</v>
      </c>
      <c r="Y13" s="69" t="s">
        <v>499</v>
      </c>
      <c r="Z13" s="69" t="s">
        <v>592</v>
      </c>
      <c r="AA13" s="70" t="s">
        <v>513</v>
      </c>
      <c r="AB13" s="70" t="s">
        <v>73</v>
      </c>
      <c r="AC13" s="72"/>
      <c r="AD13" s="72"/>
      <c r="AE13" s="72"/>
      <c r="AF13" s="74"/>
      <c r="AG13" s="75" t="s">
        <v>172</v>
      </c>
      <c r="AK13" s="75" t="str">
        <f t="shared" si="8"/>
        <v>L</v>
      </c>
    </row>
    <row r="14" spans="1:42" ht="13.5" customHeight="1" x14ac:dyDescent="0.15">
      <c r="A14" s="55" t="s">
        <v>11</v>
      </c>
      <c r="B14" s="58"/>
      <c r="C14" s="51" t="str">
        <f t="shared" si="0"/>
        <v/>
      </c>
      <c r="D14" s="51" t="str">
        <f t="shared" si="4"/>
        <v>交通安全対策</v>
      </c>
      <c r="F14" s="63" t="s">
        <v>237</v>
      </c>
      <c r="G14" s="64"/>
      <c r="H14" s="51" t="str">
        <f t="shared" si="1"/>
        <v/>
      </c>
      <c r="I14" s="51" t="str">
        <f t="shared" si="5"/>
        <v/>
      </c>
      <c r="K14" s="51"/>
      <c r="L14" s="51"/>
      <c r="O14" s="51"/>
      <c r="P14" s="51"/>
      <c r="Q14" s="65"/>
      <c r="T14" s="51"/>
      <c r="U14" s="69" t="s">
        <v>635</v>
      </c>
      <c r="W14" s="69" t="s">
        <v>295</v>
      </c>
      <c r="Y14" s="69" t="s">
        <v>501</v>
      </c>
      <c r="Z14" s="69" t="s">
        <v>593</v>
      </c>
      <c r="AA14" s="70" t="s">
        <v>554</v>
      </c>
      <c r="AB14" s="70" t="s">
        <v>667</v>
      </c>
      <c r="AC14" s="72"/>
      <c r="AD14" s="72"/>
      <c r="AE14" s="72"/>
      <c r="AF14" s="74"/>
      <c r="AG14" s="77"/>
      <c r="AK14" s="75" t="str">
        <f t="shared" si="8"/>
        <v>M</v>
      </c>
    </row>
    <row r="15" spans="1:42" ht="13.5" customHeight="1" x14ac:dyDescent="0.15">
      <c r="A15" s="55" t="s">
        <v>200</v>
      </c>
      <c r="B15" s="58"/>
      <c r="C15" s="51" t="str">
        <f t="shared" si="0"/>
        <v/>
      </c>
      <c r="D15" s="51" t="str">
        <f t="shared" si="4"/>
        <v>交通安全対策</v>
      </c>
      <c r="F15" s="63" t="s">
        <v>238</v>
      </c>
      <c r="G15" s="64"/>
      <c r="H15" s="51" t="str">
        <f t="shared" si="1"/>
        <v/>
      </c>
      <c r="I15" s="51" t="str">
        <f t="shared" si="5"/>
        <v/>
      </c>
      <c r="K15" s="51"/>
      <c r="L15" s="51"/>
      <c r="O15" s="51"/>
      <c r="P15" s="51"/>
      <c r="Q15" s="65"/>
      <c r="T15" s="51"/>
      <c r="U15" s="69" t="s">
        <v>332</v>
      </c>
      <c r="W15" s="69" t="s">
        <v>297</v>
      </c>
      <c r="Y15" s="69" t="s">
        <v>241</v>
      </c>
      <c r="Z15" s="69" t="s">
        <v>594</v>
      </c>
      <c r="AA15" s="70" t="s">
        <v>562</v>
      </c>
      <c r="AB15" s="70" t="s">
        <v>668</v>
      </c>
      <c r="AC15" s="72"/>
      <c r="AD15" s="72"/>
      <c r="AE15" s="72"/>
      <c r="AF15" s="74"/>
      <c r="AG15" s="78"/>
      <c r="AK15" s="75" t="str">
        <f t="shared" si="8"/>
        <v>N</v>
      </c>
    </row>
    <row r="16" spans="1:42" ht="13.5" customHeight="1" x14ac:dyDescent="0.15">
      <c r="A16" s="55" t="s">
        <v>203</v>
      </c>
      <c r="B16" s="58"/>
      <c r="C16" s="51" t="str">
        <f t="shared" si="0"/>
        <v/>
      </c>
      <c r="D16" s="51" t="str">
        <f t="shared" si="4"/>
        <v>交通安全対策</v>
      </c>
      <c r="F16" s="63" t="s">
        <v>242</v>
      </c>
      <c r="G16" s="64"/>
      <c r="H16" s="51" t="str">
        <f t="shared" si="1"/>
        <v/>
      </c>
      <c r="I16" s="51" t="str">
        <f t="shared" si="5"/>
        <v/>
      </c>
      <c r="K16" s="51"/>
      <c r="L16" s="51"/>
      <c r="O16" s="51"/>
      <c r="P16" s="51"/>
      <c r="Q16" s="65"/>
      <c r="T16" s="51"/>
      <c r="U16" s="69" t="s">
        <v>681</v>
      </c>
      <c r="W16" s="69" t="s">
        <v>298</v>
      </c>
      <c r="Y16" s="69" t="s">
        <v>126</v>
      </c>
      <c r="Z16" s="69" t="s">
        <v>596</v>
      </c>
      <c r="AA16" s="70" t="s">
        <v>563</v>
      </c>
      <c r="AB16" s="70" t="s">
        <v>669</v>
      </c>
      <c r="AC16" s="72"/>
      <c r="AD16" s="72"/>
      <c r="AE16" s="72"/>
      <c r="AF16" s="74"/>
      <c r="AG16" s="78"/>
      <c r="AK16" s="75" t="str">
        <f t="shared" si="8"/>
        <v>O</v>
      </c>
    </row>
    <row r="17" spans="1:37" ht="13.5" customHeight="1" x14ac:dyDescent="0.15">
      <c r="A17" s="55" t="s">
        <v>4</v>
      </c>
      <c r="B17" s="58" t="s">
        <v>747</v>
      </c>
      <c r="C17" s="51" t="str">
        <f t="shared" si="0"/>
        <v>犯罪被害者等施策</v>
      </c>
      <c r="D17" s="51" t="str">
        <f t="shared" si="4"/>
        <v>交通安全対策、犯罪被害者等施策</v>
      </c>
      <c r="F17" s="63" t="s">
        <v>243</v>
      </c>
      <c r="G17" s="64"/>
      <c r="H17" s="51" t="str">
        <f t="shared" si="1"/>
        <v/>
      </c>
      <c r="I17" s="51" t="str">
        <f t="shared" si="5"/>
        <v/>
      </c>
      <c r="K17" s="51"/>
      <c r="L17" s="51"/>
      <c r="O17" s="51"/>
      <c r="P17" s="51"/>
      <c r="Q17" s="65"/>
      <c r="T17" s="51"/>
      <c r="U17" s="69" t="s">
        <v>682</v>
      </c>
      <c r="W17" s="69" t="s">
        <v>300</v>
      </c>
      <c r="Y17" s="69" t="s">
        <v>502</v>
      </c>
      <c r="Z17" s="69" t="s">
        <v>597</v>
      </c>
      <c r="AA17" s="70" t="s">
        <v>323</v>
      </c>
      <c r="AB17" s="70" t="s">
        <v>396</v>
      </c>
      <c r="AC17" s="72"/>
      <c r="AD17" s="72"/>
      <c r="AE17" s="72"/>
      <c r="AF17" s="74"/>
      <c r="AG17" s="78"/>
      <c r="AK17" s="75" t="str">
        <f t="shared" si="8"/>
        <v>P</v>
      </c>
    </row>
    <row r="18" spans="1:37" ht="13.5" customHeight="1" x14ac:dyDescent="0.15">
      <c r="A18" s="55" t="s">
        <v>204</v>
      </c>
      <c r="B18" s="58"/>
      <c r="C18" s="51" t="str">
        <f t="shared" si="0"/>
        <v/>
      </c>
      <c r="D18" s="51" t="str">
        <f t="shared" si="4"/>
        <v>交通安全対策、犯罪被害者等施策</v>
      </c>
      <c r="F18" s="63" t="s">
        <v>245</v>
      </c>
      <c r="G18" s="64"/>
      <c r="H18" s="51" t="str">
        <f t="shared" si="1"/>
        <v/>
      </c>
      <c r="I18" s="51" t="str">
        <f t="shared" si="5"/>
        <v/>
      </c>
      <c r="K18" s="51"/>
      <c r="L18" s="51"/>
      <c r="O18" s="51"/>
      <c r="P18" s="51"/>
      <c r="Q18" s="65"/>
      <c r="T18" s="51"/>
      <c r="U18" s="69" t="s">
        <v>406</v>
      </c>
      <c r="W18" s="69" t="s">
        <v>39</v>
      </c>
      <c r="Y18" s="69" t="s">
        <v>477</v>
      </c>
      <c r="Z18" s="69" t="s">
        <v>598</v>
      </c>
      <c r="AA18" s="70" t="s">
        <v>565</v>
      </c>
      <c r="AB18" s="70" t="s">
        <v>463</v>
      </c>
      <c r="AC18" s="72"/>
      <c r="AD18" s="72"/>
      <c r="AE18" s="72"/>
      <c r="AF18" s="74"/>
      <c r="AK18" s="75" t="str">
        <f t="shared" si="8"/>
        <v>Q</v>
      </c>
    </row>
    <row r="19" spans="1:37" ht="13.5" customHeight="1" x14ac:dyDescent="0.15">
      <c r="A19" s="55" t="s">
        <v>181</v>
      </c>
      <c r="B19" s="58"/>
      <c r="C19" s="51" t="str">
        <f t="shared" si="0"/>
        <v/>
      </c>
      <c r="D19" s="51" t="str">
        <f t="shared" si="4"/>
        <v>交通安全対策、犯罪被害者等施策</v>
      </c>
      <c r="F19" s="63" t="s">
        <v>249</v>
      </c>
      <c r="G19" s="64"/>
      <c r="H19" s="51" t="str">
        <f t="shared" si="1"/>
        <v/>
      </c>
      <c r="I19" s="51" t="str">
        <f t="shared" si="5"/>
        <v/>
      </c>
      <c r="K19" s="51"/>
      <c r="L19" s="51"/>
      <c r="O19" s="51"/>
      <c r="P19" s="51"/>
      <c r="Q19" s="65"/>
      <c r="T19" s="51"/>
      <c r="U19" s="69" t="s">
        <v>683</v>
      </c>
      <c r="W19" s="69" t="s">
        <v>301</v>
      </c>
      <c r="Y19" s="69" t="s">
        <v>369</v>
      </c>
      <c r="Z19" s="69" t="s">
        <v>599</v>
      </c>
      <c r="AA19" s="70" t="s">
        <v>566</v>
      </c>
      <c r="AB19" s="70" t="s">
        <v>670</v>
      </c>
      <c r="AC19" s="72"/>
      <c r="AD19" s="72"/>
      <c r="AE19" s="72"/>
      <c r="AF19" s="74"/>
      <c r="AK19" s="75" t="str">
        <f t="shared" si="8"/>
        <v>R</v>
      </c>
    </row>
    <row r="20" spans="1:37" ht="13.5" customHeight="1" x14ac:dyDescent="0.15">
      <c r="A20" s="55" t="s">
        <v>338</v>
      </c>
      <c r="B20" s="58"/>
      <c r="C20" s="51" t="str">
        <f t="shared" si="0"/>
        <v/>
      </c>
      <c r="D20" s="51" t="str">
        <f t="shared" si="4"/>
        <v>交通安全対策、犯罪被害者等施策</v>
      </c>
      <c r="F20" s="63" t="s">
        <v>30</v>
      </c>
      <c r="G20" s="64"/>
      <c r="H20" s="51" t="str">
        <f t="shared" si="1"/>
        <v/>
      </c>
      <c r="I20" s="51" t="str">
        <f t="shared" si="5"/>
        <v/>
      </c>
      <c r="K20" s="51"/>
      <c r="L20" s="51"/>
      <c r="O20" s="51"/>
      <c r="P20" s="51"/>
      <c r="Q20" s="65"/>
      <c r="T20" s="51"/>
      <c r="U20" s="69" t="s">
        <v>685</v>
      </c>
      <c r="W20" s="69" t="s">
        <v>303</v>
      </c>
      <c r="Y20" s="69" t="s">
        <v>302</v>
      </c>
      <c r="Z20" s="69" t="s">
        <v>601</v>
      </c>
      <c r="AA20" s="70" t="s">
        <v>567</v>
      </c>
      <c r="AB20" s="70" t="s">
        <v>671</v>
      </c>
      <c r="AC20" s="72"/>
      <c r="AD20" s="72"/>
      <c r="AE20" s="72"/>
      <c r="AF20" s="74"/>
      <c r="AK20" s="75" t="str">
        <f t="shared" si="8"/>
        <v>S</v>
      </c>
    </row>
    <row r="21" spans="1:37" ht="13.5" customHeight="1" x14ac:dyDescent="0.15">
      <c r="A21" s="55" t="s">
        <v>418</v>
      </c>
      <c r="B21" s="58"/>
      <c r="C21" s="51" t="str">
        <f t="shared" si="0"/>
        <v/>
      </c>
      <c r="D21" s="51" t="str">
        <f t="shared" si="4"/>
        <v>交通安全対策、犯罪被害者等施策</v>
      </c>
      <c r="F21" s="63" t="s">
        <v>250</v>
      </c>
      <c r="G21" s="64"/>
      <c r="H21" s="51" t="str">
        <f t="shared" si="1"/>
        <v/>
      </c>
      <c r="I21" s="51" t="str">
        <f t="shared" si="5"/>
        <v/>
      </c>
      <c r="K21" s="51"/>
      <c r="L21" s="51"/>
      <c r="O21" s="51"/>
      <c r="P21" s="51"/>
      <c r="Q21" s="65"/>
      <c r="T21" s="51"/>
      <c r="U21" s="69" t="s">
        <v>686</v>
      </c>
      <c r="W21" s="69" t="s">
        <v>115</v>
      </c>
      <c r="Y21" s="69" t="s">
        <v>360</v>
      </c>
      <c r="Z21" s="69" t="s">
        <v>398</v>
      </c>
      <c r="AA21" s="70" t="s">
        <v>568</v>
      </c>
      <c r="AB21" s="70" t="s">
        <v>673</v>
      </c>
      <c r="AC21" s="72"/>
      <c r="AD21" s="72"/>
      <c r="AE21" s="72"/>
      <c r="AF21" s="74"/>
      <c r="AK21" s="75" t="str">
        <f t="shared" si="8"/>
        <v>T</v>
      </c>
    </row>
    <row r="22" spans="1:37" ht="13.5" customHeight="1" x14ac:dyDescent="0.15">
      <c r="A22" s="55" t="s">
        <v>419</v>
      </c>
      <c r="B22" s="58"/>
      <c r="C22" s="51" t="str">
        <f t="shared" si="0"/>
        <v/>
      </c>
      <c r="D22" s="51" t="str">
        <f t="shared" si="4"/>
        <v>交通安全対策、犯罪被害者等施策</v>
      </c>
      <c r="F22" s="63" t="s">
        <v>160</v>
      </c>
      <c r="G22" s="64"/>
      <c r="H22" s="51" t="str">
        <f t="shared" si="1"/>
        <v/>
      </c>
      <c r="I22" s="51" t="str">
        <f t="shared" si="5"/>
        <v/>
      </c>
      <c r="K22" s="51"/>
      <c r="L22" s="51"/>
      <c r="O22" s="51"/>
      <c r="P22" s="51"/>
      <c r="Q22" s="65"/>
      <c r="T22" s="51"/>
      <c r="U22" s="69" t="s">
        <v>687</v>
      </c>
      <c r="W22" s="69" t="s">
        <v>305</v>
      </c>
      <c r="Y22" s="69" t="s">
        <v>503</v>
      </c>
      <c r="Z22" s="69" t="s">
        <v>602</v>
      </c>
      <c r="AA22" s="70" t="s">
        <v>107</v>
      </c>
      <c r="AB22" s="70" t="s">
        <v>428</v>
      </c>
      <c r="AC22" s="72"/>
      <c r="AD22" s="72"/>
      <c r="AE22" s="72"/>
      <c r="AF22" s="74"/>
      <c r="AK22" s="75" t="str">
        <f t="shared" si="8"/>
        <v>U</v>
      </c>
    </row>
    <row r="23" spans="1:37" ht="13.5" customHeight="1" x14ac:dyDescent="0.15">
      <c r="A23" s="55" t="s">
        <v>421</v>
      </c>
      <c r="B23" s="58"/>
      <c r="C23" s="51" t="str">
        <f t="shared" si="0"/>
        <v/>
      </c>
      <c r="D23" s="51" t="str">
        <f t="shared" si="4"/>
        <v>交通安全対策、犯罪被害者等施策</v>
      </c>
      <c r="F23" s="63" t="s">
        <v>167</v>
      </c>
      <c r="G23" s="64"/>
      <c r="H23" s="51" t="str">
        <f t="shared" si="1"/>
        <v/>
      </c>
      <c r="I23" s="51" t="str">
        <f t="shared" si="5"/>
        <v/>
      </c>
      <c r="K23" s="51"/>
      <c r="L23" s="51"/>
      <c r="O23" s="51"/>
      <c r="P23" s="51"/>
      <c r="Q23" s="65"/>
      <c r="T23" s="51"/>
      <c r="U23" s="69" t="s">
        <v>647</v>
      </c>
      <c r="W23" s="69" t="s">
        <v>699</v>
      </c>
      <c r="Y23" s="69" t="s">
        <v>504</v>
      </c>
      <c r="Z23" s="69" t="s">
        <v>603</v>
      </c>
      <c r="AA23" s="70" t="s">
        <v>569</v>
      </c>
      <c r="AB23" s="70" t="s">
        <v>104</v>
      </c>
      <c r="AC23" s="72"/>
      <c r="AD23" s="72"/>
      <c r="AE23" s="72"/>
      <c r="AF23" s="74"/>
      <c r="AK23" s="75" t="str">
        <f t="shared" si="8"/>
        <v>V</v>
      </c>
    </row>
    <row r="24" spans="1:37" ht="13.5" customHeight="1" x14ac:dyDescent="0.15">
      <c r="A24" s="55" t="s">
        <v>485</v>
      </c>
      <c r="B24" s="58"/>
      <c r="C24" s="51" t="str">
        <f t="shared" si="0"/>
        <v/>
      </c>
      <c r="D24" s="51" t="str">
        <f t="shared" si="4"/>
        <v>交通安全対策、犯罪被害者等施策</v>
      </c>
      <c r="F24" s="63" t="s">
        <v>438</v>
      </c>
      <c r="G24" s="64"/>
      <c r="H24" s="51" t="str">
        <f t="shared" si="1"/>
        <v/>
      </c>
      <c r="I24" s="51" t="str">
        <f t="shared" si="5"/>
        <v/>
      </c>
      <c r="K24" s="51"/>
      <c r="L24" s="51"/>
      <c r="O24" s="51"/>
      <c r="P24" s="51"/>
      <c r="Q24" s="65"/>
      <c r="T24" s="51"/>
      <c r="U24" s="69" t="s">
        <v>688</v>
      </c>
      <c r="Y24" s="69" t="s">
        <v>505</v>
      </c>
      <c r="Z24" s="69" t="s">
        <v>378</v>
      </c>
      <c r="AA24" s="70" t="s">
        <v>571</v>
      </c>
      <c r="AB24" s="70" t="s">
        <v>674</v>
      </c>
      <c r="AC24" s="72"/>
      <c r="AD24" s="72"/>
      <c r="AE24" s="72"/>
      <c r="AF24" s="74"/>
      <c r="AK24" s="75" t="str">
        <f t="shared" si="8"/>
        <v>W</v>
      </c>
    </row>
    <row r="25" spans="1:37" ht="13.5" customHeight="1" x14ac:dyDescent="0.15">
      <c r="A25" s="56"/>
      <c r="B25" s="59"/>
      <c r="F25" s="63" t="s">
        <v>252</v>
      </c>
      <c r="G25" s="64"/>
      <c r="H25" s="51" t="str">
        <f t="shared" si="1"/>
        <v/>
      </c>
      <c r="I25" s="51" t="str">
        <f t="shared" si="5"/>
        <v/>
      </c>
      <c r="K25" s="51"/>
      <c r="L25" s="51"/>
      <c r="O25" s="51"/>
      <c r="P25" s="51"/>
      <c r="Q25" s="65"/>
      <c r="T25" s="51"/>
      <c r="U25" s="69" t="s">
        <v>689</v>
      </c>
      <c r="Y25" s="69" t="s">
        <v>507</v>
      </c>
      <c r="Z25" s="69" t="s">
        <v>605</v>
      </c>
      <c r="AA25" s="70" t="s">
        <v>572</v>
      </c>
      <c r="AB25" s="70" t="s">
        <v>675</v>
      </c>
      <c r="AC25" s="72"/>
      <c r="AD25" s="72"/>
      <c r="AE25" s="72"/>
      <c r="AF25" s="74"/>
      <c r="AK25" s="75" t="str">
        <f t="shared" si="8"/>
        <v>X</v>
      </c>
    </row>
    <row r="26" spans="1:37" ht="13.5" customHeight="1" x14ac:dyDescent="0.15">
      <c r="A26" s="57"/>
      <c r="B26" s="60"/>
      <c r="F26" s="63" t="s">
        <v>253</v>
      </c>
      <c r="G26" s="64"/>
      <c r="H26" s="51" t="str">
        <f t="shared" si="1"/>
        <v/>
      </c>
      <c r="I26" s="51" t="str">
        <f t="shared" si="5"/>
        <v/>
      </c>
      <c r="K26" s="51"/>
      <c r="L26" s="51"/>
      <c r="O26" s="51"/>
      <c r="P26" s="51"/>
      <c r="Q26" s="65"/>
      <c r="T26" s="51"/>
      <c r="U26" s="69" t="s">
        <v>690</v>
      </c>
      <c r="Y26" s="69" t="s">
        <v>509</v>
      </c>
      <c r="Z26" s="69" t="s">
        <v>86</v>
      </c>
      <c r="AA26" s="70" t="s">
        <v>574</v>
      </c>
      <c r="AB26" s="70" t="s">
        <v>639</v>
      </c>
      <c r="AC26" s="72"/>
      <c r="AD26" s="72"/>
      <c r="AE26" s="72"/>
      <c r="AF26" s="74"/>
      <c r="AK26" s="75" t="str">
        <f t="shared" si="8"/>
        <v>Y</v>
      </c>
    </row>
    <row r="27" spans="1:37" ht="13.5" customHeight="1" x14ac:dyDescent="0.15">
      <c r="A27" s="51" t="str">
        <f>IF(D24="","-",D24)</f>
        <v>交通安全対策、犯罪被害者等施策</v>
      </c>
      <c r="B27" s="51"/>
      <c r="F27" s="63" t="s">
        <v>257</v>
      </c>
      <c r="G27" s="64"/>
      <c r="H27" s="51" t="str">
        <f t="shared" si="1"/>
        <v/>
      </c>
      <c r="I27" s="51" t="str">
        <f t="shared" si="5"/>
        <v/>
      </c>
      <c r="K27" s="51"/>
      <c r="L27" s="51"/>
      <c r="O27" s="51"/>
      <c r="P27" s="51"/>
      <c r="Q27" s="65"/>
      <c r="T27" s="51"/>
      <c r="U27" s="69" t="s">
        <v>234</v>
      </c>
      <c r="Y27" s="69" t="s">
        <v>510</v>
      </c>
      <c r="Z27" s="69" t="s">
        <v>16</v>
      </c>
      <c r="AA27" s="70" t="s">
        <v>310</v>
      </c>
      <c r="AB27" s="70" t="s">
        <v>676</v>
      </c>
      <c r="AC27" s="72"/>
      <c r="AD27" s="72"/>
      <c r="AE27" s="72"/>
      <c r="AF27" s="74"/>
      <c r="AK27" s="75" t="str">
        <f t="shared" si="8"/>
        <v>Z</v>
      </c>
    </row>
    <row r="28" spans="1:37" ht="13.5" customHeight="1" x14ac:dyDescent="0.15">
      <c r="B28" s="51"/>
      <c r="F28" s="63" t="s">
        <v>258</v>
      </c>
      <c r="G28" s="64"/>
      <c r="H28" s="51" t="str">
        <f t="shared" si="1"/>
        <v/>
      </c>
      <c r="I28" s="51" t="str">
        <f t="shared" si="5"/>
        <v/>
      </c>
      <c r="K28" s="51"/>
      <c r="L28" s="51"/>
      <c r="O28" s="51"/>
      <c r="P28" s="51"/>
      <c r="Q28" s="65"/>
      <c r="T28" s="51"/>
      <c r="U28" s="69" t="s">
        <v>691</v>
      </c>
      <c r="Y28" s="69" t="s">
        <v>495</v>
      </c>
      <c r="Z28" s="69" t="s">
        <v>606</v>
      </c>
      <c r="AA28" s="70" t="s">
        <v>576</v>
      </c>
      <c r="AB28" s="70" t="s">
        <v>19</v>
      </c>
      <c r="AC28" s="72"/>
      <c r="AD28" s="72"/>
      <c r="AE28" s="72"/>
      <c r="AF28" s="74"/>
      <c r="AK28" s="75" t="s">
        <v>329</v>
      </c>
    </row>
    <row r="29" spans="1:37" ht="13.5" customHeight="1" x14ac:dyDescent="0.15">
      <c r="A29" s="51"/>
      <c r="B29" s="51"/>
      <c r="F29" s="63" t="s">
        <v>246</v>
      </c>
      <c r="G29" s="64"/>
      <c r="H29" s="51" t="str">
        <f t="shared" si="1"/>
        <v/>
      </c>
      <c r="I29" s="51" t="str">
        <f t="shared" si="5"/>
        <v/>
      </c>
      <c r="K29" s="51"/>
      <c r="L29" s="51"/>
      <c r="O29" s="51"/>
      <c r="P29" s="51"/>
      <c r="Q29" s="65"/>
      <c r="T29" s="51"/>
      <c r="U29" s="69" t="s">
        <v>692</v>
      </c>
      <c r="Y29" s="69" t="s">
        <v>361</v>
      </c>
      <c r="Z29" s="69" t="s">
        <v>607</v>
      </c>
      <c r="AA29" s="70" t="s">
        <v>577</v>
      </c>
      <c r="AB29" s="70" t="s">
        <v>462</v>
      </c>
      <c r="AC29" s="72"/>
      <c r="AD29" s="72"/>
      <c r="AE29" s="72"/>
      <c r="AF29" s="74"/>
      <c r="AK29" s="75" t="str">
        <f t="shared" ref="AK29:AK49" si="9">CHAR(CODE(AK28)+1)</f>
        <v>b</v>
      </c>
    </row>
    <row r="30" spans="1:37" ht="13.5" customHeight="1" x14ac:dyDescent="0.15">
      <c r="A30" s="51"/>
      <c r="B30" s="51"/>
      <c r="F30" s="63" t="s">
        <v>156</v>
      </c>
      <c r="G30" s="64"/>
      <c r="H30" s="51" t="str">
        <f t="shared" si="1"/>
        <v/>
      </c>
      <c r="I30" s="51" t="str">
        <f t="shared" si="5"/>
        <v/>
      </c>
      <c r="K30" s="51"/>
      <c r="L30" s="51"/>
      <c r="O30" s="51"/>
      <c r="P30" s="51"/>
      <c r="Q30" s="65"/>
      <c r="T30" s="51"/>
      <c r="U30" s="69" t="s">
        <v>693</v>
      </c>
      <c r="Y30" s="69" t="s">
        <v>430</v>
      </c>
      <c r="Z30" s="69" t="s">
        <v>145</v>
      </c>
      <c r="AA30" s="70" t="s">
        <v>578</v>
      </c>
      <c r="AB30" s="70" t="s">
        <v>677</v>
      </c>
      <c r="AC30" s="72"/>
      <c r="AD30" s="72"/>
      <c r="AE30" s="72"/>
      <c r="AF30" s="74"/>
      <c r="AK30" s="75" t="str">
        <f t="shared" si="9"/>
        <v>c</v>
      </c>
    </row>
    <row r="31" spans="1:37" ht="13.5" customHeight="1" x14ac:dyDescent="0.15">
      <c r="A31" s="51"/>
      <c r="B31" s="51"/>
      <c r="F31" s="63" t="s">
        <v>218</v>
      </c>
      <c r="G31" s="64"/>
      <c r="H31" s="51" t="str">
        <f t="shared" si="1"/>
        <v/>
      </c>
      <c r="I31" s="51" t="str">
        <f t="shared" si="5"/>
        <v/>
      </c>
      <c r="K31" s="51"/>
      <c r="L31" s="51"/>
      <c r="O31" s="51"/>
      <c r="P31" s="51"/>
      <c r="Q31" s="65"/>
      <c r="T31" s="51"/>
      <c r="U31" s="69" t="s">
        <v>140</v>
      </c>
      <c r="Y31" s="69" t="s">
        <v>69</v>
      </c>
      <c r="Z31" s="69" t="s">
        <v>608</v>
      </c>
      <c r="AA31" s="70" t="s">
        <v>530</v>
      </c>
      <c r="AB31" s="70" t="s">
        <v>614</v>
      </c>
      <c r="AC31" s="72"/>
      <c r="AD31" s="72"/>
      <c r="AE31" s="72"/>
      <c r="AF31" s="74"/>
      <c r="AK31" s="75" t="str">
        <f t="shared" si="9"/>
        <v>d</v>
      </c>
    </row>
    <row r="32" spans="1:37" ht="13.5" customHeight="1" x14ac:dyDescent="0.15">
      <c r="A32" s="51"/>
      <c r="B32" s="51"/>
      <c r="F32" s="63" t="s">
        <v>412</v>
      </c>
      <c r="G32" s="64"/>
      <c r="H32" s="51" t="str">
        <f t="shared" si="1"/>
        <v/>
      </c>
      <c r="I32" s="51" t="str">
        <f t="shared" si="5"/>
        <v/>
      </c>
      <c r="K32" s="51"/>
      <c r="L32" s="51"/>
      <c r="O32" s="51"/>
      <c r="P32" s="51"/>
      <c r="Q32" s="65"/>
      <c r="T32" s="51"/>
      <c r="U32" s="69" t="s">
        <v>40</v>
      </c>
      <c r="Y32" s="69" t="s">
        <v>326</v>
      </c>
      <c r="Z32" s="69" t="s">
        <v>609</v>
      </c>
      <c r="AA32" s="70" t="s">
        <v>35</v>
      </c>
      <c r="AB32" s="70" t="s">
        <v>35</v>
      </c>
      <c r="AC32" s="72"/>
      <c r="AD32" s="72"/>
      <c r="AE32" s="72"/>
      <c r="AF32" s="74"/>
      <c r="AK32" s="75" t="str">
        <f t="shared" si="9"/>
        <v>e</v>
      </c>
    </row>
    <row r="33" spans="1:37" ht="13.5" customHeight="1" x14ac:dyDescent="0.15">
      <c r="A33" s="51"/>
      <c r="B33" s="51"/>
      <c r="F33" s="63" t="s">
        <v>395</v>
      </c>
      <c r="G33" s="64"/>
      <c r="H33" s="51" t="str">
        <f t="shared" si="1"/>
        <v/>
      </c>
      <c r="I33" s="51" t="str">
        <f t="shared" si="5"/>
        <v/>
      </c>
      <c r="K33" s="51"/>
      <c r="L33" s="51"/>
      <c r="O33" s="51"/>
      <c r="P33" s="51"/>
      <c r="Q33" s="65"/>
      <c r="T33" s="51"/>
      <c r="U33" s="69" t="s">
        <v>672</v>
      </c>
      <c r="Y33" s="69" t="s">
        <v>511</v>
      </c>
      <c r="Z33" s="69" t="s">
        <v>604</v>
      </c>
      <c r="AA33" s="71"/>
      <c r="AB33" s="72"/>
      <c r="AC33" s="72"/>
      <c r="AD33" s="72"/>
      <c r="AE33" s="72"/>
      <c r="AF33" s="74"/>
      <c r="AK33" s="75" t="str">
        <f t="shared" si="9"/>
        <v>f</v>
      </c>
    </row>
    <row r="34" spans="1:37" ht="13.5" customHeight="1" x14ac:dyDescent="0.15">
      <c r="A34" s="51"/>
      <c r="B34" s="51"/>
      <c r="F34" s="63" t="s">
        <v>413</v>
      </c>
      <c r="G34" s="64" t="s">
        <v>747</v>
      </c>
      <c r="H34" s="51" t="str">
        <f t="shared" si="1"/>
        <v>自動車安全特別会計自動車事故対策勘定</v>
      </c>
      <c r="I34" s="51" t="str">
        <f t="shared" si="5"/>
        <v>自動車安全特別会計自動車事故対策勘定</v>
      </c>
      <c r="K34" s="51"/>
      <c r="L34" s="51"/>
      <c r="O34" s="51"/>
      <c r="P34" s="51"/>
      <c r="Q34" s="65"/>
      <c r="T34" s="51"/>
      <c r="U34" s="69" t="s">
        <v>695</v>
      </c>
      <c r="Y34" s="69" t="s">
        <v>393</v>
      </c>
      <c r="Z34" s="69" t="s">
        <v>209</v>
      </c>
      <c r="AB34" s="72"/>
      <c r="AC34" s="72"/>
      <c r="AD34" s="72"/>
      <c r="AE34" s="72"/>
      <c r="AF34" s="74"/>
      <c r="AK34" s="75" t="str">
        <f t="shared" si="9"/>
        <v>g</v>
      </c>
    </row>
    <row r="35" spans="1:37" ht="13.5" customHeight="1" x14ac:dyDescent="0.15">
      <c r="A35" s="51"/>
      <c r="B35" s="51"/>
      <c r="F35" s="63" t="s">
        <v>415</v>
      </c>
      <c r="G35" s="64"/>
      <c r="H35" s="51" t="str">
        <f t="shared" si="1"/>
        <v/>
      </c>
      <c r="I35" s="51" t="str">
        <f t="shared" si="5"/>
        <v>自動車安全特別会計自動車事故対策勘定</v>
      </c>
      <c r="K35" s="51"/>
      <c r="L35" s="51"/>
      <c r="O35" s="51"/>
      <c r="P35" s="51"/>
      <c r="Q35" s="65"/>
      <c r="T35" s="51"/>
      <c r="Y35" s="69" t="s">
        <v>512</v>
      </c>
      <c r="Z35" s="69" t="s">
        <v>610</v>
      </c>
      <c r="AC35" s="72"/>
      <c r="AF35" s="74"/>
      <c r="AK35" s="75" t="str">
        <f t="shared" si="9"/>
        <v>h</v>
      </c>
    </row>
    <row r="36" spans="1:37" ht="13.5" customHeight="1" x14ac:dyDescent="0.15">
      <c r="A36" s="51"/>
      <c r="B36" s="51"/>
      <c r="F36" s="63" t="s">
        <v>416</v>
      </c>
      <c r="G36" s="64"/>
      <c r="H36" s="51" t="str">
        <f t="shared" si="1"/>
        <v/>
      </c>
      <c r="I36" s="51" t="str">
        <f t="shared" si="5"/>
        <v>自動車安全特別会計自動車事故対策勘定</v>
      </c>
      <c r="K36" s="51"/>
      <c r="L36" s="51"/>
      <c r="O36" s="51"/>
      <c r="P36" s="51"/>
      <c r="Q36" s="65"/>
      <c r="T36" s="51"/>
      <c r="U36" s="69" t="s">
        <v>696</v>
      </c>
      <c r="Y36" s="69" t="s">
        <v>515</v>
      </c>
      <c r="Z36" s="69" t="s">
        <v>433</v>
      </c>
      <c r="AF36" s="74"/>
      <c r="AK36" s="75" t="str">
        <f t="shared" si="9"/>
        <v>i</v>
      </c>
    </row>
    <row r="37" spans="1:37" ht="13.5" customHeight="1" x14ac:dyDescent="0.15">
      <c r="A37" s="51"/>
      <c r="B37" s="51"/>
      <c r="F37" s="51"/>
      <c r="G37" s="65"/>
      <c r="H37" s="51" t="str">
        <f t="shared" si="1"/>
        <v/>
      </c>
      <c r="I37" s="51" t="str">
        <f t="shared" si="5"/>
        <v>自動車安全特別会計自動車事故対策勘定</v>
      </c>
      <c r="K37" s="51"/>
      <c r="L37" s="51"/>
      <c r="O37" s="51"/>
      <c r="P37" s="51"/>
      <c r="Q37" s="65"/>
      <c r="T37" s="51"/>
      <c r="U37" s="69"/>
      <c r="Y37" s="69" t="s">
        <v>516</v>
      </c>
      <c r="Z37" s="69" t="s">
        <v>611</v>
      </c>
      <c r="AF37" s="74"/>
      <c r="AK37" s="75" t="str">
        <f t="shared" si="9"/>
        <v>j</v>
      </c>
    </row>
    <row r="38" spans="1:37" x14ac:dyDescent="0.15">
      <c r="A38" s="51"/>
      <c r="B38" s="51"/>
      <c r="F38" s="51"/>
      <c r="G38" s="65"/>
      <c r="K38" s="51"/>
      <c r="L38" s="51"/>
      <c r="O38" s="51"/>
      <c r="P38" s="51"/>
      <c r="Q38" s="65"/>
      <c r="T38" s="51"/>
      <c r="U38" s="69" t="s">
        <v>423</v>
      </c>
      <c r="Y38" s="69" t="s">
        <v>494</v>
      </c>
      <c r="Z38" s="69" t="s">
        <v>613</v>
      </c>
      <c r="AF38" s="74"/>
      <c r="AK38" s="75" t="str">
        <f t="shared" si="9"/>
        <v>k</v>
      </c>
    </row>
    <row r="39" spans="1:37" x14ac:dyDescent="0.15">
      <c r="A39" s="51"/>
      <c r="B39" s="51"/>
      <c r="F39" s="51" t="str">
        <f>I37</f>
        <v>自動車安全特別会計自動車事故対策勘定</v>
      </c>
      <c r="G39" s="65"/>
      <c r="K39" s="51"/>
      <c r="L39" s="51"/>
      <c r="O39" s="51"/>
      <c r="P39" s="51"/>
      <c r="Q39" s="65"/>
      <c r="T39" s="51"/>
      <c r="U39" s="69" t="s">
        <v>481</v>
      </c>
      <c r="Y39" s="69" t="s">
        <v>518</v>
      </c>
      <c r="Z39" s="69" t="s">
        <v>478</v>
      </c>
      <c r="AF39" s="74"/>
      <c r="AK39" s="75" t="str">
        <f t="shared" si="9"/>
        <v>l</v>
      </c>
    </row>
    <row r="40" spans="1:37" x14ac:dyDescent="0.15">
      <c r="A40" s="51"/>
      <c r="B40" s="51"/>
      <c r="F40" s="51"/>
      <c r="G40" s="65"/>
      <c r="K40" s="51"/>
      <c r="L40" s="51"/>
      <c r="O40" s="51"/>
      <c r="P40" s="51"/>
      <c r="Q40" s="65"/>
      <c r="T40" s="51"/>
      <c r="Y40" s="69" t="s">
        <v>519</v>
      </c>
      <c r="Z40" s="69" t="s">
        <v>615</v>
      </c>
      <c r="AF40" s="74"/>
      <c r="AK40" s="75" t="str">
        <f t="shared" si="9"/>
        <v>m</v>
      </c>
    </row>
    <row r="41" spans="1:37" x14ac:dyDescent="0.15">
      <c r="A41" s="51"/>
      <c r="B41" s="51"/>
      <c r="F41" s="51"/>
      <c r="G41" s="65"/>
      <c r="K41" s="51"/>
      <c r="L41" s="51"/>
      <c r="O41" s="51"/>
      <c r="P41" s="51"/>
      <c r="Q41" s="65"/>
      <c r="T41" s="51"/>
      <c r="Y41" s="69" t="s">
        <v>331</v>
      </c>
      <c r="Z41" s="69" t="s">
        <v>539</v>
      </c>
      <c r="AF41" s="74"/>
      <c r="AK41" s="75" t="str">
        <f t="shared" si="9"/>
        <v>n</v>
      </c>
    </row>
    <row r="42" spans="1:37" x14ac:dyDescent="0.15">
      <c r="A42" s="51"/>
      <c r="B42" s="51"/>
      <c r="F42" s="51"/>
      <c r="G42" s="65"/>
      <c r="K42" s="51"/>
      <c r="L42" s="51"/>
      <c r="O42" s="51"/>
      <c r="P42" s="51"/>
      <c r="Q42" s="65"/>
      <c r="T42" s="51"/>
      <c r="Y42" s="69" t="s">
        <v>520</v>
      </c>
      <c r="Z42" s="69" t="s">
        <v>616</v>
      </c>
      <c r="AF42" s="74"/>
      <c r="AK42" s="75" t="str">
        <f t="shared" si="9"/>
        <v>o</v>
      </c>
    </row>
    <row r="43" spans="1:37" x14ac:dyDescent="0.15">
      <c r="A43" s="51"/>
      <c r="B43" s="51"/>
      <c r="F43" s="51"/>
      <c r="G43" s="65"/>
      <c r="K43" s="51"/>
      <c r="L43" s="51"/>
      <c r="O43" s="51"/>
      <c r="P43" s="51"/>
      <c r="Q43" s="65"/>
      <c r="T43" s="51"/>
      <c r="Y43" s="69" t="s">
        <v>521</v>
      </c>
      <c r="Z43" s="69" t="s">
        <v>619</v>
      </c>
      <c r="AF43" s="74"/>
      <c r="AK43" s="75" t="str">
        <f t="shared" si="9"/>
        <v>p</v>
      </c>
    </row>
    <row r="44" spans="1:37" x14ac:dyDescent="0.15">
      <c r="A44" s="51"/>
      <c r="B44" s="51"/>
      <c r="F44" s="51"/>
      <c r="G44" s="65"/>
      <c r="K44" s="51"/>
      <c r="L44" s="51"/>
      <c r="O44" s="51"/>
      <c r="P44" s="51"/>
      <c r="Q44" s="65"/>
      <c r="T44" s="51"/>
      <c r="Y44" s="69" t="s">
        <v>522</v>
      </c>
      <c r="Z44" s="69" t="s">
        <v>54</v>
      </c>
      <c r="AF44" s="74"/>
      <c r="AK44" s="75" t="str">
        <f t="shared" si="9"/>
        <v>q</v>
      </c>
    </row>
    <row r="45" spans="1:37" x14ac:dyDescent="0.15">
      <c r="A45" s="51"/>
      <c r="B45" s="51"/>
      <c r="F45" s="51"/>
      <c r="G45" s="65"/>
      <c r="K45" s="51"/>
      <c r="L45" s="51"/>
      <c r="O45" s="51"/>
      <c r="P45" s="51"/>
      <c r="Q45" s="65"/>
      <c r="T45" s="51"/>
      <c r="Y45" s="69" t="s">
        <v>308</v>
      </c>
      <c r="Z45" s="69" t="s">
        <v>620</v>
      </c>
      <c r="AF45" s="74"/>
      <c r="AK45" s="75" t="str">
        <f t="shared" si="9"/>
        <v>r</v>
      </c>
    </row>
    <row r="46" spans="1:37" x14ac:dyDescent="0.15">
      <c r="A46" s="51"/>
      <c r="B46" s="51"/>
      <c r="F46" s="51"/>
      <c r="G46" s="65"/>
      <c r="K46" s="51"/>
      <c r="L46" s="51"/>
      <c r="O46" s="51"/>
      <c r="P46" s="51"/>
      <c r="Q46" s="65"/>
      <c r="T46" s="51"/>
      <c r="Y46" s="69" t="s">
        <v>390</v>
      </c>
      <c r="Z46" s="69" t="s">
        <v>82</v>
      </c>
      <c r="AF46" s="74"/>
      <c r="AK46" s="75" t="str">
        <f t="shared" si="9"/>
        <v>s</v>
      </c>
    </row>
    <row r="47" spans="1:37" x14ac:dyDescent="0.15">
      <c r="A47" s="51"/>
      <c r="B47" s="51"/>
      <c r="F47" s="51"/>
      <c r="G47" s="65"/>
      <c r="K47" s="51"/>
      <c r="L47" s="51"/>
      <c r="O47" s="51"/>
      <c r="P47" s="51"/>
      <c r="Q47" s="65"/>
      <c r="T47" s="51"/>
      <c r="Y47" s="69" t="s">
        <v>259</v>
      </c>
      <c r="Z47" s="69" t="s">
        <v>622</v>
      </c>
      <c r="AF47" s="74"/>
      <c r="AK47" s="75" t="str">
        <f t="shared" si="9"/>
        <v>t</v>
      </c>
    </row>
    <row r="48" spans="1:37" x14ac:dyDescent="0.15">
      <c r="A48" s="51"/>
      <c r="B48" s="51"/>
      <c r="F48" s="51"/>
      <c r="G48" s="65"/>
      <c r="K48" s="51"/>
      <c r="L48" s="51"/>
      <c r="O48" s="51"/>
      <c r="P48" s="51"/>
      <c r="Q48" s="65"/>
      <c r="T48" s="51"/>
      <c r="Y48" s="69" t="s">
        <v>56</v>
      </c>
      <c r="Z48" s="69" t="s">
        <v>623</v>
      </c>
      <c r="AF48" s="74"/>
      <c r="AK48" s="75" t="str">
        <f t="shared" si="9"/>
        <v>u</v>
      </c>
    </row>
    <row r="49" spans="1:37" x14ac:dyDescent="0.15">
      <c r="A49" s="51"/>
      <c r="B49" s="51"/>
      <c r="F49" s="51"/>
      <c r="G49" s="65"/>
      <c r="K49" s="51"/>
      <c r="L49" s="51"/>
      <c r="O49" s="51"/>
      <c r="P49" s="51"/>
      <c r="Q49" s="65"/>
      <c r="T49" s="51"/>
      <c r="Y49" s="69" t="s">
        <v>524</v>
      </c>
      <c r="Z49" s="69" t="s">
        <v>286</v>
      </c>
      <c r="AF49" s="74"/>
      <c r="AK49" s="75" t="str">
        <f t="shared" si="9"/>
        <v>v</v>
      </c>
    </row>
    <row r="50" spans="1:37" x14ac:dyDescent="0.15">
      <c r="A50" s="51"/>
      <c r="B50" s="51"/>
      <c r="F50" s="51"/>
      <c r="G50" s="65"/>
      <c r="K50" s="51"/>
      <c r="L50" s="51"/>
      <c r="O50" s="51"/>
      <c r="P50" s="51"/>
      <c r="Q50" s="65"/>
      <c r="T50" s="51"/>
      <c r="Y50" s="69" t="s">
        <v>525</v>
      </c>
      <c r="Z50" s="69" t="s">
        <v>624</v>
      </c>
      <c r="AF50" s="74"/>
    </row>
    <row r="51" spans="1:37" x14ac:dyDescent="0.15">
      <c r="A51" s="51"/>
      <c r="B51" s="51"/>
      <c r="F51" s="51"/>
      <c r="G51" s="65"/>
      <c r="K51" s="51"/>
      <c r="L51" s="51"/>
      <c r="O51" s="51"/>
      <c r="P51" s="51"/>
      <c r="Q51" s="65"/>
      <c r="T51" s="51"/>
      <c r="Y51" s="69" t="s">
        <v>528</v>
      </c>
      <c r="Z51" s="69" t="s">
        <v>531</v>
      </c>
      <c r="AF51" s="74"/>
    </row>
    <row r="52" spans="1:37" x14ac:dyDescent="0.15">
      <c r="A52" s="51"/>
      <c r="B52" s="51"/>
      <c r="F52" s="51"/>
      <c r="G52" s="65"/>
      <c r="K52" s="51"/>
      <c r="L52" s="51"/>
      <c r="O52" s="51"/>
      <c r="P52" s="51"/>
      <c r="Q52" s="65"/>
      <c r="T52" s="51"/>
      <c r="Y52" s="69" t="s">
        <v>529</v>
      </c>
      <c r="Z52" s="69" t="s">
        <v>627</v>
      </c>
      <c r="AF52" s="74"/>
    </row>
    <row r="53" spans="1:37" x14ac:dyDescent="0.15">
      <c r="A53" s="51"/>
      <c r="B53" s="51"/>
      <c r="F53" s="51"/>
      <c r="G53" s="65"/>
      <c r="K53" s="51"/>
      <c r="L53" s="51"/>
      <c r="O53" s="51"/>
      <c r="P53" s="51"/>
      <c r="Q53" s="65"/>
      <c r="T53" s="51"/>
      <c r="Y53" s="69" t="s">
        <v>314</v>
      </c>
      <c r="Z53" s="69" t="s">
        <v>262</v>
      </c>
      <c r="AF53" s="74"/>
    </row>
    <row r="54" spans="1:37" x14ac:dyDescent="0.15">
      <c r="A54" s="51"/>
      <c r="B54" s="51"/>
      <c r="F54" s="51"/>
      <c r="G54" s="65"/>
      <c r="K54" s="51"/>
      <c r="L54" s="51"/>
      <c r="O54" s="51"/>
      <c r="P54" s="57"/>
      <c r="Q54" s="65"/>
      <c r="T54" s="51"/>
      <c r="Y54" s="69" t="s">
        <v>335</v>
      </c>
      <c r="Z54" s="69" t="s">
        <v>628</v>
      </c>
      <c r="AF54" s="74"/>
    </row>
    <row r="55" spans="1:37" x14ac:dyDescent="0.15">
      <c r="A55" s="51"/>
      <c r="B55" s="51"/>
      <c r="F55" s="51"/>
      <c r="G55" s="65"/>
      <c r="K55" s="51"/>
      <c r="L55" s="51"/>
      <c r="O55" s="51"/>
      <c r="P55" s="51"/>
      <c r="Q55" s="65"/>
      <c r="T55" s="51"/>
      <c r="Y55" s="69" t="s">
        <v>533</v>
      </c>
      <c r="Z55" s="69" t="s">
        <v>32</v>
      </c>
      <c r="AF55" s="74"/>
    </row>
    <row r="56" spans="1:37" x14ac:dyDescent="0.15">
      <c r="A56" s="51"/>
      <c r="B56" s="51"/>
      <c r="F56" s="51"/>
      <c r="G56" s="65"/>
      <c r="K56" s="51"/>
      <c r="L56" s="51"/>
      <c r="O56" s="51"/>
      <c r="P56" s="51"/>
      <c r="Q56" s="65"/>
      <c r="T56" s="51"/>
      <c r="Y56" s="69" t="s">
        <v>535</v>
      </c>
      <c r="Z56" s="69" t="s">
        <v>630</v>
      </c>
      <c r="AF56" s="74"/>
    </row>
    <row r="57" spans="1:37" x14ac:dyDescent="0.15">
      <c r="A57" s="51"/>
      <c r="B57" s="51"/>
      <c r="F57" s="51"/>
      <c r="G57" s="65"/>
      <c r="K57" s="51"/>
      <c r="L57" s="51"/>
      <c r="O57" s="51"/>
      <c r="P57" s="51"/>
      <c r="Q57" s="65"/>
      <c r="T57" s="51"/>
      <c r="Y57" s="69" t="s">
        <v>534</v>
      </c>
      <c r="Z57" s="69" t="s">
        <v>50</v>
      </c>
      <c r="AF57" s="74"/>
    </row>
    <row r="58" spans="1:37" x14ac:dyDescent="0.15">
      <c r="A58" s="51"/>
      <c r="B58" s="51"/>
      <c r="F58" s="51"/>
      <c r="G58" s="65"/>
      <c r="K58" s="51"/>
      <c r="L58" s="51"/>
      <c r="O58" s="51"/>
      <c r="P58" s="51"/>
      <c r="Q58" s="65"/>
      <c r="T58" s="51"/>
      <c r="Y58" s="69" t="s">
        <v>536</v>
      </c>
      <c r="Z58" s="69" t="s">
        <v>471</v>
      </c>
      <c r="AF58" s="74"/>
    </row>
    <row r="59" spans="1:37" x14ac:dyDescent="0.15">
      <c r="A59" s="51"/>
      <c r="B59" s="51"/>
      <c r="F59" s="51"/>
      <c r="G59" s="65"/>
      <c r="K59" s="51"/>
      <c r="L59" s="51"/>
      <c r="O59" s="51"/>
      <c r="P59" s="51"/>
      <c r="Q59" s="65"/>
      <c r="T59" s="51"/>
      <c r="Y59" s="69" t="s">
        <v>537</v>
      </c>
      <c r="Z59" s="69" t="s">
        <v>631</v>
      </c>
      <c r="AF59" s="74"/>
    </row>
    <row r="60" spans="1:37" x14ac:dyDescent="0.15">
      <c r="A60" s="51"/>
      <c r="B60" s="51"/>
      <c r="F60" s="51"/>
      <c r="G60" s="65"/>
      <c r="K60" s="51"/>
      <c r="L60" s="51"/>
      <c r="O60" s="51"/>
      <c r="P60" s="51"/>
      <c r="Q60" s="65"/>
      <c r="T60" s="51"/>
      <c r="Y60" s="69" t="s">
        <v>456</v>
      </c>
      <c r="Z60" s="69" t="s">
        <v>632</v>
      </c>
      <c r="AF60" s="74"/>
    </row>
    <row r="61" spans="1:37" x14ac:dyDescent="0.15">
      <c r="A61" s="51"/>
      <c r="B61" s="51"/>
      <c r="F61" s="51"/>
      <c r="G61" s="65"/>
      <c r="K61" s="51"/>
      <c r="L61" s="51"/>
      <c r="O61" s="51"/>
      <c r="P61" s="51"/>
      <c r="Q61" s="65"/>
      <c r="T61" s="51"/>
      <c r="Y61" s="69" t="s">
        <v>34</v>
      </c>
      <c r="Z61" s="69" t="s">
        <v>122</v>
      </c>
      <c r="AF61" s="74"/>
    </row>
    <row r="62" spans="1:37" x14ac:dyDescent="0.15">
      <c r="A62" s="51"/>
      <c r="B62" s="51"/>
      <c r="F62" s="51"/>
      <c r="G62" s="65"/>
      <c r="K62" s="51"/>
      <c r="L62" s="51"/>
      <c r="O62" s="51"/>
      <c r="P62" s="51"/>
      <c r="Q62" s="65"/>
      <c r="T62" s="51"/>
      <c r="Y62" s="69" t="s">
        <v>92</v>
      </c>
      <c r="Z62" s="69" t="s">
        <v>356</v>
      </c>
      <c r="AF62" s="74"/>
    </row>
    <row r="63" spans="1:37" x14ac:dyDescent="0.15">
      <c r="A63" s="51"/>
      <c r="B63" s="51"/>
      <c r="F63" s="51"/>
      <c r="G63" s="65"/>
      <c r="K63" s="51"/>
      <c r="L63" s="51"/>
      <c r="O63" s="51"/>
      <c r="P63" s="51"/>
      <c r="Q63" s="65"/>
      <c r="T63" s="51"/>
      <c r="Y63" s="69" t="s">
        <v>271</v>
      </c>
      <c r="Z63" s="69" t="s">
        <v>633</v>
      </c>
      <c r="AF63" s="74"/>
    </row>
    <row r="64" spans="1:37" x14ac:dyDescent="0.15">
      <c r="A64" s="51"/>
      <c r="B64" s="51"/>
      <c r="F64" s="51"/>
      <c r="G64" s="65"/>
      <c r="K64" s="51"/>
      <c r="L64" s="51"/>
      <c r="O64" s="51"/>
      <c r="P64" s="51"/>
      <c r="Q64" s="65"/>
      <c r="T64" s="51"/>
      <c r="Y64" s="69" t="s">
        <v>385</v>
      </c>
      <c r="Z64" s="69" t="s">
        <v>60</v>
      </c>
      <c r="AF64" s="74"/>
    </row>
    <row r="65" spans="1:32" x14ac:dyDescent="0.15">
      <c r="A65" s="51"/>
      <c r="B65" s="51"/>
      <c r="F65" s="51"/>
      <c r="G65" s="65"/>
      <c r="K65" s="51"/>
      <c r="L65" s="51"/>
      <c r="O65" s="51"/>
      <c r="P65" s="51"/>
      <c r="Q65" s="65"/>
      <c r="T65" s="51"/>
      <c r="Y65" s="69" t="s">
        <v>538</v>
      </c>
      <c r="Z65" s="69" t="s">
        <v>634</v>
      </c>
      <c r="AF65" s="74"/>
    </row>
    <row r="66" spans="1:32" x14ac:dyDescent="0.15">
      <c r="A66" s="51"/>
      <c r="B66" s="51"/>
      <c r="F66" s="51"/>
      <c r="G66" s="65"/>
      <c r="K66" s="51"/>
      <c r="L66" s="51"/>
      <c r="O66" s="51"/>
      <c r="P66" s="51"/>
      <c r="Q66" s="65"/>
      <c r="T66" s="51"/>
      <c r="Y66" s="69" t="s">
        <v>158</v>
      </c>
      <c r="Z66" s="69" t="s">
        <v>636</v>
      </c>
      <c r="AF66" s="74"/>
    </row>
    <row r="67" spans="1:32" x14ac:dyDescent="0.15">
      <c r="A67" s="51"/>
      <c r="B67" s="51"/>
      <c r="F67" s="51"/>
      <c r="G67" s="65"/>
      <c r="K67" s="51"/>
      <c r="L67" s="51"/>
      <c r="O67" s="51"/>
      <c r="P67" s="51"/>
      <c r="Q67" s="65"/>
      <c r="T67" s="51"/>
      <c r="Y67" s="69" t="s">
        <v>540</v>
      </c>
      <c r="Z67" s="69" t="s">
        <v>28</v>
      </c>
      <c r="AF67" s="74"/>
    </row>
    <row r="68" spans="1:32" x14ac:dyDescent="0.15">
      <c r="A68" s="51"/>
      <c r="B68" s="51"/>
      <c r="F68" s="51"/>
      <c r="G68" s="65"/>
      <c r="K68" s="51"/>
      <c r="L68" s="51"/>
      <c r="O68" s="51"/>
      <c r="P68" s="51"/>
      <c r="Q68" s="65"/>
      <c r="T68" s="51"/>
      <c r="Y68" s="69" t="s">
        <v>371</v>
      </c>
      <c r="Z68" s="69" t="s">
        <v>638</v>
      </c>
      <c r="AF68" s="74"/>
    </row>
    <row r="69" spans="1:32" x14ac:dyDescent="0.15">
      <c r="A69" s="51"/>
      <c r="B69" s="51"/>
      <c r="F69" s="51"/>
      <c r="G69" s="65"/>
      <c r="K69" s="51"/>
      <c r="L69" s="51"/>
      <c r="O69" s="51"/>
      <c r="P69" s="51"/>
      <c r="Q69" s="65"/>
      <c r="T69" s="51"/>
      <c r="Y69" s="69" t="s">
        <v>475</v>
      </c>
      <c r="Z69" s="69" t="s">
        <v>640</v>
      </c>
      <c r="AF69" s="74"/>
    </row>
    <row r="70" spans="1:32" x14ac:dyDescent="0.15">
      <c r="A70" s="51"/>
      <c r="B70" s="51"/>
      <c r="Y70" s="69" t="s">
        <v>139</v>
      </c>
      <c r="Z70" s="69" t="s">
        <v>641</v>
      </c>
    </row>
    <row r="71" spans="1:32" x14ac:dyDescent="0.15">
      <c r="Y71" s="69" t="s">
        <v>541</v>
      </c>
      <c r="Z71" s="69" t="s">
        <v>202</v>
      </c>
    </row>
    <row r="72" spans="1:32" x14ac:dyDescent="0.15">
      <c r="Y72" s="69" t="s">
        <v>542</v>
      </c>
      <c r="Z72" s="69" t="s">
        <v>556</v>
      </c>
    </row>
    <row r="73" spans="1:32" x14ac:dyDescent="0.15">
      <c r="Y73" s="69" t="s">
        <v>514</v>
      </c>
      <c r="Z73" s="69" t="s">
        <v>642</v>
      </c>
    </row>
    <row r="74" spans="1:32" x14ac:dyDescent="0.15">
      <c r="Y74" s="69" t="s">
        <v>387</v>
      </c>
      <c r="Z74" s="69" t="s">
        <v>266</v>
      </c>
    </row>
    <row r="75" spans="1:32" x14ac:dyDescent="0.15">
      <c r="Y75" s="69" t="s">
        <v>452</v>
      </c>
      <c r="Z75" s="69" t="s">
        <v>644</v>
      </c>
    </row>
    <row r="76" spans="1:32" x14ac:dyDescent="0.15">
      <c r="Y76" s="69" t="s">
        <v>543</v>
      </c>
      <c r="Z76" s="69" t="s">
        <v>645</v>
      </c>
    </row>
    <row r="77" spans="1:32" x14ac:dyDescent="0.15">
      <c r="Y77" s="69" t="s">
        <v>544</v>
      </c>
      <c r="Z77" s="69" t="s">
        <v>432</v>
      </c>
    </row>
    <row r="78" spans="1:32" x14ac:dyDescent="0.15">
      <c r="Y78" s="69" t="s">
        <v>523</v>
      </c>
      <c r="Z78" s="69" t="s">
        <v>648</v>
      </c>
    </row>
    <row r="79" spans="1:32" x14ac:dyDescent="0.15">
      <c r="Y79" s="69" t="s">
        <v>545</v>
      </c>
      <c r="Z79" s="69" t="s">
        <v>617</v>
      </c>
    </row>
    <row r="80" spans="1:32" x14ac:dyDescent="0.15">
      <c r="Y80" s="69" t="s">
        <v>547</v>
      </c>
      <c r="Z80" s="69" t="s">
        <v>643</v>
      </c>
    </row>
    <row r="81" spans="25:26" x14ac:dyDescent="0.15">
      <c r="Y81" s="69" t="s">
        <v>120</v>
      </c>
      <c r="Z81" s="69" t="s">
        <v>296</v>
      </c>
    </row>
    <row r="82" spans="25:26" x14ac:dyDescent="0.15">
      <c r="Y82" s="69" t="s">
        <v>409</v>
      </c>
      <c r="Z82" s="69" t="s">
        <v>649</v>
      </c>
    </row>
    <row r="83" spans="25:26" x14ac:dyDescent="0.15">
      <c r="Y83" s="69" t="s">
        <v>213</v>
      </c>
      <c r="Z83" s="69" t="s">
        <v>248</v>
      </c>
    </row>
    <row r="84" spans="25:26" x14ac:dyDescent="0.15">
      <c r="Y84" s="69" t="s">
        <v>548</v>
      </c>
      <c r="Z84" s="69" t="s">
        <v>255</v>
      </c>
    </row>
    <row r="85" spans="25:26" x14ac:dyDescent="0.15">
      <c r="Y85" s="69" t="s">
        <v>549</v>
      </c>
      <c r="Z85" s="69" t="s">
        <v>650</v>
      </c>
    </row>
    <row r="86" spans="25:26" x14ac:dyDescent="0.15">
      <c r="Y86" s="69" t="s">
        <v>550</v>
      </c>
      <c r="Z86" s="69" t="s">
        <v>652</v>
      </c>
    </row>
    <row r="87" spans="25:26" x14ac:dyDescent="0.15">
      <c r="Y87" s="69" t="s">
        <v>552</v>
      </c>
      <c r="Z87" s="69" t="s">
        <v>653</v>
      </c>
    </row>
    <row r="88" spans="25:26" x14ac:dyDescent="0.15">
      <c r="Y88" s="69" t="s">
        <v>553</v>
      </c>
      <c r="Z88" s="69" t="s">
        <v>654</v>
      </c>
    </row>
    <row r="89" spans="25:26" x14ac:dyDescent="0.15">
      <c r="Y89" s="69" t="s">
        <v>376</v>
      </c>
      <c r="Z89" s="69" t="s">
        <v>655</v>
      </c>
    </row>
    <row r="90" spans="25:26" x14ac:dyDescent="0.15">
      <c r="Y90" s="69" t="s">
        <v>555</v>
      </c>
      <c r="Z90" s="69" t="s">
        <v>656</v>
      </c>
    </row>
    <row r="91" spans="25:26" x14ac:dyDescent="0.15">
      <c r="Y91" s="69" t="s">
        <v>272</v>
      </c>
      <c r="Z91" s="69" t="s">
        <v>657</v>
      </c>
    </row>
    <row r="92" spans="25:26" x14ac:dyDescent="0.15">
      <c r="Y92" s="69" t="s">
        <v>517</v>
      </c>
      <c r="Z92" s="69" t="s">
        <v>584</v>
      </c>
    </row>
    <row r="93" spans="25:26" x14ac:dyDescent="0.15">
      <c r="Y93" s="69" t="s">
        <v>394</v>
      </c>
      <c r="Z93" s="69" t="s">
        <v>659</v>
      </c>
    </row>
    <row r="94" spans="25:26" x14ac:dyDescent="0.15">
      <c r="Y94" s="69" t="s">
        <v>177</v>
      </c>
      <c r="Z94" s="69" t="s">
        <v>651</v>
      </c>
    </row>
    <row r="95" spans="25:26" x14ac:dyDescent="0.15">
      <c r="Y95" s="69" t="s">
        <v>422</v>
      </c>
      <c r="Z95" s="69" t="s">
        <v>660</v>
      </c>
    </row>
    <row r="96" spans="25:26" x14ac:dyDescent="0.15">
      <c r="Y96" s="69" t="s">
        <v>89</v>
      </c>
      <c r="Z96" s="69" t="s">
        <v>661</v>
      </c>
    </row>
    <row r="97" spans="25:26" x14ac:dyDescent="0.15">
      <c r="Y97" s="69" t="s">
        <v>557</v>
      </c>
      <c r="Z97" s="69" t="s">
        <v>646</v>
      </c>
    </row>
    <row r="98" spans="25:26" x14ac:dyDescent="0.15">
      <c r="Y98" s="69" t="s">
        <v>345</v>
      </c>
      <c r="Z98" s="69" t="s">
        <v>662</v>
      </c>
    </row>
    <row r="99" spans="25:26" x14ac:dyDescent="0.15">
      <c r="Y99" s="69" t="s">
        <v>579</v>
      </c>
      <c r="Z99" s="69" t="s">
        <v>663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2021-08-24T07:50:10Z</cp:lastPrinted>
  <dcterms:created xsi:type="dcterms:W3CDTF">2012-03-13T00:50:25Z</dcterms:created>
  <dcterms:modified xsi:type="dcterms:W3CDTF">2021-09-02T13:46:06Z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2021-06-15T11:52:05Z</vt:filetime>
  </property>
</Properties>
</file>