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5_企画へ\"/>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459" i="3"/>
  <c r="AY417" i="3"/>
  <c r="AY645" i="3"/>
  <c r="AY213"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<sst xmlns="http://schemas.openxmlformats.org/spreadsheetml/2006/main" count="2489" uniqueCount="761">
  <si>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</si>
  <si>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</si>
  <si>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</si>
  <si>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</si>
  <si>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</si>
  <si>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</si>
  <si>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</si>
  <si>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</si>
  <si>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</si>
  <si>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</si>
  <si>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</si>
  <si>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</si>
  <si>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</si>
  <si>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</si>
  <si>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</si>
  <si>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</si>
  <si>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</si>
  <si>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</si>
  <si>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</si>
  <si>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</si>
  <si>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</si>
  <si>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</si>
  <si>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</si>
  <si>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</si>
  <si>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</si>
  <si>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</si>
  <si>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</si>
  <si>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</si>
  <si>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</si>
  <si>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</si>
  <si>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</si>
  <si>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</si>
  <si>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</si>
  <si>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</si>
  <si>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</si>
  <si>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</si>
  <si>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</si>
  <si>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</si>
  <si>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</si>
  <si>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</si>
  <si>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</si>
  <si>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</si>
  <si>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</si>
  <si>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</si>
  <si>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</si>
  <si>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</si>
  <si>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</si>
  <si>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</si>
  <si>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</si>
  <si>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</si>
  <si>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</si>
  <si>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</si>
  <si>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</si>
  <si>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</si>
  <si>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</si>
  <si>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</si>
  <si>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</si>
  <si>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</si>
  <si>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</si>
  <si>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</si>
  <si>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</si>
  <si>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</si>
  <si>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</si>
  <si>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</si>
  <si>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</si>
  <si>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</si>
  <si>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</si>
  <si>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</si>
  <si>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</si>
  <si>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</si>
  <si>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</si>
  <si>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</si>
  <si>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</si>
  <si>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</si>
  <si>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</si>
  <si>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</si>
  <si>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</si>
  <si>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</si>
  <si>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</si>
  <si>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</si>
  <si>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</si>
  <si>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</si>
  <si>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</si>
  <si>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</si>
  <si>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</si>
  <si>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</si>
  <si>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</si>
  <si>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</si>
  <si>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</si>
  <si>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</si>
  <si>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</si>
  <si>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</si>
  <si>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</si>
  <si>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</si>
  <si>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</si>
  <si>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</si>
  <si>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</si>
  <si>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</si>
  <si>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</si>
  <si>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</si>
  <si>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</si>
  <si>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</si>
  <si>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</si>
  <si>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</si>
  <si>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</si>
  <si>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</si>
  <si>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</si>
  <si>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</si>
  <si>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</si>
  <si>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</si>
  <si>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</si>
  <si>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</si>
  <si>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</si>
  <si>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</si>
  <si>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</si>
  <si>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</si>
  <si>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</si>
  <si>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</si>
  <si>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</si>
  <si>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</si>
  <si>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</si>
  <si>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</si>
  <si>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</si>
  <si>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</si>
  <si>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</si>
  <si>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</si>
  <si>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</si>
  <si>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</si>
  <si>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</si>
  <si>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</si>
  <si>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</si>
  <si>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</si>
  <si>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</si>
  <si>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</si>
  <si>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</si>
  <si>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</si>
  <si>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</si>
  <si>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</si>
  <si>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</si>
  <si>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</si>
  <si>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</si>
  <si>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</si>
  <si>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</si>
  <si>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</si>
  <si>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</si>
  <si>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</si>
  <si>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</si>
  <si>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</si>
  <si>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</si>
  <si>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</si>
  <si>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</si>
  <si>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</si>
  <si>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</si>
  <si>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</si>
  <si>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</si>
  <si>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</si>
  <si>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</si>
  <si>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</si>
  <si>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</si>
  <si>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</si>
  <si>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</si>
  <si>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</si>
  <si>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</si>
  <si>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</si>
  <si>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</si>
  <si>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</si>
  <si>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</si>
  <si>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</si>
  <si>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</si>
  <si>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</si>
  <si>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</si>
  <si>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</si>
  <si>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</si>
  <si>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</si>
  <si>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</si>
  <si>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</si>
  <si>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</si>
  <si>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</si>
  <si>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</si>
  <si>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</si>
  <si>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</si>
  <si>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</si>
  <si>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</si>
  <si>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</si>
  <si>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</si>
  <si>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</si>
  <si>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</si>
  <si>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</si>
  <si>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</si>
  <si>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</si>
  <si>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</si>
  <si>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</si>
  <si>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</si>
  <si>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</si>
  <si>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</si>
  <si>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</si>
  <si>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</si>
  <si>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</si>
  <si>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</si>
  <si>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</si>
  <si>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</si>
  <si>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</si>
  <si>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</si>
  <si>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</si>
  <si>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</si>
  <si>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</si>
  <si>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</si>
  <si>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</si>
  <si>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</si>
  <si>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</si>
  <si>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</si>
  <si>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</si>
  <si>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</si>
  <si>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</si>
  <si>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</si>
  <si>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</si>
  <si>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</si>
  <si>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</si>
  <si>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</si>
  <si>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</si>
  <si>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</si>
  <si>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</si>
  <si>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</si>
  <si>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</si>
  <si>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</si>
  <si>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</si>
  <si>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</si>
  <si>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</si>
  <si>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</si>
  <si>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</si>
  <si>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</si>
  <si>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</si>
  <si>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</si>
  <si>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</si>
  <si>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</si>
  <si>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</si>
  <si>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</si>
  <si>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</si>
  <si>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</si>
  <si>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</si>
  <si>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</si>
  <si>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</si>
  <si>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</si>
  <si>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</si>
  <si>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</si>
  <si>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</si>
  <si>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</si>
  <si>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</si>
  <si>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</si>
  <si>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</si>
  <si>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</si>
  <si>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</si>
  <si>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</si>
  <si>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</si>
  <si>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</si>
  <si>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</si>
  <si>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</si>
  <si>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</si>
  <si>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</si>
  <si>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</si>
  <si>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</si>
  <si>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</si>
  <si>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</si>
  <si>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</si>
  <si>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</si>
  <si>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</si>
  <si>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</si>
  <si>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</si>
  <si>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</si>
  <si>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</si>
  <si>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</si>
  <si>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</si>
  <si>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</si>
  <si>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</si>
  <si>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</si>
  <si>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</si>
  <si>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</si>
  <si>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</si>
  <si>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</si>
  <si>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</si>
  <si>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</si>
  <si>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</si>
  <si>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</si>
  <si>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</si>
  <si>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</si>
  <si>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</si>
  <si>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</si>
  <si>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</si>
  <si>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</si>
  <si>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</si>
  <si>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</si>
  <si>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</si>
  <si>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</si>
  <si>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</si>
  <si>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</si>
  <si>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</si>
  <si>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</si>
  <si>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</si>
  <si>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</si>
  <si>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</si>
  <si>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</si>
  <si>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</si>
  <si>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</si>
  <si>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</si>
  <si>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</si>
  <si>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</si>
  <si>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</si>
  <si>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</si>
  <si>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</si>
  <si>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</si>
  <si>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</si>
  <si>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</si>
  <si>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</si>
  <si>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</si>
  <si>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</si>
  <si>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</si>
  <si>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</si>
  <si>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</si>
  <si>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</si>
  <si>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</si>
  <si>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</si>
  <si>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</si>
  <si>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</si>
  <si>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</si>
  <si>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</si>
  <si>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</si>
  <si>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</si>
  <si>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</si>
  <si>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</si>
  <si>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</si>
  <si>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</si>
  <si>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</si>
  <si>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</si>
  <si>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</si>
  <si>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</si>
  <si>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</si>
  <si>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</si>
  <si>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</si>
  <si>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</si>
  <si>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</si>
  <si>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</si>
  <si>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</si>
  <si>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</si>
  <si>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</si>
  <si>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</si>
  <si>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</si>
  <si>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</si>
  <si>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</si>
  <si>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</si>
  <si>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</si>
  <si>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</si>
  <si>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</si>
  <si>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</si>
  <si>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</si>
  <si>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</si>
  <si>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</si>
  <si>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</si>
  <si>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</si>
  <si>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</si>
  <si>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</si>
  <si>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</si>
  <si>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</si>
  <si>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</si>
  <si>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</si>
  <si>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</si>
  <si>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</si>
  <si>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</si>
  <si>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</si>
  <si>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</si>
  <si>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</si>
  <si>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</si>
  <si>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</si>
  <si>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</si>
  <si>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</si>
  <si>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</si>
  <si>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</si>
  <si>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</si>
  <si>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</si>
  <si>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</si>
  <si>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</si>
  <si>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</si>
  <si>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</si>
  <si>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</si>
  <si>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</si>
  <si>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</si>
  <si>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</si>
  <si>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</si>
  <si>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</si>
  <si>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</si>
  <si>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</si>
  <si>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</si>
  <si>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</si>
  <si>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</si>
  <si>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</si>
  <si>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</si>
  <si>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</si>
  <si>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</si>
  <si>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</si>
  <si>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</si>
  <si>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</si>
  <si>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</si>
  <si>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</si>
  <si>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</si>
  <si>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</si>
  <si>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</si>
  <si>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</si>
  <si>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</si>
  <si>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</si>
  <si>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</si>
  <si>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</si>
  <si>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</si>
  <si>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</si>
  <si>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</si>
  <si>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</si>
  <si>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</si>
  <si>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</si>
  <si>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</si>
  <si>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</si>
  <si>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</si>
  <si>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</si>
  <si>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</si>
  <si>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</si>
  <si>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</si>
  <si>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</si>
  <si>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</si>
  <si>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</si>
  <si>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</si>
  <si>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</si>
  <si>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</si>
  <si>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</si>
  <si>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</si>
  <si>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</si>
  <si>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</si>
  <si>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</si>
  <si>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</si>
  <si>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</si>
  <si>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</si>
  <si>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</si>
  <si>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</si>
  <si>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</si>
  <si>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</si>
  <si>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</si>
  <si>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</si>
  <si>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</si>
  <si>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</si>
  <si>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</si>
  <si>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</si>
  <si>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</si>
  <si>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</si>
  <si>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</si>
  <si>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</si>
  <si>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</si>
  <si>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</si>
  <si>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</si>
  <si>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</si>
  <si>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</si>
  <si>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</si>
  <si>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</si>
  <si>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</si>
  <si>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</si>
  <si>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</si>
  <si>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</si>
  <si>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</si>
  <si>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</si>
  <si>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</si>
  <si>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</si>
  <si>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</si>
  <si>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</si>
  <si>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</si>
  <si>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</si>
  <si>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</si>
  <si>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</si>
  <si>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</si>
  <si>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</si>
  <si>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</si>
  <si>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</si>
  <si>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</si>
  <si>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</si>
  <si>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</si>
  <si>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</si>
  <si>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</si>
  <si>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</si>
  <si>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</si>
  <si>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</si>
  <si>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</si>
  <si>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</si>
  <si>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</si>
  <si>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</si>
  <si>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</si>
  <si>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</si>
  <si>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</si>
  <si>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</si>
  <si>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</si>
  <si>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</si>
  <si>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</si>
  <si>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</si>
  <si>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</si>
  <si>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</si>
  <si>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</si>
  <si>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</si>
  <si>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</si>
  <si>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</si>
  <si>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</si>
  <si>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</si>
  <si>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</si>
  <si>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</si>
  <si>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</si>
  <si>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</si>
  <si>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</si>
  <si>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</si>
  <si>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</si>
  <si>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</si>
  <si>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</si>
  <si>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</si>
  <si>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</si>
  <si>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</si>
  <si>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</si>
  <si>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</si>
  <si>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</si>
  <si>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</si>
  <si>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</si>
  <si>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</si>
  <si>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</si>
  <si>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</si>
  <si>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</si>
  <si>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</si>
  <si>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</si>
  <si>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</si>
  <si>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</si>
  <si>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</si>
  <si>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</si>
  <si>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</si>
  <si>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</si>
  <si>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</si>
  <si>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</si>
  <si>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</si>
  <si>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</si>
  <si>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</si>
  <si>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</si>
  <si>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</si>
  <si>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</si>
  <si>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</si>
  <si>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</si>
  <si>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</si>
  <si>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</si>
  <si>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</si>
  <si>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</si>
  <si>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</si>
  <si>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</si>
  <si>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</si>
  <si>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</si>
  <si>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</si>
  <si>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</si>
  <si>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</si>
  <si>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</si>
  <si>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</si>
  <si>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</si>
  <si>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</si>
  <si>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</si>
  <si>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</si>
  <si>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</si>
  <si>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</si>
  <si>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</si>
  <si>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</si>
  <si>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</si>
  <si>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</si>
  <si>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</si>
  <si>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</si>
  <si>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</si>
  <si>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</si>
  <si>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</si>
  <si>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</si>
  <si>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</si>
  <si>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</si>
  <si>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</si>
  <si>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</si>
  <si>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</si>
  <si>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</si>
  <si>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</si>
  <si>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</si>
  <si>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</si>
  <si>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</si>
  <si>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</si>
  <si>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</si>
  <si>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</si>
  <si>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</si>
  <si>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</si>
  <si>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</si>
  <si>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</si>
  <si>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</si>
  <si>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</si>
  <si>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</si>
  <si>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</si>
  <si>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</si>
  <si>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</si>
  <si>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</si>
  <si>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</si>
  <si>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</si>
  <si>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</si>
  <si>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</si>
  <si>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</si>
  <si>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</si>
  <si>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</si>
  <si>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</si>
  <si>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</si>
  <si>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</si>
  <si>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</si>
  <si>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</si>
  <si>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</si>
  <si>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</si>
  <si>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</si>
  <si>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</si>
  <si>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</si>
  <si>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</si>
  <si>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</si>
  <si>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</si>
  <si>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</si>
  <si>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</si>
  <si>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</si>
  <si>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</si>
  <si>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</si>
  <si>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</si>
  <si>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</si>
  <si>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</si>
  <si>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</si>
  <si>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</si>
  <si>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道路事業（直轄・交通安全対策）</t>
  </si>
  <si>
    <t>道路局</t>
  </si>
  <si>
    <t>昭和４１年度</t>
  </si>
  <si>
    <t>終了予定なし</t>
  </si>
  <si>
    <t>国道・技術課  等</t>
  </si>
  <si>
    <t>交通安全施設等整備事業の推進に関する法律 第2条第3項</t>
  </si>
  <si>
    <t>-</t>
  </si>
  <si>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</si>
  <si>
    <t xml:space="preserve">安全な道路交通環境の実現を目指し、幹線道路ネットワークの体系的な整備を進めるとともに、幹線道路における事故危険箇所を含めた交差点改良などの実施、通学路をはじめとする歩行空間の確保のための対策（歩道の拡幅や新設など）等、交通安全施設等の整備を実施。
</t>
  </si>
  <si>
    <t>道路交通安全対策事業費</t>
  </si>
  <si>
    <t>%抑止</t>
  </si>
  <si>
    <t>５　安全で安心できる交通の確保、治安、生活安全の確保</t>
  </si>
  <si>
    <t>１５　道路交通の安全性を確保・向上する</t>
  </si>
  <si>
    <t>218</t>
  </si>
  <si>
    <t>198</t>
  </si>
  <si>
    <t>212</t>
  </si>
  <si>
    <t>175</t>
  </si>
  <si>
    <t>169</t>
  </si>
  <si>
    <t>173</t>
  </si>
  <si>
    <t>186</t>
  </si>
  <si>
    <t>180</t>
  </si>
  <si>
    <t>181</t>
  </si>
  <si>
    <t>○</t>
  </si>
  <si>
    <t>-</t>
    <phoneticPr fontId="5"/>
  </si>
  <si>
    <t>事故危険箇所を優先して対策し、令和2年度までに道路交通による事故危険箇所（平成29年1月指定）の死傷事故抑止率を約３割抑止とする。</t>
    <phoneticPr fontId="5"/>
  </si>
  <si>
    <t>国土交通省道路局調べ（令和3年5月）</t>
    <phoneticPr fontId="5"/>
  </si>
  <si>
    <t>幹線道路については、ビッグデータを活用して抽出した潜在的危険箇所等において、重点的な事故防止対策を実施する。また、地方自治体が実施する生活道路対策と連携して、幹線道路等への交通転換を図り、生活道路の死傷事故を抑止する。</t>
    <phoneticPr fontId="5"/>
  </si>
  <si>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6"/>
  </si>
  <si>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6"/>
  </si>
  <si>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5"/>
  </si>
  <si>
    <t>有</t>
  </si>
  <si>
    <t>負担関係は法令に基づいており、妥当である。</t>
    <rPh sb="0" eb="2">
      <t>フタン</t>
    </rPh>
    <rPh sb="2" eb="4">
      <t>カンケイ</t>
    </rPh>
    <rPh sb="5" eb="7">
      <t>ホウレイ</t>
    </rPh>
    <rPh sb="8" eb="9">
      <t>モト</t>
    </rPh>
    <rPh sb="15" eb="17">
      <t>ダトウ</t>
    </rPh>
    <phoneticPr fontId="6"/>
  </si>
  <si>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6"/>
  </si>
  <si>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</si>
  <si>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</si>
  <si>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</si>
  <si>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5"/>
  </si>
  <si>
    <t>地域の実情に応じたコスト縮減が可能な手法を活用し、事業を実施している。</t>
    <phoneticPr fontId="5"/>
  </si>
  <si>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5"/>
  </si>
  <si>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6"/>
  </si>
  <si>
    <t>活動実績は着実に向上。</t>
    <rPh sb="0" eb="2">
      <t>カツドウ</t>
    </rPh>
    <rPh sb="2" eb="4">
      <t>ジッセキ</t>
    </rPh>
    <rPh sb="5" eb="7">
      <t>チャクジツ</t>
    </rPh>
    <rPh sb="8" eb="10">
      <t>コウジョウ</t>
    </rPh>
    <phoneticPr fontId="6"/>
  </si>
  <si>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6"/>
  </si>
  <si>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5"/>
  </si>
  <si>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5"/>
  </si>
  <si>
    <t>-</t>
    <phoneticPr fontId="5"/>
  </si>
  <si>
    <t>（一財）経済調査会</t>
  </si>
  <si>
    <t>（公財）群馬県埋蔵文化財調査事業団理事長</t>
  </si>
  <si>
    <t>（一財）長野県文化振興事業団理事長</t>
  </si>
  <si>
    <t>（公財）東京都スポーツ文化事業団理事長</t>
  </si>
  <si>
    <t>（公財）埼玉県生態系保護協会</t>
  </si>
  <si>
    <t>（一財）建設物価調査会</t>
  </si>
  <si>
    <t>（公財）とちぎ未来づくり財団</t>
  </si>
  <si>
    <t>（公財）茨城県教育財団理事長</t>
  </si>
  <si>
    <t>（一社）日本建設機械施工協会</t>
  </si>
  <si>
    <t>東日本旅客鉄道（株）八王子支社</t>
    <phoneticPr fontId="5"/>
  </si>
  <si>
    <t>（株）日工</t>
    <phoneticPr fontId="5"/>
  </si>
  <si>
    <t>（株）建設技術研究所　東京本社</t>
    <phoneticPr fontId="5"/>
  </si>
  <si>
    <t>国土開発工業（株）</t>
    <phoneticPr fontId="5"/>
  </si>
  <si>
    <t>矢木コーポレーション（株）</t>
    <phoneticPr fontId="5"/>
  </si>
  <si>
    <t>パシフィックコンサルタンツ（株）首都圏本社</t>
    <phoneticPr fontId="5"/>
  </si>
  <si>
    <t>宮川興業（株）</t>
    <phoneticPr fontId="5"/>
  </si>
  <si>
    <t>沼田土建（株）</t>
    <phoneticPr fontId="5"/>
  </si>
  <si>
    <t>三和エンジニアリング（株）</t>
    <phoneticPr fontId="5"/>
  </si>
  <si>
    <t>東照工業（株）</t>
    <phoneticPr fontId="5"/>
  </si>
  <si>
    <t>東京都東京港管理事務所</t>
    <phoneticPr fontId="5"/>
  </si>
  <si>
    <t>個人（イ）</t>
    <rPh sb="0" eb="2">
      <t>コジン</t>
    </rPh>
    <phoneticPr fontId="5"/>
  </si>
  <si>
    <t>個人（ロ）</t>
    <rPh sb="0" eb="2">
      <t>コジン</t>
    </rPh>
    <phoneticPr fontId="5"/>
  </si>
  <si>
    <t>個人（ハ）</t>
    <rPh sb="0" eb="2">
      <t>コジン</t>
    </rPh>
    <phoneticPr fontId="5"/>
  </si>
  <si>
    <t>個人（ニ）</t>
    <rPh sb="0" eb="2">
      <t>コジン</t>
    </rPh>
    <phoneticPr fontId="5"/>
  </si>
  <si>
    <t>個人（ホ）</t>
    <rPh sb="0" eb="2">
      <t>コジン</t>
    </rPh>
    <phoneticPr fontId="5"/>
  </si>
  <si>
    <t>個人（ヘ）</t>
    <rPh sb="0" eb="2">
      <t>コジン</t>
    </rPh>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</si>
  <si>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</si>
  <si>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</si>
  <si>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</si>
  <si>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</si>
  <si>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（公財）かながわ考古学財団</t>
    <phoneticPr fontId="5"/>
  </si>
  <si>
    <t>B</t>
  </si>
  <si>
    <t>D</t>
  </si>
  <si>
    <t>関東建設マネジメント（株）</t>
    <phoneticPr fontId="5"/>
  </si>
  <si>
    <t>（株）吉田組　東京支店</t>
    <phoneticPr fontId="5"/>
  </si>
  <si>
    <t>佐田建設（株）</t>
    <phoneticPr fontId="5"/>
  </si>
  <si>
    <t>ホクト・エンジニアリング（株）</t>
    <phoneticPr fontId="5"/>
  </si>
  <si>
    <t>飯田鉄工（株）　関東支店</t>
    <phoneticPr fontId="5"/>
  </si>
  <si>
    <t>（株）ティーネットジャパン　東京支社</t>
    <phoneticPr fontId="5"/>
  </si>
  <si>
    <t>Ｒ２Ｒ３甲府・大和道路工事監督支援業務関東建設・グラウンド設計共同体</t>
    <phoneticPr fontId="5"/>
  </si>
  <si>
    <t>Ｒ２・３管理出張所工事監督支援（その２）業務　関東建設・ホクト　設計共同体代表者関東建</t>
    <phoneticPr fontId="5"/>
  </si>
  <si>
    <t>沖昌エンジニアリング（株）</t>
    <phoneticPr fontId="5"/>
  </si>
  <si>
    <t>個人（ル）</t>
    <rPh sb="0" eb="2">
      <t>コジン</t>
    </rPh>
    <phoneticPr fontId="5"/>
  </si>
  <si>
    <t>A.関東地方整備局</t>
    <rPh sb="2" eb="4">
      <t>カントウ</t>
    </rPh>
    <rPh sb="4" eb="6">
      <t>チホウ</t>
    </rPh>
    <rPh sb="6" eb="8">
      <t>セイビ</t>
    </rPh>
    <rPh sb="8" eb="9">
      <t>キョク</t>
    </rPh>
    <phoneticPr fontId="5"/>
  </si>
  <si>
    <t>直轄事業費</t>
    <rPh sb="0" eb="2">
      <t>チョッカツ</t>
    </rPh>
    <rPh sb="2" eb="4">
      <t>ジギョウ</t>
    </rPh>
    <rPh sb="4" eb="5">
      <t>ヒ</t>
    </rPh>
    <phoneticPr fontId="5"/>
  </si>
  <si>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5"/>
  </si>
  <si>
    <t>改良工事</t>
    <rPh sb="0" eb="2">
      <t>カイリョウ</t>
    </rPh>
    <rPh sb="2" eb="4">
      <t>コウジ</t>
    </rPh>
    <phoneticPr fontId="5"/>
  </si>
  <si>
    <t>整備工事</t>
    <rPh sb="0" eb="2">
      <t>セイビ</t>
    </rPh>
    <rPh sb="2" eb="4">
      <t>コウジ</t>
    </rPh>
    <phoneticPr fontId="5"/>
  </si>
  <si>
    <t>国交</t>
  </si>
  <si>
    <t>上部工事</t>
    <rPh sb="0" eb="2">
      <t>ジョウブ</t>
    </rPh>
    <rPh sb="2" eb="4">
      <t>コウジ</t>
    </rPh>
    <phoneticPr fontId="5"/>
  </si>
  <si>
    <t>用地補償</t>
    <rPh sb="0" eb="2">
      <t>ヨウチ</t>
    </rPh>
    <rPh sb="2" eb="4">
      <t>ホショウ</t>
    </rPh>
    <phoneticPr fontId="5"/>
  </si>
  <si>
    <t>埋蔵文化財調査</t>
    <phoneticPr fontId="5"/>
  </si>
  <si>
    <t>市場調査</t>
    <rPh sb="0" eb="2">
      <t>イチバ</t>
    </rPh>
    <rPh sb="2" eb="4">
      <t>チョウサ</t>
    </rPh>
    <phoneticPr fontId="5"/>
  </si>
  <si>
    <t>猛禽類等調査</t>
    <phoneticPr fontId="5"/>
  </si>
  <si>
    <t>発注者支援</t>
    <rPh sb="0" eb="3">
      <t>ハッチュウシャ</t>
    </rPh>
    <rPh sb="3" eb="5">
      <t>シエン</t>
    </rPh>
    <phoneticPr fontId="5"/>
  </si>
  <si>
    <t>発注者支援</t>
    <phoneticPr fontId="5"/>
  </si>
  <si>
    <t>占用料</t>
    <phoneticPr fontId="5"/>
  </si>
  <si>
    <t>調査解析</t>
    <rPh sb="0" eb="2">
      <t>チョウサ</t>
    </rPh>
    <rPh sb="2" eb="4">
      <t>カイセキ</t>
    </rPh>
    <phoneticPr fontId="5"/>
  </si>
  <si>
    <t>用地補償</t>
    <phoneticPr fontId="5"/>
  </si>
  <si>
    <t>函渠新設工事</t>
    <phoneticPr fontId="5"/>
  </si>
  <si>
    <t>交通安全対策工事</t>
    <rPh sb="0" eb="2">
      <t>コウツウ</t>
    </rPh>
    <rPh sb="2" eb="4">
      <t>アンゼン</t>
    </rPh>
    <rPh sb="4" eb="6">
      <t>タイサク</t>
    </rPh>
    <rPh sb="6" eb="8">
      <t>コウジ</t>
    </rPh>
    <phoneticPr fontId="5"/>
  </si>
  <si>
    <t>検討業務</t>
    <rPh sb="0" eb="2">
      <t>ケントウ</t>
    </rPh>
    <rPh sb="2" eb="4">
      <t>ギョウム</t>
    </rPh>
    <phoneticPr fontId="5"/>
  </si>
  <si>
    <t>資料作成業務</t>
    <rPh sb="0" eb="2">
      <t>シリョウ</t>
    </rPh>
    <rPh sb="2" eb="4">
      <t>サクセイ</t>
    </rPh>
    <rPh sb="4" eb="6">
      <t>ギョウム</t>
    </rPh>
    <phoneticPr fontId="5"/>
  </si>
  <si>
    <t>設備設置工事</t>
    <rPh sb="0" eb="2">
      <t>セツビ</t>
    </rPh>
    <rPh sb="2" eb="4">
      <t>セッチ</t>
    </rPh>
    <rPh sb="4" eb="6">
      <t>コウジ</t>
    </rPh>
    <phoneticPr fontId="5"/>
  </si>
  <si>
    <t>関東地方整備局</t>
    <rPh sb="0" eb="2">
      <t>カントウ</t>
    </rPh>
    <rPh sb="2" eb="4">
      <t>チホウ</t>
    </rPh>
    <rPh sb="4" eb="6">
      <t>セイビ</t>
    </rPh>
    <rPh sb="6" eb="7">
      <t>キョク</t>
    </rPh>
    <phoneticPr fontId="5"/>
  </si>
  <si>
    <t>九州地方整備局</t>
    <rPh sb="0" eb="2">
      <t>キュウシュウ</t>
    </rPh>
    <rPh sb="2" eb="4">
      <t>チホウ</t>
    </rPh>
    <rPh sb="4" eb="6">
      <t>セイビ</t>
    </rPh>
    <rPh sb="6" eb="7">
      <t>キョク</t>
    </rPh>
    <phoneticPr fontId="5"/>
  </si>
  <si>
    <t>工事の実施及び工事に係る調査・設計・用地取得</t>
    <rPh sb="0" eb="2">
      <t>コウジ</t>
    </rPh>
    <rPh sb="3" eb="5">
      <t>ジッシ</t>
    </rPh>
    <rPh sb="5" eb="6">
      <t>オヨ</t>
    </rPh>
    <rPh sb="7" eb="9">
      <t>コウジ</t>
    </rPh>
    <rPh sb="10" eb="11">
      <t>カカワ</t>
    </rPh>
    <rPh sb="12" eb="14">
      <t>チョウサ</t>
    </rPh>
    <rPh sb="15" eb="17">
      <t>セッケイ</t>
    </rPh>
    <rPh sb="18" eb="20">
      <t>ヨウチ</t>
    </rPh>
    <rPh sb="20" eb="22">
      <t>シュトク</t>
    </rPh>
    <phoneticPr fontId="5"/>
  </si>
  <si>
    <t>工事の実施及び工事に係る調査・設計・用地取得</t>
    <phoneticPr fontId="5"/>
  </si>
  <si>
    <t>東北地方整備局</t>
    <rPh sb="0" eb="2">
      <t>トウホク</t>
    </rPh>
    <rPh sb="2" eb="4">
      <t>チホウ</t>
    </rPh>
    <rPh sb="4" eb="6">
      <t>セイビ</t>
    </rPh>
    <rPh sb="6" eb="7">
      <t>キョク</t>
    </rPh>
    <phoneticPr fontId="5"/>
  </si>
  <si>
    <t>近畿地方整備局</t>
    <rPh sb="0" eb="2">
      <t>キンキ</t>
    </rPh>
    <rPh sb="2" eb="4">
      <t>チホウ</t>
    </rPh>
    <rPh sb="4" eb="6">
      <t>セイビ</t>
    </rPh>
    <rPh sb="6" eb="7">
      <t>キョク</t>
    </rPh>
    <phoneticPr fontId="5"/>
  </si>
  <si>
    <t>中国地方整備局</t>
    <rPh sb="0" eb="2">
      <t>チュウゴク</t>
    </rPh>
    <rPh sb="2" eb="4">
      <t>チホウ</t>
    </rPh>
    <rPh sb="4" eb="6">
      <t>セイビ</t>
    </rPh>
    <rPh sb="6" eb="7">
      <t>キョク</t>
    </rPh>
    <phoneticPr fontId="5"/>
  </si>
  <si>
    <t>中部地方整備局</t>
    <rPh sb="0" eb="2">
      <t>チュウブ</t>
    </rPh>
    <rPh sb="2" eb="4">
      <t>チホウ</t>
    </rPh>
    <rPh sb="4" eb="6">
      <t>セイビ</t>
    </rPh>
    <rPh sb="6" eb="7">
      <t>キョク</t>
    </rPh>
    <phoneticPr fontId="5"/>
  </si>
  <si>
    <t>四国地方整備局</t>
    <rPh sb="0" eb="2">
      <t>シコク</t>
    </rPh>
    <rPh sb="2" eb="4">
      <t>チホウ</t>
    </rPh>
    <rPh sb="4" eb="6">
      <t>セイビ</t>
    </rPh>
    <rPh sb="6" eb="7">
      <t>キョク</t>
    </rPh>
    <phoneticPr fontId="5"/>
  </si>
  <si>
    <t>北陸地方整備局</t>
    <rPh sb="0" eb="2">
      <t>ホクリク</t>
    </rPh>
    <rPh sb="2" eb="4">
      <t>チホウ</t>
    </rPh>
    <rPh sb="4" eb="6">
      <t>セイビ</t>
    </rPh>
    <rPh sb="6" eb="7">
      <t>キョク</t>
    </rPh>
    <phoneticPr fontId="5"/>
  </si>
  <si>
    <t>B.東日本旅客鉄道（株）八王子支社</t>
    <phoneticPr fontId="5"/>
  </si>
  <si>
    <t>工事費</t>
    <rPh sb="0" eb="3">
      <t>コウジヒ</t>
    </rPh>
    <phoneticPr fontId="5"/>
  </si>
  <si>
    <t>C.個人（イ）</t>
    <rPh sb="2" eb="4">
      <t>コジン</t>
    </rPh>
    <phoneticPr fontId="5"/>
  </si>
  <si>
    <t>用地費及補償費</t>
    <rPh sb="0" eb="3">
      <t>ヨウチヒ</t>
    </rPh>
    <rPh sb="3" eb="4">
      <t>オヨ</t>
    </rPh>
    <rPh sb="4" eb="6">
      <t>ホショウ</t>
    </rPh>
    <rPh sb="6" eb="7">
      <t>ヒ</t>
    </rPh>
    <phoneticPr fontId="5"/>
  </si>
  <si>
    <t>D.（公財）かながわ考古学財団</t>
    <phoneticPr fontId="5"/>
  </si>
  <si>
    <t>埋蔵文化財調査</t>
    <rPh sb="0" eb="2">
      <t>マイゾウ</t>
    </rPh>
    <rPh sb="2" eb="5">
      <t>ブンカザイ</t>
    </rPh>
    <rPh sb="5" eb="7">
      <t>チョウサ</t>
    </rPh>
    <phoneticPr fontId="5"/>
  </si>
  <si>
    <t>E.東京都東京港管理事務所</t>
    <phoneticPr fontId="5"/>
  </si>
  <si>
    <t>・社会資本整備事業特別会計の廃止による予算計上の変更に伴い、平成26年度以降の予算については、北海道、沖縄の事業を含まない。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・支出先上位１０者リストの中には、平成29年度～令和元年度に入札等を行ったものが含まれる。
・成果目標及び活動指標には、直轄国道以外を含む。
【平成31年行政事業レビュー（公開プロセス）】 シート番号178 道路事業（直轄・交通安全対策）
（公開プロセスの評価結果）
事業内容の一部改善
（とりまとめコメント）
・対策箇所の選定の仕組みはよくできているように思われる。
・対策箇所の選定の透明化や多様な関係機関の関与という点で改善が進んでいるという印象。さらに制度を深化させていくべき。
・埋蔵文化財調査に多額の費用を要しており、費用の削減に向けてより効率化できるように検討すべき。
 ・対策箇所の選定に関して選定委員会の役割は重要。メンバーに、基礎自治体も加えて、現場に近い声を取り入れられる仕組みにすべき。
・予算の繰越が多いが、人命にも関わる事業であるため、繰越を減らしていくことが重要。
・アウトカム指標については、実績も４０％を超過しており、もっと高く設定してもよいのではないか。
・土地収用を可能とする局面を作るなど、用地買収の促進を図るべき。</t>
    <rPh sb="237" eb="239">
      <t>レイワ</t>
    </rPh>
    <rPh sb="239" eb="240">
      <t>ガン</t>
    </rPh>
    <phoneticPr fontId="5"/>
  </si>
  <si>
    <t>安全施設設置工事</t>
    <phoneticPr fontId="5"/>
  </si>
  <si>
    <t>詳細設計業務</t>
    <phoneticPr fontId="5"/>
  </si>
  <si>
    <t>発注者支援</t>
    <rPh sb="0" eb="2">
      <t>ハッチュウ</t>
    </rPh>
    <rPh sb="2" eb="3">
      <t>モノ</t>
    </rPh>
    <rPh sb="3" eb="5">
      <t>シエン</t>
    </rPh>
    <phoneticPr fontId="5"/>
  </si>
  <si>
    <t>道路交通による事故危険箇所の死傷事故抑止率
[＝1-(対策後の事故件数/対策前の事故件数)]
（令和元年度の成果実績については、集計中）</t>
    <rPh sb="48" eb="50">
      <t>レイワ</t>
    </rPh>
    <rPh sb="50" eb="53">
      <t>ガンネンド</t>
    </rPh>
    <rPh sb="54" eb="56">
      <t>セイカ</t>
    </rPh>
    <rPh sb="56" eb="58">
      <t>ジッセキ</t>
    </rPh>
    <rPh sb="64" eb="67">
      <t>シュウケイチュウ</t>
    </rPh>
    <phoneticPr fontId="5"/>
  </si>
  <si>
    <t>-</t>
    <phoneticPr fontId="5"/>
  </si>
  <si>
    <t>通学路における歩道整備率
（平成25年度：54%→令和2年度目標値：65%)
※令和２年度の活動実績については、集計中</t>
    <rPh sb="40" eb="42">
      <t>レイワ</t>
    </rPh>
    <rPh sb="43" eb="45">
      <t>ネンド</t>
    </rPh>
    <rPh sb="46" eb="48">
      <t>カツドウ</t>
    </rPh>
    <rPh sb="48" eb="50">
      <t>ジッセキ</t>
    </rPh>
    <rPh sb="56" eb="59">
      <t>シュウケイチュウ</t>
    </rPh>
    <phoneticPr fontId="5"/>
  </si>
  <si>
    <t xml:space="preserve">生活道路におけるﾊﾝﾌﾟの設置等による死傷事故抑止率
（令和2年度目標値：生活道路の対策エリアにおける死傷事故削減率を平成26年度比で約3割抑止する。）
※令和元年度の実績値については、集計中
</t>
    <rPh sb="78" eb="80">
      <t>レイワ</t>
    </rPh>
    <rPh sb="80" eb="83">
      <t>ガンネンド</t>
    </rPh>
    <rPh sb="84" eb="86">
      <t>ジッセキ</t>
    </rPh>
    <rPh sb="86" eb="87">
      <t>チ</t>
    </rPh>
    <rPh sb="93" eb="96">
      <t>シュウケイチュウ</t>
    </rPh>
    <phoneticPr fontId="5"/>
  </si>
  <si>
    <t>課長　 長谷川　朋弘　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</si>
</sst>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34</xdr:col>
      <xdr:colOff>108857</xdr:colOff>
      <xdr:row>31</xdr:row>
      <xdr:rowOff>176893</xdr:rowOff>
    </xdr:from>
    <xdr:to>
      <xdr:col>37</xdr:col>
      <xdr:colOff>166217</xdr:colOff>
      <xdr:row>31</xdr:row>
      <xdr:rowOff>415018</xdr:rowOff>
    </xdr:to>
    <xdr:sp macro="" textlink="">
      <xdr:nvSpPr>
        <xdr:cNvPr id="2" name="テキスト ボックス 1"/>
        <xdr:cNvSpPr txBox="1"/>
      </xdr:nvSpPr>
      <xdr:spPr>
        <a:xfrm>
          <a:off x="7048500" y="11770179"/>
          <a:ext cx="66968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46</xdr:col>
      <xdr:colOff>40821</xdr:colOff>
      <xdr:row>32</xdr:row>
      <xdr:rowOff>95249</xdr:rowOff>
    </xdr:from>
    <xdr:to>
      <xdr:col>49</xdr:col>
      <xdr:colOff>462643</xdr:colOff>
      <xdr:row>32</xdr:row>
      <xdr:rowOff>585107</xdr:rowOff>
    </xdr:to>
    <xdr:sp macro="" textlink="">
      <xdr:nvSpPr>
        <xdr:cNvPr id="3" name="テキスト ボックス 2"/>
        <xdr:cNvSpPr txBox="1"/>
      </xdr:nvSpPr>
      <xdr:spPr>
        <a:xfrm>
          <a:off x="9429750" y="12314463"/>
          <a:ext cx="1034143" cy="489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ysClr val="windowText" lastClr="000000"/>
              </a:solidFill>
            </a:rPr>
            <a:t>約</a:t>
          </a:r>
          <a:r>
            <a:rPr kumimoji="1" lang="en-US" altLang="ja-JP" sz="1200" baseline="0">
              <a:solidFill>
                <a:sysClr val="windowText" lastClr="000000"/>
              </a:solidFill>
            </a:rPr>
            <a:t>30</a:t>
          </a:r>
        </a:p>
        <a:p>
          <a:r>
            <a:rPr kumimoji="1" lang="ja-JP" altLang="en-US" sz="900" baseline="0">
              <a:solidFill>
                <a:sysClr val="windowText" lastClr="000000"/>
              </a:solidFill>
            </a:rPr>
            <a:t>（平成</a:t>
          </a:r>
          <a:r>
            <a:rPr kumimoji="1" lang="en-US" altLang="ja-JP" sz="900" baseline="0">
              <a:solidFill>
                <a:sysClr val="windowText" lastClr="000000"/>
              </a:solidFill>
            </a:rPr>
            <a:t>26</a:t>
          </a:r>
          <a:r>
            <a:rPr kumimoji="1" lang="ja-JP" altLang="en-US" sz="900" baseline="0">
              <a:solidFill>
                <a:sysClr val="windowText" lastClr="000000"/>
              </a:solidFill>
            </a:rPr>
            <a:t>年度比）</a:t>
          </a:r>
          <a:endParaRPr kumimoji="1" lang="en-US" altLang="ja-JP" sz="900" baseline="0">
            <a:solidFill>
              <a:sysClr val="windowText" lastClr="000000"/>
            </a:solidFill>
          </a:endParaRPr>
        </a:p>
      </xdr:txBody>
    </xdr:sp>
    <xdr:clientData/>
  </xdr:twoCellAnchor>
  <xdr:twoCellAnchor>
    <xdr:from>
      <xdr:col>38</xdr:col>
      <xdr:colOff>122464</xdr:colOff>
      <xdr:row>100</xdr:row>
      <xdr:rowOff>13607</xdr:rowOff>
    </xdr:from>
    <xdr:to>
      <xdr:col>41</xdr:col>
      <xdr:colOff>179823</xdr:colOff>
      <xdr:row>100</xdr:row>
      <xdr:rowOff>251732</xdr:rowOff>
    </xdr:to>
    <xdr:sp macro="" textlink="">
      <xdr:nvSpPr>
        <xdr:cNvPr id="4" name="テキスト ボックス 3"/>
        <xdr:cNvSpPr txBox="1"/>
      </xdr:nvSpPr>
      <xdr:spPr>
        <a:xfrm>
          <a:off x="7878535" y="14478000"/>
          <a:ext cx="66968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twoCellAnchor>
    <xdr:from>
      <xdr:col>46</xdr:col>
      <xdr:colOff>40820</xdr:colOff>
      <xdr:row>134</xdr:row>
      <xdr:rowOff>40822</xdr:rowOff>
    </xdr:from>
    <xdr:to>
      <xdr:col>49</xdr:col>
      <xdr:colOff>462642</xdr:colOff>
      <xdr:row>135</xdr:row>
      <xdr:rowOff>0</xdr:rowOff>
    </xdr:to>
    <xdr:sp macro="" textlink="">
      <xdr:nvSpPr>
        <xdr:cNvPr id="5" name="テキスト ボックス 4"/>
        <xdr:cNvSpPr txBox="1"/>
      </xdr:nvSpPr>
      <xdr:spPr>
        <a:xfrm>
          <a:off x="9429749" y="18424072"/>
          <a:ext cx="1034143" cy="462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solidFill>
                <a:sysClr val="windowText" lastClr="000000"/>
              </a:solidFill>
            </a:rPr>
            <a:t>約</a:t>
          </a:r>
          <a:r>
            <a:rPr kumimoji="1" lang="en-US" altLang="ja-JP" sz="1200" baseline="0">
              <a:solidFill>
                <a:sysClr val="windowText" lastClr="000000"/>
              </a:solidFill>
            </a:rPr>
            <a:t>30</a:t>
          </a:r>
        </a:p>
        <a:p>
          <a:r>
            <a:rPr kumimoji="1" lang="ja-JP" altLang="en-US" sz="900" baseline="0">
              <a:solidFill>
                <a:sysClr val="windowText" lastClr="000000"/>
              </a:solidFill>
            </a:rPr>
            <a:t>（平成</a:t>
          </a:r>
          <a:r>
            <a:rPr kumimoji="1" lang="en-US" altLang="ja-JP" sz="900" baseline="0">
              <a:solidFill>
                <a:sysClr val="windowText" lastClr="000000"/>
              </a:solidFill>
            </a:rPr>
            <a:t>26</a:t>
          </a:r>
          <a:r>
            <a:rPr kumimoji="1" lang="ja-JP" altLang="en-US" sz="900" baseline="0">
              <a:solidFill>
                <a:sysClr val="windowText" lastClr="000000"/>
              </a:solidFill>
            </a:rPr>
            <a:t>年度比）</a:t>
          </a:r>
          <a:endParaRPr kumimoji="1" lang="en-US" altLang="ja-JP" sz="900" baseline="0">
            <a:solidFill>
              <a:sysClr val="windowText" lastClr="000000"/>
            </a:solidFill>
          </a:endParaRPr>
        </a:p>
      </xdr:txBody>
    </xdr:sp>
    <xdr:clientData/>
  </xdr:twoCellAnchor>
  <xdr:twoCellAnchor>
    <xdr:from>
      <xdr:col>34</xdr:col>
      <xdr:colOff>95249</xdr:colOff>
      <xdr:row>133</xdr:row>
      <xdr:rowOff>122464</xdr:rowOff>
    </xdr:from>
    <xdr:to>
      <xdr:col>37</xdr:col>
      <xdr:colOff>152609</xdr:colOff>
      <xdr:row>133</xdr:row>
      <xdr:rowOff>360589</xdr:rowOff>
    </xdr:to>
    <xdr:sp macro="" textlink="">
      <xdr:nvSpPr>
        <xdr:cNvPr id="6" name="テキスト ボックス 5"/>
        <xdr:cNvSpPr txBox="1"/>
      </xdr:nvSpPr>
      <xdr:spPr>
        <a:xfrm>
          <a:off x="7034892" y="18002250"/>
          <a:ext cx="66968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集計中</a:t>
          </a:r>
        </a:p>
      </xdr:txBody>
    </xdr:sp>
    <xdr:clientData/>
  </xdr:twoCellAnchor>
  <xdr:oneCellAnchor>
    <xdr:from>
      <xdr:col>0</xdr:col>
      <xdr:colOff>108857</xdr:colOff>
      <xdr:row>907</xdr:row>
      <xdr:rowOff>95250</xdr:rowOff>
    </xdr:from>
    <xdr:ext cx="8556894" cy="366767"/>
    <xdr:sp macro="" textlink="">
      <xdr:nvSpPr>
        <xdr:cNvPr id="8" name="テキスト ボックス 7"/>
        <xdr:cNvSpPr txBox="1"/>
      </xdr:nvSpPr>
      <xdr:spPr>
        <a:xfrm>
          <a:off x="108857" y="80976107"/>
          <a:ext cx="8556894" cy="366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en-US" altLang="ja-JP" sz="1100"/>
            <a:t>※</a:t>
          </a:r>
          <a:r>
            <a:rPr kumimoji="1" lang="ja-JP" altLang="en-US" sz="1100"/>
            <a:t>Ｂ～Ｅ、Ｇ、Ｈ及び国庫債務負担行為等による契約先上位１０者リストについては、最も支出の多かった整備局等に関わるものを代表的に記載。</a:t>
          </a:r>
          <a:endParaRPr kumimoji="1" lang="en-US" altLang="ja-JP" sz="1100"/>
        </a:p>
        <a:p>
          <a:r>
            <a:rPr kumimoji="1" lang="ja-JP" altLang="en-US" sz="1100"/>
            <a:t>　</a:t>
          </a:r>
          <a:r>
            <a:rPr kumimoji="1" lang="ja-JP" altLang="en-US" sz="1100" baseline="0"/>
            <a:t> </a:t>
          </a:r>
          <a:r>
            <a:rPr kumimoji="1" lang="ja-JP" altLang="en-US" sz="1100"/>
            <a:t>また、複数契約がある場合は、入札者数、落札率、業務概要は、最も契約額が大きいものを代表的に記載。</a:t>
          </a:r>
          <a:endParaRPr kumimoji="1" lang="en-US" altLang="ja-JP" sz="1100"/>
        </a:p>
      </xdr:txBody>
    </xdr:sp>
    <xdr:clientData/>
  </xdr:oneCellAnchor>
  <xdr:twoCellAnchor editAs="oneCell">
    <xdr:from>
      <xdr:col>9</xdr:col>
      <xdr:colOff>163285</xdr:colOff>
      <xdr:row>747</xdr:row>
      <xdr:rowOff>231322</xdr:rowOff>
    </xdr:from>
    <xdr:to>
      <xdr:col>42</xdr:col>
      <xdr:colOff>140027</xdr:colOff>
      <xdr:row>785</xdr:row>
      <xdr:rowOff>140601</xdr:rowOff>
    </xdr:to>
    <xdr:pic>
      <xdr:nvPicPr>
        <xdr:cNvPr id="7" name="図 6"/>
        <xdr:cNvPicPr>
          <a:picLocks noChangeAspect="1"/>
        </xdr:cNvPicPr>
      </xdr:nvPicPr>
      <xdr:blipFill>
        <a:blip xmlns:r="http://schemas.openxmlformats.org/officeDocument/2006/relationships" r:embed="rId1"/>
        <a:stretch>
          <a:fillRect/>
        </a:stretch>
      </xdr:blipFill>
      <xdr:spPr>
        <a:xfrm>
          <a:off x="2000249" y="41079965"/>
          <a:ext cx="6712278" cy="829127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321</v>
      </c>
      <c r="AJ2" s="191" t="s">
        <v>719</v>
      </c>
      <c r="AK2" s="191"/>
      <c r="AL2" s="191"/>
      <c r="AM2" s="191"/>
      <c r="AN2" s="83" t="s">
        <v>321</v>
      </c>
      <c r="AO2" s="191">
        <v>20</v>
      </c>
      <c r="AP2" s="191"/>
      <c r="AQ2" s="191"/>
      <c r="AR2" s="84" t="s">
        <v>624</v>
      </c>
      <c r="AS2" s="192">
        <v>178</v>
      </c>
      <c r="AT2" s="192"/>
      <c r="AU2" s="192"/>
      <c r="AV2" s="83" t="str">
        <f>IF(AW2="","","-")</f>
        <v/>
      </c>
      <c r="AW2" s="380"/>
      <c r="AX2" s="380"/>
    </row>
    <row r="3" spans="1:50" ht="21" customHeight="1" thickBot="1" x14ac:dyDescent="0.2">
      <c r="A3" s="504" t="s">
        <v>617</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625</v>
      </c>
      <c r="AK3" s="506"/>
      <c r="AL3" s="506"/>
      <c r="AM3" s="506"/>
      <c r="AN3" s="506"/>
      <c r="AO3" s="506"/>
      <c r="AP3" s="506"/>
      <c r="AQ3" s="506"/>
      <c r="AR3" s="506"/>
      <c r="AS3" s="506"/>
      <c r="AT3" s="506"/>
      <c r="AU3" s="506"/>
      <c r="AV3" s="506"/>
      <c r="AW3" s="506"/>
      <c r="AX3" s="24" t="s">
        <v>64</v>
      </c>
    </row>
    <row r="4" spans="1:50" ht="24.75" customHeight="1" x14ac:dyDescent="0.15">
      <c r="A4" s="715" t="s">
        <v>25</v>
      </c>
      <c r="B4" s="716"/>
      <c r="C4" s="716"/>
      <c r="D4" s="716"/>
      <c r="E4" s="716"/>
      <c r="F4" s="716"/>
      <c r="G4" s="691" t="s">
        <v>626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627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39" t="s">
        <v>628</v>
      </c>
      <c r="H5" s="540"/>
      <c r="I5" s="540"/>
      <c r="J5" s="540"/>
      <c r="K5" s="540"/>
      <c r="L5" s="540"/>
      <c r="M5" s="541" t="s">
        <v>65</v>
      </c>
      <c r="N5" s="542"/>
      <c r="O5" s="542"/>
      <c r="P5" s="542"/>
      <c r="Q5" s="542"/>
      <c r="R5" s="543"/>
      <c r="S5" s="544" t="s">
        <v>629</v>
      </c>
      <c r="T5" s="540"/>
      <c r="U5" s="540"/>
      <c r="V5" s="540"/>
      <c r="W5" s="540"/>
      <c r="X5" s="545"/>
      <c r="Y5" s="707" t="s">
        <v>3</v>
      </c>
      <c r="Z5" s="708"/>
      <c r="AA5" s="708"/>
      <c r="AB5" s="708"/>
      <c r="AC5" s="708"/>
      <c r="AD5" s="709"/>
      <c r="AE5" s="710" t="s">
        <v>630</v>
      </c>
      <c r="AF5" s="710"/>
      <c r="AG5" s="710"/>
      <c r="AH5" s="710"/>
      <c r="AI5" s="710"/>
      <c r="AJ5" s="710"/>
      <c r="AK5" s="710"/>
      <c r="AL5" s="710"/>
      <c r="AM5" s="710"/>
      <c r="AN5" s="710"/>
      <c r="AO5" s="710"/>
      <c r="AP5" s="711"/>
      <c r="AQ5" s="712" t="s">
        <v>760</v>
      </c>
      <c r="AR5" s="713"/>
      <c r="AS5" s="713"/>
      <c r="AT5" s="713"/>
      <c r="AU5" s="713"/>
      <c r="AV5" s="713"/>
      <c r="AW5" s="713"/>
      <c r="AX5" s="714"/>
    </row>
    <row r="6" spans="1:50" ht="39" customHeight="1" x14ac:dyDescent="0.15">
      <c r="A6" s="717" t="s">
        <v>4</v>
      </c>
      <c r="B6" s="718"/>
      <c r="C6" s="718"/>
      <c r="D6" s="718"/>
      <c r="E6" s="718"/>
      <c r="F6" s="718"/>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631</v>
      </c>
      <c r="H7" s="816"/>
      <c r="I7" s="816"/>
      <c r="J7" s="816"/>
      <c r="K7" s="816"/>
      <c r="L7" s="816"/>
      <c r="M7" s="816"/>
      <c r="N7" s="816"/>
      <c r="O7" s="816"/>
      <c r="P7" s="816"/>
      <c r="Q7" s="816"/>
      <c r="R7" s="816"/>
      <c r="S7" s="816"/>
      <c r="T7" s="816"/>
      <c r="U7" s="816"/>
      <c r="V7" s="816"/>
      <c r="W7" s="816"/>
      <c r="X7" s="817"/>
      <c r="Y7" s="378" t="s">
        <v>304</v>
      </c>
      <c r="Z7" s="281"/>
      <c r="AA7" s="281"/>
      <c r="AB7" s="281"/>
      <c r="AC7" s="281"/>
      <c r="AD7" s="379"/>
      <c r="AE7" s="365" t="s">
        <v>632</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12" t="s">
        <v>208</v>
      </c>
      <c r="B8" s="813"/>
      <c r="C8" s="813"/>
      <c r="D8" s="813"/>
      <c r="E8" s="813"/>
      <c r="F8" s="814"/>
      <c r="G8" s="203" t="str">
        <f>入力規則等!A27</f>
        <v>交通安全対策、高齢社会対策、子ども・若者育成支援、障害者施策、少子化社会対策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9" t="str">
        <f>入力規則等!K13</f>
        <v>公共事業</v>
      </c>
      <c r="AF8" s="204"/>
      <c r="AG8" s="204"/>
      <c r="AH8" s="204"/>
      <c r="AI8" s="204"/>
      <c r="AJ8" s="204"/>
      <c r="AK8" s="204"/>
      <c r="AL8" s="204"/>
      <c r="AM8" s="204"/>
      <c r="AN8" s="204"/>
      <c r="AO8" s="204"/>
      <c r="AP8" s="204"/>
      <c r="AQ8" s="204"/>
      <c r="AR8" s="204"/>
      <c r="AS8" s="204"/>
      <c r="AT8" s="204"/>
      <c r="AU8" s="204"/>
      <c r="AV8" s="204"/>
      <c r="AW8" s="204"/>
      <c r="AX8" s="730"/>
    </row>
    <row r="9" spans="1:50" ht="58.5" customHeight="1" x14ac:dyDescent="0.15">
      <c r="A9" s="108" t="s">
        <v>23</v>
      </c>
      <c r="B9" s="109"/>
      <c r="C9" s="109"/>
      <c r="D9" s="109"/>
      <c r="E9" s="109"/>
      <c r="F9" s="109"/>
      <c r="G9" s="553" t="s">
        <v>633</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60" customHeight="1" x14ac:dyDescent="0.15">
      <c r="A10" s="731" t="s">
        <v>29</v>
      </c>
      <c r="B10" s="732"/>
      <c r="C10" s="732"/>
      <c r="D10" s="732"/>
      <c r="E10" s="732"/>
      <c r="F10" s="732"/>
      <c r="G10" s="661" t="s">
        <v>634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31" t="s">
        <v>5</v>
      </c>
      <c r="B11" s="732"/>
      <c r="C11" s="732"/>
      <c r="D11" s="732"/>
      <c r="E11" s="732"/>
      <c r="F11" s="740"/>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02" t="s">
        <v>24</v>
      </c>
      <c r="B12" s="103"/>
      <c r="C12" s="103"/>
      <c r="D12" s="103"/>
      <c r="E12" s="103"/>
      <c r="F12" s="104"/>
      <c r="G12" s="667"/>
      <c r="H12" s="668"/>
      <c r="I12" s="668"/>
      <c r="J12" s="668"/>
      <c r="K12" s="668"/>
      <c r="L12" s="668"/>
      <c r="M12" s="668"/>
      <c r="N12" s="668"/>
      <c r="O12" s="668"/>
      <c r="P12" s="288" t="s">
        <v>305</v>
      </c>
      <c r="Q12" s="283"/>
      <c r="R12" s="283"/>
      <c r="S12" s="283"/>
      <c r="T12" s="283"/>
      <c r="U12" s="283"/>
      <c r="V12" s="284"/>
      <c r="W12" s="288" t="s">
        <v>327</v>
      </c>
      <c r="X12" s="283"/>
      <c r="Y12" s="283"/>
      <c r="Z12" s="283"/>
      <c r="AA12" s="283"/>
      <c r="AB12" s="283"/>
      <c r="AC12" s="284"/>
      <c r="AD12" s="288" t="s">
        <v>614</v>
      </c>
      <c r="AE12" s="283"/>
      <c r="AF12" s="283"/>
      <c r="AG12" s="283"/>
      <c r="AH12" s="283"/>
      <c r="AI12" s="283"/>
      <c r="AJ12" s="284"/>
      <c r="AK12" s="288" t="s">
        <v>618</v>
      </c>
      <c r="AL12" s="283"/>
      <c r="AM12" s="283"/>
      <c r="AN12" s="283"/>
      <c r="AO12" s="283"/>
      <c r="AP12" s="283"/>
      <c r="AQ12" s="284"/>
      <c r="AR12" s="288" t="s">
        <v>619</v>
      </c>
      <c r="AS12" s="283"/>
      <c r="AT12" s="283"/>
      <c r="AU12" s="283"/>
      <c r="AV12" s="283"/>
      <c r="AW12" s="283"/>
      <c r="AX12" s="733"/>
    </row>
    <row r="13" spans="1:50" ht="21" customHeight="1" x14ac:dyDescent="0.15">
      <c r="A13" s="105"/>
      <c r="B13" s="106"/>
      <c r="C13" s="106"/>
      <c r="D13" s="106"/>
      <c r="E13" s="106"/>
      <c r="F13" s="107"/>
      <c r="G13" s="734" t="s">
        <v>6</v>
      </c>
      <c r="H13" s="735"/>
      <c r="I13" s="624" t="s">
        <v>7</v>
      </c>
      <c r="J13" s="625"/>
      <c r="K13" s="625"/>
      <c r="L13" s="625"/>
      <c r="M13" s="625"/>
      <c r="N13" s="625"/>
      <c r="O13" s="626"/>
      <c r="P13" s="148">
        <v>152361</v>
      </c>
      <c r="Q13" s="149"/>
      <c r="R13" s="149"/>
      <c r="S13" s="149"/>
      <c r="T13" s="149"/>
      <c r="U13" s="149"/>
      <c r="V13" s="150"/>
      <c r="W13" s="148">
        <v>162548</v>
      </c>
      <c r="X13" s="149"/>
      <c r="Y13" s="149"/>
      <c r="Z13" s="149"/>
      <c r="AA13" s="149"/>
      <c r="AB13" s="149"/>
      <c r="AC13" s="150"/>
      <c r="AD13" s="148">
        <v>173551</v>
      </c>
      <c r="AE13" s="149"/>
      <c r="AF13" s="149"/>
      <c r="AG13" s="149"/>
      <c r="AH13" s="149"/>
      <c r="AI13" s="149"/>
      <c r="AJ13" s="150"/>
      <c r="AK13" s="148">
        <v>161505</v>
      </c>
      <c r="AL13" s="149"/>
      <c r="AM13" s="149"/>
      <c r="AN13" s="149"/>
      <c r="AO13" s="149"/>
      <c r="AP13" s="149"/>
      <c r="AQ13" s="150"/>
      <c r="AR13" s="145"/>
      <c r="AS13" s="146"/>
      <c r="AT13" s="146"/>
      <c r="AU13" s="146"/>
      <c r="AV13" s="146"/>
      <c r="AW13" s="146"/>
      <c r="AX13" s="377"/>
    </row>
    <row r="14" spans="1:50" ht="21" customHeight="1" x14ac:dyDescent="0.15">
      <c r="A14" s="105"/>
      <c r="B14" s="106"/>
      <c r="C14" s="106"/>
      <c r="D14" s="106"/>
      <c r="E14" s="106"/>
      <c r="F14" s="107"/>
      <c r="G14" s="736"/>
      <c r="H14" s="737"/>
      <c r="I14" s="556" t="s">
        <v>8</v>
      </c>
      <c r="J14" s="615"/>
      <c r="K14" s="615"/>
      <c r="L14" s="615"/>
      <c r="M14" s="615"/>
      <c r="N14" s="615"/>
      <c r="O14" s="616"/>
      <c r="P14" s="148">
        <v>18495</v>
      </c>
      <c r="Q14" s="149"/>
      <c r="R14" s="149"/>
      <c r="S14" s="149"/>
      <c r="T14" s="149"/>
      <c r="U14" s="149"/>
      <c r="V14" s="150"/>
      <c r="W14" s="148">
        <v>4625</v>
      </c>
      <c r="X14" s="149"/>
      <c r="Y14" s="149"/>
      <c r="Z14" s="149"/>
      <c r="AA14" s="149"/>
      <c r="AB14" s="149"/>
      <c r="AC14" s="150"/>
      <c r="AD14" s="148">
        <v>2510</v>
      </c>
      <c r="AE14" s="149"/>
      <c r="AF14" s="149"/>
      <c r="AG14" s="149"/>
      <c r="AH14" s="149"/>
      <c r="AI14" s="149"/>
      <c r="AJ14" s="150"/>
      <c r="AK14" s="148" t="s">
        <v>649</v>
      </c>
      <c r="AL14" s="149"/>
      <c r="AM14" s="149"/>
      <c r="AN14" s="149"/>
      <c r="AO14" s="149"/>
      <c r="AP14" s="149"/>
      <c r="AQ14" s="150"/>
      <c r="AR14" s="651"/>
      <c r="AS14" s="651"/>
      <c r="AT14" s="651"/>
      <c r="AU14" s="651"/>
      <c r="AV14" s="651"/>
      <c r="AW14" s="651"/>
      <c r="AX14" s="652"/>
    </row>
    <row r="15" spans="1:50" ht="21" customHeight="1" x14ac:dyDescent="0.15">
      <c r="A15" s="105"/>
      <c r="B15" s="106"/>
      <c r="C15" s="106"/>
      <c r="D15" s="106"/>
      <c r="E15" s="106"/>
      <c r="F15" s="107"/>
      <c r="G15" s="736"/>
      <c r="H15" s="737"/>
      <c r="I15" s="556" t="s">
        <v>50</v>
      </c>
      <c r="J15" s="557"/>
      <c r="K15" s="557"/>
      <c r="L15" s="557"/>
      <c r="M15" s="557"/>
      <c r="N15" s="557"/>
      <c r="O15" s="558"/>
      <c r="P15" s="148">
        <v>47431</v>
      </c>
      <c r="Q15" s="149"/>
      <c r="R15" s="149"/>
      <c r="S15" s="149"/>
      <c r="T15" s="149"/>
      <c r="U15" s="149"/>
      <c r="V15" s="150"/>
      <c r="W15" s="148">
        <v>66515</v>
      </c>
      <c r="X15" s="149"/>
      <c r="Y15" s="149"/>
      <c r="Z15" s="149"/>
      <c r="AA15" s="149"/>
      <c r="AB15" s="149"/>
      <c r="AC15" s="150"/>
      <c r="AD15" s="148">
        <v>69360</v>
      </c>
      <c r="AE15" s="149"/>
      <c r="AF15" s="149"/>
      <c r="AG15" s="149"/>
      <c r="AH15" s="149"/>
      <c r="AI15" s="149"/>
      <c r="AJ15" s="150"/>
      <c r="AK15" s="148">
        <v>61720</v>
      </c>
      <c r="AL15" s="149"/>
      <c r="AM15" s="149"/>
      <c r="AN15" s="149"/>
      <c r="AO15" s="149"/>
      <c r="AP15" s="149"/>
      <c r="AQ15" s="150"/>
      <c r="AR15" s="148"/>
      <c r="AS15" s="149"/>
      <c r="AT15" s="149"/>
      <c r="AU15" s="149"/>
      <c r="AV15" s="149"/>
      <c r="AW15" s="149"/>
      <c r="AX15" s="614"/>
    </row>
    <row r="16" spans="1:50" ht="21" customHeight="1" x14ac:dyDescent="0.15">
      <c r="A16" s="105"/>
      <c r="B16" s="106"/>
      <c r="C16" s="106"/>
      <c r="D16" s="106"/>
      <c r="E16" s="106"/>
      <c r="F16" s="107"/>
      <c r="G16" s="736"/>
      <c r="H16" s="737"/>
      <c r="I16" s="556" t="s">
        <v>51</v>
      </c>
      <c r="J16" s="557"/>
      <c r="K16" s="557"/>
      <c r="L16" s="557"/>
      <c r="M16" s="557"/>
      <c r="N16" s="557"/>
      <c r="O16" s="558"/>
      <c r="P16" s="148">
        <v>-66515</v>
      </c>
      <c r="Q16" s="149"/>
      <c r="R16" s="149"/>
      <c r="S16" s="149"/>
      <c r="T16" s="149"/>
      <c r="U16" s="149"/>
      <c r="V16" s="150"/>
      <c r="W16" s="148">
        <v>-69360</v>
      </c>
      <c r="X16" s="149"/>
      <c r="Y16" s="149"/>
      <c r="Z16" s="149"/>
      <c r="AA16" s="149"/>
      <c r="AB16" s="149"/>
      <c r="AC16" s="150"/>
      <c r="AD16" s="148">
        <v>-61720</v>
      </c>
      <c r="AE16" s="149"/>
      <c r="AF16" s="149"/>
      <c r="AG16" s="149"/>
      <c r="AH16" s="149"/>
      <c r="AI16" s="149"/>
      <c r="AJ16" s="150"/>
      <c r="AK16" s="148" t="s">
        <v>649</v>
      </c>
      <c r="AL16" s="149"/>
      <c r="AM16" s="149"/>
      <c r="AN16" s="149"/>
      <c r="AO16" s="149"/>
      <c r="AP16" s="149"/>
      <c r="AQ16" s="150"/>
      <c r="AR16" s="664"/>
      <c r="AS16" s="665"/>
      <c r="AT16" s="665"/>
      <c r="AU16" s="665"/>
      <c r="AV16" s="665"/>
      <c r="AW16" s="665"/>
      <c r="AX16" s="666"/>
    </row>
    <row r="17" spans="1:50" ht="24.75" customHeight="1" x14ac:dyDescent="0.15">
      <c r="A17" s="105"/>
      <c r="B17" s="106"/>
      <c r="C17" s="106"/>
      <c r="D17" s="106"/>
      <c r="E17" s="106"/>
      <c r="F17" s="107"/>
      <c r="G17" s="736"/>
      <c r="H17" s="737"/>
      <c r="I17" s="556" t="s">
        <v>49</v>
      </c>
      <c r="J17" s="615"/>
      <c r="K17" s="615"/>
      <c r="L17" s="615"/>
      <c r="M17" s="615"/>
      <c r="N17" s="615"/>
      <c r="O17" s="616"/>
      <c r="P17" s="148" t="s">
        <v>632</v>
      </c>
      <c r="Q17" s="149"/>
      <c r="R17" s="149"/>
      <c r="S17" s="149"/>
      <c r="T17" s="149"/>
      <c r="U17" s="149"/>
      <c r="V17" s="150"/>
      <c r="W17" s="148" t="s">
        <v>632</v>
      </c>
      <c r="X17" s="149"/>
      <c r="Y17" s="149"/>
      <c r="Z17" s="149"/>
      <c r="AA17" s="149"/>
      <c r="AB17" s="149"/>
      <c r="AC17" s="150"/>
      <c r="AD17" s="148">
        <v>-1042</v>
      </c>
      <c r="AE17" s="149"/>
      <c r="AF17" s="149"/>
      <c r="AG17" s="149"/>
      <c r="AH17" s="149"/>
      <c r="AI17" s="149"/>
      <c r="AJ17" s="150"/>
      <c r="AK17" s="148" t="s">
        <v>649</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38"/>
      <c r="H18" s="739"/>
      <c r="I18" s="726" t="s">
        <v>20</v>
      </c>
      <c r="J18" s="727"/>
      <c r="K18" s="727"/>
      <c r="L18" s="727"/>
      <c r="M18" s="727"/>
      <c r="N18" s="727"/>
      <c r="O18" s="728"/>
      <c r="P18" s="154">
        <f>SUM(P13:V17)</f>
        <v>151772</v>
      </c>
      <c r="Q18" s="155"/>
      <c r="R18" s="155"/>
      <c r="S18" s="155"/>
      <c r="T18" s="155"/>
      <c r="U18" s="155"/>
      <c r="V18" s="156"/>
      <c r="W18" s="154">
        <f>SUM(W13:AC17)</f>
        <v>164328</v>
      </c>
      <c r="X18" s="155"/>
      <c r="Y18" s="155"/>
      <c r="Z18" s="155"/>
      <c r="AA18" s="155"/>
      <c r="AB18" s="155"/>
      <c r="AC18" s="156"/>
      <c r="AD18" s="154">
        <f>SUM(AD13:AJ17)</f>
        <v>182659</v>
      </c>
      <c r="AE18" s="155"/>
      <c r="AF18" s="155"/>
      <c r="AG18" s="155"/>
      <c r="AH18" s="155"/>
      <c r="AI18" s="155"/>
      <c r="AJ18" s="156"/>
      <c r="AK18" s="154">
        <f>SUM(AK13:AQ17)</f>
        <v>223225</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151696</v>
      </c>
      <c r="Q19" s="149"/>
      <c r="R19" s="149"/>
      <c r="S19" s="149"/>
      <c r="T19" s="149"/>
      <c r="U19" s="149"/>
      <c r="V19" s="150"/>
      <c r="W19" s="148">
        <v>164151</v>
      </c>
      <c r="X19" s="149"/>
      <c r="Y19" s="149"/>
      <c r="Z19" s="149"/>
      <c r="AA19" s="149"/>
      <c r="AB19" s="149"/>
      <c r="AC19" s="150"/>
      <c r="AD19" s="148">
        <v>182138</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0.99949924887330999</v>
      </c>
      <c r="Q20" s="520"/>
      <c r="R20" s="520"/>
      <c r="S20" s="520"/>
      <c r="T20" s="520"/>
      <c r="U20" s="520"/>
      <c r="V20" s="520"/>
      <c r="W20" s="520">
        <f t="shared" ref="W20" si="0">IF(W18=0, "-", SUM(W19)/W18)</f>
        <v>0.9989228859354462</v>
      </c>
      <c r="X20" s="520"/>
      <c r="Y20" s="520"/>
      <c r="Z20" s="520"/>
      <c r="AA20" s="520"/>
      <c r="AB20" s="520"/>
      <c r="AC20" s="520"/>
      <c r="AD20" s="520">
        <f t="shared" ref="AD20" si="1">IF(AD18=0, "-", SUM(AD19)/AD18)</f>
        <v>0.99714769050525842</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10" t="s">
        <v>271</v>
      </c>
      <c r="H21" s="911"/>
      <c r="I21" s="911"/>
      <c r="J21" s="911"/>
      <c r="K21" s="911"/>
      <c r="L21" s="911"/>
      <c r="M21" s="911"/>
      <c r="N21" s="911"/>
      <c r="O21" s="911"/>
      <c r="P21" s="520">
        <f>IF(P19=0, "-", SUM(P19)/SUM(P13,P14))</f>
        <v>0.88785878166409138</v>
      </c>
      <c r="Q21" s="520"/>
      <c r="R21" s="520"/>
      <c r="S21" s="520"/>
      <c r="T21" s="520"/>
      <c r="U21" s="520"/>
      <c r="V21" s="520"/>
      <c r="W21" s="520">
        <f t="shared" ref="W21" si="2">IF(W19=0, "-", SUM(W19)/SUM(W13,W14))</f>
        <v>0.98192291817458566</v>
      </c>
      <c r="X21" s="520"/>
      <c r="Y21" s="520"/>
      <c r="Z21" s="520"/>
      <c r="AA21" s="520"/>
      <c r="AB21" s="520"/>
      <c r="AC21" s="520"/>
      <c r="AD21" s="520">
        <f t="shared" ref="AD21" si="3">IF(AD19=0, "-", SUM(AD19)/SUM(AD13,AD14))</f>
        <v>1.0345164460045098</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622</v>
      </c>
      <c r="B22" s="124"/>
      <c r="C22" s="124"/>
      <c r="D22" s="124"/>
      <c r="E22" s="124"/>
      <c r="F22" s="125"/>
      <c r="G22" s="114" t="s">
        <v>251</v>
      </c>
      <c r="H22" s="115"/>
      <c r="I22" s="115"/>
      <c r="J22" s="115"/>
      <c r="K22" s="115"/>
      <c r="L22" s="115"/>
      <c r="M22" s="115"/>
      <c r="N22" s="115"/>
      <c r="O22" s="116"/>
      <c r="P22" s="132" t="s">
        <v>620</v>
      </c>
      <c r="Q22" s="115"/>
      <c r="R22" s="115"/>
      <c r="S22" s="115"/>
      <c r="T22" s="115"/>
      <c r="U22" s="115"/>
      <c r="V22" s="116"/>
      <c r="W22" s="132" t="s">
        <v>621</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161505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252</v>
      </c>
      <c r="H29" s="214"/>
      <c r="I29" s="214"/>
      <c r="J29" s="214"/>
      <c r="K29" s="214"/>
      <c r="L29" s="214"/>
      <c r="M29" s="214"/>
      <c r="N29" s="214"/>
      <c r="O29" s="215"/>
      <c r="P29" s="148">
        <f>AK13</f>
        <v>161505</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267</v>
      </c>
      <c r="B30" s="491"/>
      <c r="C30" s="491"/>
      <c r="D30" s="491"/>
      <c r="E30" s="491"/>
      <c r="F30" s="492"/>
      <c r="G30" s="636" t="s">
        <v>145</v>
      </c>
      <c r="H30" s="373"/>
      <c r="I30" s="373"/>
      <c r="J30" s="373"/>
      <c r="K30" s="373"/>
      <c r="L30" s="373"/>
      <c r="M30" s="373"/>
      <c r="N30" s="373"/>
      <c r="O30" s="560"/>
      <c r="P30" s="559" t="s">
        <v>58</v>
      </c>
      <c r="Q30" s="373"/>
      <c r="R30" s="373"/>
      <c r="S30" s="373"/>
      <c r="T30" s="373"/>
      <c r="U30" s="373"/>
      <c r="V30" s="373"/>
      <c r="W30" s="373"/>
      <c r="X30" s="560"/>
      <c r="Y30" s="446"/>
      <c r="Z30" s="447"/>
      <c r="AA30" s="448"/>
      <c r="AB30" s="368" t="s">
        <v>11</v>
      </c>
      <c r="AC30" s="369"/>
      <c r="AD30" s="370"/>
      <c r="AE30" s="368" t="s">
        <v>305</v>
      </c>
      <c r="AF30" s="369"/>
      <c r="AG30" s="369"/>
      <c r="AH30" s="370"/>
      <c r="AI30" s="371" t="s">
        <v>327</v>
      </c>
      <c r="AJ30" s="371"/>
      <c r="AK30" s="371"/>
      <c r="AL30" s="368"/>
      <c r="AM30" s="371" t="s">
        <v>424</v>
      </c>
      <c r="AN30" s="371"/>
      <c r="AO30" s="371"/>
      <c r="AP30" s="368"/>
      <c r="AQ30" s="627" t="s">
        <v>184</v>
      </c>
      <c r="AR30" s="628"/>
      <c r="AS30" s="628"/>
      <c r="AT30" s="629"/>
      <c r="AU30" s="373" t="s">
        <v>133</v>
      </c>
      <c r="AV30" s="373"/>
      <c r="AW30" s="373"/>
      <c r="AX30" s="374"/>
    </row>
    <row r="31" spans="1:50" ht="18.75" customHeight="1" x14ac:dyDescent="0.15">
      <c r="A31" s="493"/>
      <c r="B31" s="494"/>
      <c r="C31" s="494"/>
      <c r="D31" s="494"/>
      <c r="E31" s="494"/>
      <c r="F31" s="495"/>
      <c r="G31" s="548"/>
      <c r="H31" s="361"/>
      <c r="I31" s="361"/>
      <c r="J31" s="361"/>
      <c r="K31" s="361"/>
      <c r="L31" s="361"/>
      <c r="M31" s="361"/>
      <c r="N31" s="361"/>
      <c r="O31" s="549"/>
      <c r="P31" s="561"/>
      <c r="Q31" s="361"/>
      <c r="R31" s="361"/>
      <c r="S31" s="361"/>
      <c r="T31" s="361"/>
      <c r="U31" s="361"/>
      <c r="V31" s="361"/>
      <c r="W31" s="361"/>
      <c r="X31" s="549"/>
      <c r="Y31" s="449"/>
      <c r="Z31" s="450"/>
      <c r="AA31" s="451"/>
      <c r="AB31" s="318"/>
      <c r="AC31" s="319"/>
      <c r="AD31" s="320"/>
      <c r="AE31" s="318"/>
      <c r="AF31" s="319"/>
      <c r="AG31" s="319"/>
      <c r="AH31" s="320"/>
      <c r="AI31" s="372"/>
      <c r="AJ31" s="372"/>
      <c r="AK31" s="372"/>
      <c r="AL31" s="318"/>
      <c r="AM31" s="372"/>
      <c r="AN31" s="372"/>
      <c r="AO31" s="372"/>
      <c r="AP31" s="318"/>
      <c r="AQ31" s="216" t="s">
        <v>632</v>
      </c>
      <c r="AR31" s="163"/>
      <c r="AS31" s="164" t="s">
        <v>185</v>
      </c>
      <c r="AT31" s="187"/>
      <c r="AU31" s="256">
        <v>2</v>
      </c>
      <c r="AV31" s="256"/>
      <c r="AW31" s="361" t="s">
        <v>175</v>
      </c>
      <c r="AX31" s="362"/>
    </row>
    <row r="32" spans="1:50" ht="48.75" customHeight="1" x14ac:dyDescent="0.15">
      <c r="A32" s="496"/>
      <c r="B32" s="494"/>
      <c r="C32" s="494"/>
      <c r="D32" s="494"/>
      <c r="E32" s="494"/>
      <c r="F32" s="495"/>
      <c r="G32" s="521" t="s">
        <v>650</v>
      </c>
      <c r="H32" s="522"/>
      <c r="I32" s="522"/>
      <c r="J32" s="522"/>
      <c r="K32" s="522"/>
      <c r="L32" s="522"/>
      <c r="M32" s="522"/>
      <c r="N32" s="522"/>
      <c r="O32" s="523"/>
      <c r="P32" s="176" t="s">
        <v>756</v>
      </c>
      <c r="Q32" s="176"/>
      <c r="R32" s="176"/>
      <c r="S32" s="176"/>
      <c r="T32" s="176"/>
      <c r="U32" s="176"/>
      <c r="V32" s="176"/>
      <c r="W32" s="176"/>
      <c r="X32" s="218"/>
      <c r="Y32" s="325" t="s">
        <v>12</v>
      </c>
      <c r="Z32" s="530"/>
      <c r="AA32" s="531"/>
      <c r="AB32" s="532" t="s">
        <v>636</v>
      </c>
      <c r="AC32" s="532"/>
      <c r="AD32" s="532"/>
      <c r="AE32" s="349">
        <v>47</v>
      </c>
      <c r="AF32" s="350"/>
      <c r="AG32" s="350"/>
      <c r="AH32" s="350"/>
      <c r="AI32" s="349"/>
      <c r="AJ32" s="350"/>
      <c r="AK32" s="350"/>
      <c r="AL32" s="350"/>
      <c r="AM32" s="349" t="s">
        <v>757</v>
      </c>
      <c r="AN32" s="350"/>
      <c r="AO32" s="350"/>
      <c r="AP32" s="350"/>
      <c r="AQ32" s="151" t="s">
        <v>632</v>
      </c>
      <c r="AR32" s="152"/>
      <c r="AS32" s="152"/>
      <c r="AT32" s="153"/>
      <c r="AU32" s="350" t="s">
        <v>632</v>
      </c>
      <c r="AV32" s="350"/>
      <c r="AW32" s="350"/>
      <c r="AX32" s="351"/>
    </row>
    <row r="33" spans="1:51" ht="48.7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636</v>
      </c>
      <c r="AC33" s="503"/>
      <c r="AD33" s="503"/>
      <c r="AE33" s="349" t="s">
        <v>632</v>
      </c>
      <c r="AF33" s="350"/>
      <c r="AG33" s="350"/>
      <c r="AH33" s="350"/>
      <c r="AI33" s="349" t="s">
        <v>632</v>
      </c>
      <c r="AJ33" s="350"/>
      <c r="AK33" s="350"/>
      <c r="AL33" s="350"/>
      <c r="AM33" s="349" t="s">
        <v>757</v>
      </c>
      <c r="AN33" s="350"/>
      <c r="AO33" s="350"/>
      <c r="AP33" s="350"/>
      <c r="AQ33" s="151" t="s">
        <v>632</v>
      </c>
      <c r="AR33" s="152"/>
      <c r="AS33" s="152"/>
      <c r="AT33" s="153"/>
      <c r="AU33" s="350"/>
      <c r="AV33" s="350"/>
      <c r="AW33" s="350"/>
      <c r="AX33" s="351"/>
    </row>
    <row r="34" spans="1:51" ht="48.7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9" t="s">
        <v>632</v>
      </c>
      <c r="AF34" s="350"/>
      <c r="AG34" s="350"/>
      <c r="AH34" s="350"/>
      <c r="AI34" s="349" t="s">
        <v>632</v>
      </c>
      <c r="AJ34" s="350"/>
      <c r="AK34" s="350"/>
      <c r="AL34" s="350"/>
      <c r="AM34" s="349" t="s">
        <v>757</v>
      </c>
      <c r="AN34" s="350"/>
      <c r="AO34" s="350"/>
      <c r="AP34" s="350"/>
      <c r="AQ34" s="151" t="s">
        <v>632</v>
      </c>
      <c r="AR34" s="152"/>
      <c r="AS34" s="152"/>
      <c r="AT34" s="153"/>
      <c r="AU34" s="350" t="s">
        <v>632</v>
      </c>
      <c r="AV34" s="350"/>
      <c r="AW34" s="350"/>
      <c r="AX34" s="351"/>
    </row>
    <row r="35" spans="1:51" ht="23.25" customHeight="1" x14ac:dyDescent="0.15">
      <c r="A35" s="883" t="s">
        <v>295</v>
      </c>
      <c r="B35" s="884"/>
      <c r="C35" s="884"/>
      <c r="D35" s="884"/>
      <c r="E35" s="884"/>
      <c r="F35" s="885"/>
      <c r="G35" s="889" t="s">
        <v>651</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1" ht="23.25" customHeight="1" thickBot="1" x14ac:dyDescent="0.2">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4"/>
      <c r="AF36" s="894"/>
      <c r="AG36" s="894"/>
      <c r="AH36" s="894"/>
      <c r="AI36" s="894"/>
      <c r="AJ36" s="894"/>
      <c r="AK36" s="894"/>
      <c r="AL36" s="894"/>
      <c r="AM36" s="894"/>
      <c r="AN36" s="894"/>
      <c r="AO36" s="894"/>
      <c r="AP36" s="894"/>
      <c r="AQ36" s="893"/>
      <c r="AR36" s="893"/>
      <c r="AS36" s="893"/>
      <c r="AT36" s="893"/>
      <c r="AU36" s="893"/>
      <c r="AV36" s="893"/>
      <c r="AW36" s="893"/>
      <c r="AX36" s="895"/>
    </row>
    <row r="37" spans="1:51" ht="18.75" hidden="1" customHeight="1" x14ac:dyDescent="0.15">
      <c r="A37" s="630" t="s">
        <v>267</v>
      </c>
      <c r="B37" s="631"/>
      <c r="C37" s="631"/>
      <c r="D37" s="631"/>
      <c r="E37" s="631"/>
      <c r="F37" s="632"/>
      <c r="G37" s="546" t="s">
        <v>145</v>
      </c>
      <c r="H37" s="363"/>
      <c r="I37" s="363"/>
      <c r="J37" s="363"/>
      <c r="K37" s="363"/>
      <c r="L37" s="363"/>
      <c r="M37" s="363"/>
      <c r="N37" s="363"/>
      <c r="O37" s="547"/>
      <c r="P37" s="617" t="s">
        <v>58</v>
      </c>
      <c r="Q37" s="363"/>
      <c r="R37" s="363"/>
      <c r="S37" s="363"/>
      <c r="T37" s="363"/>
      <c r="U37" s="363"/>
      <c r="V37" s="363"/>
      <c r="W37" s="363"/>
      <c r="X37" s="547"/>
      <c r="Y37" s="618"/>
      <c r="Z37" s="619"/>
      <c r="AA37" s="620"/>
      <c r="AB37" s="621" t="s">
        <v>11</v>
      </c>
      <c r="AC37" s="622"/>
      <c r="AD37" s="623"/>
      <c r="AE37" s="321" t="s">
        <v>305</v>
      </c>
      <c r="AF37" s="321"/>
      <c r="AG37" s="321"/>
      <c r="AH37" s="321"/>
      <c r="AI37" s="321" t="s">
        <v>327</v>
      </c>
      <c r="AJ37" s="321"/>
      <c r="AK37" s="321"/>
      <c r="AL37" s="321"/>
      <c r="AM37" s="321" t="s">
        <v>424</v>
      </c>
      <c r="AN37" s="321"/>
      <c r="AO37" s="321"/>
      <c r="AP37" s="321"/>
      <c r="AQ37" s="252" t="s">
        <v>184</v>
      </c>
      <c r="AR37" s="253"/>
      <c r="AS37" s="253"/>
      <c r="AT37" s="254"/>
      <c r="AU37" s="363" t="s">
        <v>133</v>
      </c>
      <c r="AV37" s="363"/>
      <c r="AW37" s="363"/>
      <c r="AX37" s="364"/>
      <c r="AY37">
        <f>COUNTA($G$39)</f>
        <v>0</v>
      </c>
    </row>
    <row r="38" spans="1:51" ht="18.75" hidden="1" customHeight="1" x14ac:dyDescent="0.15">
      <c r="A38" s="493"/>
      <c r="B38" s="494"/>
      <c r="C38" s="494"/>
      <c r="D38" s="494"/>
      <c r="E38" s="494"/>
      <c r="F38" s="495"/>
      <c r="G38" s="548"/>
      <c r="H38" s="361"/>
      <c r="I38" s="361"/>
      <c r="J38" s="361"/>
      <c r="K38" s="361"/>
      <c r="L38" s="361"/>
      <c r="M38" s="361"/>
      <c r="N38" s="361"/>
      <c r="O38" s="549"/>
      <c r="P38" s="561"/>
      <c r="Q38" s="361"/>
      <c r="R38" s="361"/>
      <c r="S38" s="361"/>
      <c r="T38" s="361"/>
      <c r="U38" s="361"/>
      <c r="V38" s="361"/>
      <c r="W38" s="361"/>
      <c r="X38" s="549"/>
      <c r="Y38" s="449"/>
      <c r="Z38" s="450"/>
      <c r="AA38" s="451"/>
      <c r="AB38" s="318"/>
      <c r="AC38" s="319"/>
      <c r="AD38" s="320"/>
      <c r="AE38" s="321"/>
      <c r="AF38" s="321"/>
      <c r="AG38" s="321"/>
      <c r="AH38" s="321"/>
      <c r="AI38" s="321"/>
      <c r="AJ38" s="321"/>
      <c r="AK38" s="321"/>
      <c r="AL38" s="321"/>
      <c r="AM38" s="321"/>
      <c r="AN38" s="321"/>
      <c r="AO38" s="321"/>
      <c r="AP38" s="321"/>
      <c r="AQ38" s="216"/>
      <c r="AR38" s="163"/>
      <c r="AS38" s="164" t="s">
        <v>185</v>
      </c>
      <c r="AT38" s="187"/>
      <c r="AU38" s="256"/>
      <c r="AV38" s="256"/>
      <c r="AW38" s="361" t="s">
        <v>175</v>
      </c>
      <c r="AX38" s="362"/>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5" t="s">
        <v>12</v>
      </c>
      <c r="Z39" s="530"/>
      <c r="AA39" s="531"/>
      <c r="AB39" s="532"/>
      <c r="AC39" s="532"/>
      <c r="AD39" s="532"/>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3.25" hidden="1" customHeight="1" x14ac:dyDescent="0.15">
      <c r="A41" s="633"/>
      <c r="B41" s="634"/>
      <c r="C41" s="634"/>
      <c r="D41" s="634"/>
      <c r="E41" s="634"/>
      <c r="F41" s="635"/>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3.25" hidden="1" customHeight="1" x14ac:dyDescent="0.15">
      <c r="A42" s="883" t="s">
        <v>295</v>
      </c>
      <c r="B42" s="884"/>
      <c r="C42" s="884"/>
      <c r="D42" s="884"/>
      <c r="E42" s="884"/>
      <c r="F42" s="885"/>
      <c r="G42" s="889"/>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c r="AY42">
        <f t="shared" si="4"/>
        <v>0</v>
      </c>
    </row>
    <row r="43" spans="1:51"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4"/>
      <c r="AF43" s="894"/>
      <c r="AG43" s="894"/>
      <c r="AH43" s="894"/>
      <c r="AI43" s="894"/>
      <c r="AJ43" s="894"/>
      <c r="AK43" s="894"/>
      <c r="AL43" s="894"/>
      <c r="AM43" s="894"/>
      <c r="AN43" s="894"/>
      <c r="AO43" s="894"/>
      <c r="AP43" s="894"/>
      <c r="AQ43" s="893"/>
      <c r="AR43" s="893"/>
      <c r="AS43" s="893"/>
      <c r="AT43" s="893"/>
      <c r="AU43" s="893"/>
      <c r="AV43" s="893"/>
      <c r="AW43" s="893"/>
      <c r="AX43" s="895"/>
      <c r="AY43">
        <f t="shared" si="4"/>
        <v>0</v>
      </c>
    </row>
    <row r="44" spans="1:51" ht="18.75" hidden="1" customHeight="1" x14ac:dyDescent="0.15">
      <c r="A44" s="630" t="s">
        <v>267</v>
      </c>
      <c r="B44" s="631"/>
      <c r="C44" s="631"/>
      <c r="D44" s="631"/>
      <c r="E44" s="631"/>
      <c r="F44" s="632"/>
      <c r="G44" s="546" t="s">
        <v>145</v>
      </c>
      <c r="H44" s="363"/>
      <c r="I44" s="363"/>
      <c r="J44" s="363"/>
      <c r="K44" s="363"/>
      <c r="L44" s="363"/>
      <c r="M44" s="363"/>
      <c r="N44" s="363"/>
      <c r="O44" s="547"/>
      <c r="P44" s="617" t="s">
        <v>58</v>
      </c>
      <c r="Q44" s="363"/>
      <c r="R44" s="363"/>
      <c r="S44" s="363"/>
      <c r="T44" s="363"/>
      <c r="U44" s="363"/>
      <c r="V44" s="363"/>
      <c r="W44" s="363"/>
      <c r="X44" s="547"/>
      <c r="Y44" s="618"/>
      <c r="Z44" s="619"/>
      <c r="AA44" s="620"/>
      <c r="AB44" s="621" t="s">
        <v>11</v>
      </c>
      <c r="AC44" s="622"/>
      <c r="AD44" s="623"/>
      <c r="AE44" s="321" t="s">
        <v>305</v>
      </c>
      <c r="AF44" s="321"/>
      <c r="AG44" s="321"/>
      <c r="AH44" s="321"/>
      <c r="AI44" s="321" t="s">
        <v>327</v>
      </c>
      <c r="AJ44" s="321"/>
      <c r="AK44" s="321"/>
      <c r="AL44" s="321"/>
      <c r="AM44" s="321" t="s">
        <v>424</v>
      </c>
      <c r="AN44" s="321"/>
      <c r="AO44" s="321"/>
      <c r="AP44" s="321"/>
      <c r="AQ44" s="252" t="s">
        <v>184</v>
      </c>
      <c r="AR44" s="253"/>
      <c r="AS44" s="253"/>
      <c r="AT44" s="254"/>
      <c r="AU44" s="363" t="s">
        <v>133</v>
      </c>
      <c r="AV44" s="363"/>
      <c r="AW44" s="363"/>
      <c r="AX44" s="364"/>
      <c r="AY44">
        <f>COUNTA($G$46)</f>
        <v>0</v>
      </c>
    </row>
    <row r="45" spans="1:51" ht="18.75" hidden="1" customHeight="1" x14ac:dyDescent="0.15">
      <c r="A45" s="493"/>
      <c r="B45" s="494"/>
      <c r="C45" s="494"/>
      <c r="D45" s="494"/>
      <c r="E45" s="494"/>
      <c r="F45" s="495"/>
      <c r="G45" s="548"/>
      <c r="H45" s="361"/>
      <c r="I45" s="361"/>
      <c r="J45" s="361"/>
      <c r="K45" s="361"/>
      <c r="L45" s="361"/>
      <c r="M45" s="361"/>
      <c r="N45" s="361"/>
      <c r="O45" s="549"/>
      <c r="P45" s="561"/>
      <c r="Q45" s="361"/>
      <c r="R45" s="361"/>
      <c r="S45" s="361"/>
      <c r="T45" s="361"/>
      <c r="U45" s="361"/>
      <c r="V45" s="361"/>
      <c r="W45" s="361"/>
      <c r="X45" s="549"/>
      <c r="Y45" s="449"/>
      <c r="Z45" s="450"/>
      <c r="AA45" s="451"/>
      <c r="AB45" s="318"/>
      <c r="AC45" s="319"/>
      <c r="AD45" s="320"/>
      <c r="AE45" s="321"/>
      <c r="AF45" s="321"/>
      <c r="AG45" s="321"/>
      <c r="AH45" s="321"/>
      <c r="AI45" s="321"/>
      <c r="AJ45" s="321"/>
      <c r="AK45" s="321"/>
      <c r="AL45" s="321"/>
      <c r="AM45" s="321"/>
      <c r="AN45" s="321"/>
      <c r="AO45" s="321"/>
      <c r="AP45" s="321"/>
      <c r="AQ45" s="216"/>
      <c r="AR45" s="163"/>
      <c r="AS45" s="164" t="s">
        <v>185</v>
      </c>
      <c r="AT45" s="187"/>
      <c r="AU45" s="256"/>
      <c r="AV45" s="256"/>
      <c r="AW45" s="361" t="s">
        <v>175</v>
      </c>
      <c r="AX45" s="362"/>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5" t="s">
        <v>12</v>
      </c>
      <c r="Z46" s="530"/>
      <c r="AA46" s="531"/>
      <c r="AB46" s="532"/>
      <c r="AC46" s="532"/>
      <c r="AD46" s="532"/>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3.25" hidden="1" customHeight="1" x14ac:dyDescent="0.15">
      <c r="A48" s="633"/>
      <c r="B48" s="634"/>
      <c r="C48" s="634"/>
      <c r="D48" s="634"/>
      <c r="E48" s="634"/>
      <c r="F48" s="635"/>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3.25" hidden="1" customHeight="1" x14ac:dyDescent="0.15">
      <c r="A49" s="883" t="s">
        <v>295</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c r="AY49">
        <f t="shared" si="5"/>
        <v>0</v>
      </c>
    </row>
    <row r="50" spans="1:51"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4"/>
      <c r="AF50" s="894"/>
      <c r="AG50" s="894"/>
      <c r="AH50" s="894"/>
      <c r="AI50" s="894"/>
      <c r="AJ50" s="894"/>
      <c r="AK50" s="894"/>
      <c r="AL50" s="894"/>
      <c r="AM50" s="894"/>
      <c r="AN50" s="894"/>
      <c r="AO50" s="894"/>
      <c r="AP50" s="894"/>
      <c r="AQ50" s="893"/>
      <c r="AR50" s="893"/>
      <c r="AS50" s="893"/>
      <c r="AT50" s="893"/>
      <c r="AU50" s="893"/>
      <c r="AV50" s="893"/>
      <c r="AW50" s="893"/>
      <c r="AX50" s="895"/>
      <c r="AY50">
        <f t="shared" si="5"/>
        <v>0</v>
      </c>
    </row>
    <row r="51" spans="1:51" ht="18.75" hidden="1" customHeight="1" x14ac:dyDescent="0.15">
      <c r="A51" s="493" t="s">
        <v>267</v>
      </c>
      <c r="B51" s="494"/>
      <c r="C51" s="494"/>
      <c r="D51" s="494"/>
      <c r="E51" s="494"/>
      <c r="F51" s="495"/>
      <c r="G51" s="546" t="s">
        <v>145</v>
      </c>
      <c r="H51" s="363"/>
      <c r="I51" s="363"/>
      <c r="J51" s="363"/>
      <c r="K51" s="363"/>
      <c r="L51" s="363"/>
      <c r="M51" s="363"/>
      <c r="N51" s="363"/>
      <c r="O51" s="547"/>
      <c r="P51" s="617" t="s">
        <v>58</v>
      </c>
      <c r="Q51" s="363"/>
      <c r="R51" s="363"/>
      <c r="S51" s="363"/>
      <c r="T51" s="363"/>
      <c r="U51" s="363"/>
      <c r="V51" s="363"/>
      <c r="W51" s="363"/>
      <c r="X51" s="547"/>
      <c r="Y51" s="618"/>
      <c r="Z51" s="619"/>
      <c r="AA51" s="620"/>
      <c r="AB51" s="621" t="s">
        <v>11</v>
      </c>
      <c r="AC51" s="622"/>
      <c r="AD51" s="623"/>
      <c r="AE51" s="321" t="s">
        <v>305</v>
      </c>
      <c r="AF51" s="321"/>
      <c r="AG51" s="321"/>
      <c r="AH51" s="321"/>
      <c r="AI51" s="321" t="s">
        <v>327</v>
      </c>
      <c r="AJ51" s="321"/>
      <c r="AK51" s="321"/>
      <c r="AL51" s="321"/>
      <c r="AM51" s="321" t="s">
        <v>424</v>
      </c>
      <c r="AN51" s="321"/>
      <c r="AO51" s="321"/>
      <c r="AP51" s="321"/>
      <c r="AQ51" s="252" t="s">
        <v>184</v>
      </c>
      <c r="AR51" s="253"/>
      <c r="AS51" s="253"/>
      <c r="AT51" s="254"/>
      <c r="AU51" s="359" t="s">
        <v>133</v>
      </c>
      <c r="AV51" s="359"/>
      <c r="AW51" s="359"/>
      <c r="AX51" s="360"/>
      <c r="AY51">
        <f>COUNTA($G$53)</f>
        <v>0</v>
      </c>
    </row>
    <row r="52" spans="1:51" ht="18.75" hidden="1" customHeight="1" x14ac:dyDescent="0.15">
      <c r="A52" s="493"/>
      <c r="B52" s="494"/>
      <c r="C52" s="494"/>
      <c r="D52" s="494"/>
      <c r="E52" s="494"/>
      <c r="F52" s="495"/>
      <c r="G52" s="548"/>
      <c r="H52" s="361"/>
      <c r="I52" s="361"/>
      <c r="J52" s="361"/>
      <c r="K52" s="361"/>
      <c r="L52" s="361"/>
      <c r="M52" s="361"/>
      <c r="N52" s="361"/>
      <c r="O52" s="549"/>
      <c r="P52" s="561"/>
      <c r="Q52" s="361"/>
      <c r="R52" s="361"/>
      <c r="S52" s="361"/>
      <c r="T52" s="361"/>
      <c r="U52" s="361"/>
      <c r="V52" s="361"/>
      <c r="W52" s="361"/>
      <c r="X52" s="549"/>
      <c r="Y52" s="449"/>
      <c r="Z52" s="450"/>
      <c r="AA52" s="451"/>
      <c r="AB52" s="318"/>
      <c r="AC52" s="319"/>
      <c r="AD52" s="320"/>
      <c r="AE52" s="321"/>
      <c r="AF52" s="321"/>
      <c r="AG52" s="321"/>
      <c r="AH52" s="321"/>
      <c r="AI52" s="321"/>
      <c r="AJ52" s="321"/>
      <c r="AK52" s="321"/>
      <c r="AL52" s="321"/>
      <c r="AM52" s="321"/>
      <c r="AN52" s="321"/>
      <c r="AO52" s="321"/>
      <c r="AP52" s="321"/>
      <c r="AQ52" s="216"/>
      <c r="AR52" s="163"/>
      <c r="AS52" s="164" t="s">
        <v>185</v>
      </c>
      <c r="AT52" s="187"/>
      <c r="AU52" s="256"/>
      <c r="AV52" s="256"/>
      <c r="AW52" s="361" t="s">
        <v>175</v>
      </c>
      <c r="AX52" s="362"/>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5" t="s">
        <v>12</v>
      </c>
      <c r="Z53" s="530"/>
      <c r="AA53" s="531"/>
      <c r="AB53" s="532"/>
      <c r="AC53" s="532"/>
      <c r="AD53" s="532"/>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3.25" hidden="1" customHeight="1" x14ac:dyDescent="0.15">
      <c r="A55" s="633"/>
      <c r="B55" s="634"/>
      <c r="C55" s="634"/>
      <c r="D55" s="634"/>
      <c r="E55" s="634"/>
      <c r="F55" s="635"/>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3.25" hidden="1" customHeight="1" x14ac:dyDescent="0.15">
      <c r="A56" s="883" t="s">
        <v>295</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c r="AY56">
        <f t="shared" si="6"/>
        <v>0</v>
      </c>
    </row>
    <row r="57" spans="1:51"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4"/>
      <c r="AF57" s="894"/>
      <c r="AG57" s="894"/>
      <c r="AH57" s="894"/>
      <c r="AI57" s="894"/>
      <c r="AJ57" s="894"/>
      <c r="AK57" s="894"/>
      <c r="AL57" s="894"/>
      <c r="AM57" s="894"/>
      <c r="AN57" s="894"/>
      <c r="AO57" s="894"/>
      <c r="AP57" s="894"/>
      <c r="AQ57" s="893"/>
      <c r="AR57" s="893"/>
      <c r="AS57" s="893"/>
      <c r="AT57" s="893"/>
      <c r="AU57" s="893"/>
      <c r="AV57" s="893"/>
      <c r="AW57" s="893"/>
      <c r="AX57" s="895"/>
      <c r="AY57">
        <f t="shared" si="6"/>
        <v>0</v>
      </c>
    </row>
    <row r="58" spans="1:51" ht="18.75" hidden="1" customHeight="1" x14ac:dyDescent="0.15">
      <c r="A58" s="493" t="s">
        <v>267</v>
      </c>
      <c r="B58" s="494"/>
      <c r="C58" s="494"/>
      <c r="D58" s="494"/>
      <c r="E58" s="494"/>
      <c r="F58" s="495"/>
      <c r="G58" s="546" t="s">
        <v>145</v>
      </c>
      <c r="H58" s="363"/>
      <c r="I58" s="363"/>
      <c r="J58" s="363"/>
      <c r="K58" s="363"/>
      <c r="L58" s="363"/>
      <c r="M58" s="363"/>
      <c r="N58" s="363"/>
      <c r="O58" s="547"/>
      <c r="P58" s="617" t="s">
        <v>58</v>
      </c>
      <c r="Q58" s="363"/>
      <c r="R58" s="363"/>
      <c r="S58" s="363"/>
      <c r="T58" s="363"/>
      <c r="U58" s="363"/>
      <c r="V58" s="363"/>
      <c r="W58" s="363"/>
      <c r="X58" s="547"/>
      <c r="Y58" s="618"/>
      <c r="Z58" s="619"/>
      <c r="AA58" s="620"/>
      <c r="AB58" s="621" t="s">
        <v>11</v>
      </c>
      <c r="AC58" s="622"/>
      <c r="AD58" s="623"/>
      <c r="AE58" s="321" t="s">
        <v>305</v>
      </c>
      <c r="AF58" s="321"/>
      <c r="AG58" s="321"/>
      <c r="AH58" s="321"/>
      <c r="AI58" s="321" t="s">
        <v>327</v>
      </c>
      <c r="AJ58" s="321"/>
      <c r="AK58" s="321"/>
      <c r="AL58" s="321"/>
      <c r="AM58" s="321" t="s">
        <v>424</v>
      </c>
      <c r="AN58" s="321"/>
      <c r="AO58" s="321"/>
      <c r="AP58" s="321"/>
      <c r="AQ58" s="252" t="s">
        <v>184</v>
      </c>
      <c r="AR58" s="253"/>
      <c r="AS58" s="253"/>
      <c r="AT58" s="254"/>
      <c r="AU58" s="359" t="s">
        <v>133</v>
      </c>
      <c r="AV58" s="359"/>
      <c r="AW58" s="359"/>
      <c r="AX58" s="360"/>
      <c r="AY58">
        <f>COUNTA($G$60)</f>
        <v>0</v>
      </c>
    </row>
    <row r="59" spans="1:51" ht="18.75" hidden="1" customHeight="1" x14ac:dyDescent="0.15">
      <c r="A59" s="493"/>
      <c r="B59" s="494"/>
      <c r="C59" s="494"/>
      <c r="D59" s="494"/>
      <c r="E59" s="494"/>
      <c r="F59" s="495"/>
      <c r="G59" s="548"/>
      <c r="H59" s="361"/>
      <c r="I59" s="361"/>
      <c r="J59" s="361"/>
      <c r="K59" s="361"/>
      <c r="L59" s="361"/>
      <c r="M59" s="361"/>
      <c r="N59" s="361"/>
      <c r="O59" s="549"/>
      <c r="P59" s="561"/>
      <c r="Q59" s="361"/>
      <c r="R59" s="361"/>
      <c r="S59" s="361"/>
      <c r="T59" s="361"/>
      <c r="U59" s="361"/>
      <c r="V59" s="361"/>
      <c r="W59" s="361"/>
      <c r="X59" s="549"/>
      <c r="Y59" s="449"/>
      <c r="Z59" s="450"/>
      <c r="AA59" s="451"/>
      <c r="AB59" s="318"/>
      <c r="AC59" s="319"/>
      <c r="AD59" s="320"/>
      <c r="AE59" s="321"/>
      <c r="AF59" s="321"/>
      <c r="AG59" s="321"/>
      <c r="AH59" s="321"/>
      <c r="AI59" s="321"/>
      <c r="AJ59" s="321"/>
      <c r="AK59" s="321"/>
      <c r="AL59" s="321"/>
      <c r="AM59" s="321"/>
      <c r="AN59" s="321"/>
      <c r="AO59" s="321"/>
      <c r="AP59" s="321"/>
      <c r="AQ59" s="216"/>
      <c r="AR59" s="163"/>
      <c r="AS59" s="164" t="s">
        <v>185</v>
      </c>
      <c r="AT59" s="187"/>
      <c r="AU59" s="256"/>
      <c r="AV59" s="256"/>
      <c r="AW59" s="361" t="s">
        <v>175</v>
      </c>
      <c r="AX59" s="362"/>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5" t="s">
        <v>12</v>
      </c>
      <c r="Z60" s="530"/>
      <c r="AA60" s="531"/>
      <c r="AB60" s="532"/>
      <c r="AC60" s="532"/>
      <c r="AD60" s="532"/>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3.25" hidden="1" customHeight="1" x14ac:dyDescent="0.15">
      <c r="A63" s="883" t="s">
        <v>295</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c r="AY63">
        <f t="shared" si="7"/>
        <v>0</v>
      </c>
    </row>
    <row r="64" spans="1:51"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4"/>
      <c r="AF64" s="894"/>
      <c r="AG64" s="894"/>
      <c r="AH64" s="894"/>
      <c r="AI64" s="894"/>
      <c r="AJ64" s="894"/>
      <c r="AK64" s="894"/>
      <c r="AL64" s="894"/>
      <c r="AM64" s="894"/>
      <c r="AN64" s="894"/>
      <c r="AO64" s="894"/>
      <c r="AP64" s="894"/>
      <c r="AQ64" s="894"/>
      <c r="AR64" s="894"/>
      <c r="AS64" s="894"/>
      <c r="AT64" s="894"/>
      <c r="AU64" s="893"/>
      <c r="AV64" s="893"/>
      <c r="AW64" s="893"/>
      <c r="AX64" s="895"/>
      <c r="AY64">
        <f t="shared" si="7"/>
        <v>0</v>
      </c>
    </row>
    <row r="65" spans="1:51" ht="18.75" hidden="1" customHeight="1" x14ac:dyDescent="0.15">
      <c r="A65" s="844" t="s">
        <v>268</v>
      </c>
      <c r="B65" s="845"/>
      <c r="C65" s="845"/>
      <c r="D65" s="845"/>
      <c r="E65" s="845"/>
      <c r="F65" s="846"/>
      <c r="G65" s="847"/>
      <c r="H65" s="849" t="s">
        <v>145</v>
      </c>
      <c r="I65" s="849"/>
      <c r="J65" s="849"/>
      <c r="K65" s="849"/>
      <c r="L65" s="849"/>
      <c r="M65" s="849"/>
      <c r="N65" s="849"/>
      <c r="O65" s="850"/>
      <c r="P65" s="853" t="s">
        <v>58</v>
      </c>
      <c r="Q65" s="849"/>
      <c r="R65" s="849"/>
      <c r="S65" s="849"/>
      <c r="T65" s="849"/>
      <c r="U65" s="849"/>
      <c r="V65" s="850"/>
      <c r="W65" s="855" t="s">
        <v>263</v>
      </c>
      <c r="X65" s="856"/>
      <c r="Y65" s="859"/>
      <c r="Z65" s="859"/>
      <c r="AA65" s="860"/>
      <c r="AB65" s="853" t="s">
        <v>11</v>
      </c>
      <c r="AC65" s="849"/>
      <c r="AD65" s="850"/>
      <c r="AE65" s="321" t="s">
        <v>305</v>
      </c>
      <c r="AF65" s="321"/>
      <c r="AG65" s="321"/>
      <c r="AH65" s="321"/>
      <c r="AI65" s="321" t="s">
        <v>327</v>
      </c>
      <c r="AJ65" s="321"/>
      <c r="AK65" s="321"/>
      <c r="AL65" s="321"/>
      <c r="AM65" s="321" t="s">
        <v>424</v>
      </c>
      <c r="AN65" s="321"/>
      <c r="AO65" s="321"/>
      <c r="AP65" s="321"/>
      <c r="AQ65" s="200" t="s">
        <v>184</v>
      </c>
      <c r="AR65" s="184"/>
      <c r="AS65" s="184"/>
      <c r="AT65" s="185"/>
      <c r="AU65" s="962" t="s">
        <v>133</v>
      </c>
      <c r="AV65" s="962"/>
      <c r="AW65" s="962"/>
      <c r="AX65" s="963"/>
      <c r="AY65">
        <f>COUNTA($H$67)</f>
        <v>0</v>
      </c>
    </row>
    <row r="66" spans="1:51" ht="18.75" hidden="1"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21"/>
      <c r="AF66" s="321"/>
      <c r="AG66" s="321"/>
      <c r="AH66" s="321"/>
      <c r="AI66" s="321"/>
      <c r="AJ66" s="321"/>
      <c r="AK66" s="321"/>
      <c r="AL66" s="321"/>
      <c r="AM66" s="321"/>
      <c r="AN66" s="321"/>
      <c r="AO66" s="321"/>
      <c r="AP66" s="321"/>
      <c r="AQ66" s="216"/>
      <c r="AR66" s="163"/>
      <c r="AS66" s="164" t="s">
        <v>185</v>
      </c>
      <c r="AT66" s="187"/>
      <c r="AU66" s="256"/>
      <c r="AV66" s="256"/>
      <c r="AW66" s="851" t="s">
        <v>266</v>
      </c>
      <c r="AX66" s="964"/>
      <c r="AY66">
        <f>$AY$65</f>
        <v>0</v>
      </c>
    </row>
    <row r="67" spans="1:51" ht="23.25" hidden="1" customHeight="1" x14ac:dyDescent="0.15">
      <c r="A67" s="837"/>
      <c r="B67" s="838"/>
      <c r="C67" s="838"/>
      <c r="D67" s="838"/>
      <c r="E67" s="838"/>
      <c r="F67" s="839"/>
      <c r="G67" s="965" t="s">
        <v>186</v>
      </c>
      <c r="H67" s="948"/>
      <c r="I67" s="949"/>
      <c r="J67" s="949"/>
      <c r="K67" s="949"/>
      <c r="L67" s="949"/>
      <c r="M67" s="949"/>
      <c r="N67" s="949"/>
      <c r="O67" s="950"/>
      <c r="P67" s="948"/>
      <c r="Q67" s="949"/>
      <c r="R67" s="949"/>
      <c r="S67" s="949"/>
      <c r="T67" s="949"/>
      <c r="U67" s="949"/>
      <c r="V67" s="950"/>
      <c r="W67" s="954"/>
      <c r="X67" s="955"/>
      <c r="Y67" s="935" t="s">
        <v>12</v>
      </c>
      <c r="Z67" s="935"/>
      <c r="AA67" s="936"/>
      <c r="AB67" s="937" t="s">
        <v>285</v>
      </c>
      <c r="AC67" s="937"/>
      <c r="AD67" s="937"/>
      <c r="AE67" s="349"/>
      <c r="AF67" s="350"/>
      <c r="AG67" s="350"/>
      <c r="AH67" s="350"/>
      <c r="AI67" s="349"/>
      <c r="AJ67" s="350"/>
      <c r="AK67" s="350"/>
      <c r="AL67" s="350"/>
      <c r="AM67" s="349"/>
      <c r="AN67" s="350"/>
      <c r="AO67" s="350"/>
      <c r="AP67" s="350"/>
      <c r="AQ67" s="349"/>
      <c r="AR67" s="350"/>
      <c r="AS67" s="350"/>
      <c r="AT67" s="802"/>
      <c r="AU67" s="350"/>
      <c r="AV67" s="350"/>
      <c r="AW67" s="350"/>
      <c r="AX67" s="351"/>
      <c r="AY67">
        <f t="shared" ref="AY67:AY72" si="8">$AY$65</f>
        <v>0</v>
      </c>
    </row>
    <row r="68" spans="1:51" ht="23.25" hidden="1"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15" t="s">
        <v>53</v>
      </c>
      <c r="Z68" s="115"/>
      <c r="AA68" s="116"/>
      <c r="AB68" s="960" t="s">
        <v>285</v>
      </c>
      <c r="AC68" s="960"/>
      <c r="AD68" s="960"/>
      <c r="AE68" s="349"/>
      <c r="AF68" s="350"/>
      <c r="AG68" s="350"/>
      <c r="AH68" s="350"/>
      <c r="AI68" s="349"/>
      <c r="AJ68" s="350"/>
      <c r="AK68" s="350"/>
      <c r="AL68" s="350"/>
      <c r="AM68" s="349"/>
      <c r="AN68" s="350"/>
      <c r="AO68" s="350"/>
      <c r="AP68" s="350"/>
      <c r="AQ68" s="349"/>
      <c r="AR68" s="350"/>
      <c r="AS68" s="350"/>
      <c r="AT68" s="802"/>
      <c r="AU68" s="350"/>
      <c r="AV68" s="350"/>
      <c r="AW68" s="350"/>
      <c r="AX68" s="351"/>
      <c r="AY68">
        <f t="shared" si="8"/>
        <v>0</v>
      </c>
    </row>
    <row r="69" spans="1:51" ht="23.25" hidden="1"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15" t="s">
        <v>13</v>
      </c>
      <c r="Z69" s="115"/>
      <c r="AA69" s="116"/>
      <c r="AB69" s="961" t="s">
        <v>286</v>
      </c>
      <c r="AC69" s="961"/>
      <c r="AD69" s="961"/>
      <c r="AE69" s="357"/>
      <c r="AF69" s="358"/>
      <c r="AG69" s="358"/>
      <c r="AH69" s="358"/>
      <c r="AI69" s="357"/>
      <c r="AJ69" s="358"/>
      <c r="AK69" s="358"/>
      <c r="AL69" s="358"/>
      <c r="AM69" s="357"/>
      <c r="AN69" s="358"/>
      <c r="AO69" s="358"/>
      <c r="AP69" s="358"/>
      <c r="AQ69" s="349"/>
      <c r="AR69" s="350"/>
      <c r="AS69" s="350"/>
      <c r="AT69" s="802"/>
      <c r="AU69" s="350"/>
      <c r="AV69" s="350"/>
      <c r="AW69" s="350"/>
      <c r="AX69" s="351"/>
      <c r="AY69">
        <f t="shared" si="8"/>
        <v>0</v>
      </c>
    </row>
    <row r="70" spans="1:51" ht="23.25" hidden="1" customHeight="1" x14ac:dyDescent="0.15">
      <c r="A70" s="837" t="s">
        <v>272</v>
      </c>
      <c r="B70" s="838"/>
      <c r="C70" s="838"/>
      <c r="D70" s="838"/>
      <c r="E70" s="838"/>
      <c r="F70" s="839"/>
      <c r="G70" s="925" t="s">
        <v>187</v>
      </c>
      <c r="H70" s="926"/>
      <c r="I70" s="926"/>
      <c r="J70" s="926"/>
      <c r="K70" s="926"/>
      <c r="L70" s="926"/>
      <c r="M70" s="926"/>
      <c r="N70" s="926"/>
      <c r="O70" s="926"/>
      <c r="P70" s="926"/>
      <c r="Q70" s="926"/>
      <c r="R70" s="926"/>
      <c r="S70" s="926"/>
      <c r="T70" s="926"/>
      <c r="U70" s="926"/>
      <c r="V70" s="926"/>
      <c r="W70" s="929" t="s">
        <v>284</v>
      </c>
      <c r="X70" s="930"/>
      <c r="Y70" s="935" t="s">
        <v>12</v>
      </c>
      <c r="Z70" s="935"/>
      <c r="AA70" s="936"/>
      <c r="AB70" s="937" t="s">
        <v>285</v>
      </c>
      <c r="AC70" s="937"/>
      <c r="AD70" s="937"/>
      <c r="AE70" s="349"/>
      <c r="AF70" s="350"/>
      <c r="AG70" s="350"/>
      <c r="AH70" s="350"/>
      <c r="AI70" s="349"/>
      <c r="AJ70" s="350"/>
      <c r="AK70" s="350"/>
      <c r="AL70" s="350"/>
      <c r="AM70" s="349"/>
      <c r="AN70" s="350"/>
      <c r="AO70" s="350"/>
      <c r="AP70" s="350"/>
      <c r="AQ70" s="349"/>
      <c r="AR70" s="350"/>
      <c r="AS70" s="350"/>
      <c r="AT70" s="802"/>
      <c r="AU70" s="350"/>
      <c r="AV70" s="350"/>
      <c r="AW70" s="350"/>
      <c r="AX70" s="351"/>
      <c r="AY70">
        <f t="shared" si="8"/>
        <v>0</v>
      </c>
    </row>
    <row r="71" spans="1:51" ht="23.25" hidden="1"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15" t="s">
        <v>53</v>
      </c>
      <c r="Z71" s="115"/>
      <c r="AA71" s="116"/>
      <c r="AB71" s="960" t="s">
        <v>285</v>
      </c>
      <c r="AC71" s="960"/>
      <c r="AD71" s="960"/>
      <c r="AE71" s="349"/>
      <c r="AF71" s="350"/>
      <c r="AG71" s="350"/>
      <c r="AH71" s="350"/>
      <c r="AI71" s="349"/>
      <c r="AJ71" s="350"/>
      <c r="AK71" s="350"/>
      <c r="AL71" s="350"/>
      <c r="AM71" s="349"/>
      <c r="AN71" s="350"/>
      <c r="AO71" s="350"/>
      <c r="AP71" s="350"/>
      <c r="AQ71" s="349"/>
      <c r="AR71" s="350"/>
      <c r="AS71" s="350"/>
      <c r="AT71" s="802"/>
      <c r="AU71" s="350"/>
      <c r="AV71" s="350"/>
      <c r="AW71" s="350"/>
      <c r="AX71" s="351"/>
      <c r="AY71">
        <f t="shared" si="8"/>
        <v>0</v>
      </c>
    </row>
    <row r="72" spans="1:51" ht="23.25" hidden="1" customHeight="1" x14ac:dyDescent="0.15">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15" t="s">
        <v>13</v>
      </c>
      <c r="Z72" s="115"/>
      <c r="AA72" s="116"/>
      <c r="AB72" s="961" t="s">
        <v>286</v>
      </c>
      <c r="AC72" s="961"/>
      <c r="AD72" s="961"/>
      <c r="AE72" s="357"/>
      <c r="AF72" s="358"/>
      <c r="AG72" s="358"/>
      <c r="AH72" s="358"/>
      <c r="AI72" s="357"/>
      <c r="AJ72" s="358"/>
      <c r="AK72" s="358"/>
      <c r="AL72" s="358"/>
      <c r="AM72" s="357"/>
      <c r="AN72" s="358"/>
      <c r="AO72" s="358"/>
      <c r="AP72" s="924"/>
      <c r="AQ72" s="349"/>
      <c r="AR72" s="350"/>
      <c r="AS72" s="350"/>
      <c r="AT72" s="802"/>
      <c r="AU72" s="350"/>
      <c r="AV72" s="350"/>
      <c r="AW72" s="350"/>
      <c r="AX72" s="351"/>
      <c r="AY72">
        <f t="shared" si="8"/>
        <v>0</v>
      </c>
    </row>
    <row r="73" spans="1:51" ht="18.75" hidden="1" customHeight="1" x14ac:dyDescent="0.15">
      <c r="A73" s="823" t="s">
        <v>268</v>
      </c>
      <c r="B73" s="824"/>
      <c r="C73" s="824"/>
      <c r="D73" s="824"/>
      <c r="E73" s="824"/>
      <c r="F73" s="825"/>
      <c r="G73" s="794"/>
      <c r="H73" s="184" t="s">
        <v>145</v>
      </c>
      <c r="I73" s="184"/>
      <c r="J73" s="184"/>
      <c r="K73" s="184"/>
      <c r="L73" s="184"/>
      <c r="M73" s="184"/>
      <c r="N73" s="184"/>
      <c r="O73" s="185"/>
      <c r="P73" s="200" t="s">
        <v>58</v>
      </c>
      <c r="Q73" s="184"/>
      <c r="R73" s="184"/>
      <c r="S73" s="184"/>
      <c r="T73" s="184"/>
      <c r="U73" s="184"/>
      <c r="V73" s="184"/>
      <c r="W73" s="184"/>
      <c r="X73" s="185"/>
      <c r="Y73" s="796"/>
      <c r="Z73" s="797"/>
      <c r="AA73" s="798"/>
      <c r="AB73" s="200" t="s">
        <v>11</v>
      </c>
      <c r="AC73" s="184"/>
      <c r="AD73" s="185"/>
      <c r="AE73" s="321" t="s">
        <v>305</v>
      </c>
      <c r="AF73" s="321"/>
      <c r="AG73" s="321"/>
      <c r="AH73" s="321"/>
      <c r="AI73" s="321" t="s">
        <v>327</v>
      </c>
      <c r="AJ73" s="321"/>
      <c r="AK73" s="321"/>
      <c r="AL73" s="321"/>
      <c r="AM73" s="321" t="s">
        <v>424</v>
      </c>
      <c r="AN73" s="321"/>
      <c r="AO73" s="321"/>
      <c r="AP73" s="321"/>
      <c r="AQ73" s="200" t="s">
        <v>184</v>
      </c>
      <c r="AR73" s="184"/>
      <c r="AS73" s="184"/>
      <c r="AT73" s="185"/>
      <c r="AU73" s="258" t="s">
        <v>133</v>
      </c>
      <c r="AV73" s="161"/>
      <c r="AW73" s="161"/>
      <c r="AX73" s="162"/>
      <c r="AY73">
        <f>COUNTA($H$75)</f>
        <v>0</v>
      </c>
    </row>
    <row r="74" spans="1:51" ht="18.75" hidden="1" customHeight="1" x14ac:dyDescent="0.15">
      <c r="A74" s="826"/>
      <c r="B74" s="827"/>
      <c r="C74" s="827"/>
      <c r="D74" s="827"/>
      <c r="E74" s="827"/>
      <c r="F74" s="828"/>
      <c r="G74" s="795"/>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185</v>
      </c>
      <c r="AT74" s="187"/>
      <c r="AU74" s="216"/>
      <c r="AV74" s="163"/>
      <c r="AW74" s="164" t="s">
        <v>175</v>
      </c>
      <c r="AX74" s="165"/>
      <c r="AY74">
        <f>$AY$73</f>
        <v>0</v>
      </c>
    </row>
    <row r="75" spans="1:51" ht="23.25" hidden="1" customHeight="1" x14ac:dyDescent="0.15">
      <c r="A75" s="826"/>
      <c r="B75" s="827"/>
      <c r="C75" s="827"/>
      <c r="D75" s="827"/>
      <c r="E75" s="827"/>
      <c r="F75" s="828"/>
      <c r="G75" s="769"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3.25" hidden="1" customHeight="1" x14ac:dyDescent="0.15">
      <c r="A76" s="826"/>
      <c r="B76" s="827"/>
      <c r="C76" s="827"/>
      <c r="D76" s="827"/>
      <c r="E76" s="827"/>
      <c r="F76" s="828"/>
      <c r="G76" s="770"/>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3.25" hidden="1" customHeight="1" x14ac:dyDescent="0.15">
      <c r="A77" s="826"/>
      <c r="B77" s="827"/>
      <c r="C77" s="827"/>
      <c r="D77" s="827"/>
      <c r="E77" s="827"/>
      <c r="F77" s="828"/>
      <c r="G77" s="771"/>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69.75" hidden="1" customHeight="1" x14ac:dyDescent="0.15">
      <c r="A78" s="898" t="s">
        <v>298</v>
      </c>
      <c r="B78" s="899"/>
      <c r="C78" s="899"/>
      <c r="D78" s="899"/>
      <c r="E78" s="896" t="s">
        <v>246</v>
      </c>
      <c r="F78" s="897"/>
      <c r="G78" s="45" t="s">
        <v>187</v>
      </c>
      <c r="H78" s="780"/>
      <c r="I78" s="230"/>
      <c r="J78" s="230"/>
      <c r="K78" s="230"/>
      <c r="L78" s="230"/>
      <c r="M78" s="230"/>
      <c r="N78" s="230"/>
      <c r="O78" s="781"/>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9" t="s">
        <v>148</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11" t="s">
        <v>262</v>
      </c>
      <c r="AP79" s="112"/>
      <c r="AQ79" s="112"/>
      <c r="AR79" s="62" t="s">
        <v>260</v>
      </c>
      <c r="AS79" s="111"/>
      <c r="AT79" s="112"/>
      <c r="AU79" s="112"/>
      <c r="AV79" s="112"/>
      <c r="AW79" s="112"/>
      <c r="AX79" s="113"/>
      <c r="AY79">
        <f>COUNTIF($AR$79,"☑")</f>
        <v>0</v>
      </c>
    </row>
    <row r="80" spans="1:51" ht="18.75" hidden="1" customHeight="1" x14ac:dyDescent="0.15">
      <c r="A80" s="500" t="s">
        <v>146</v>
      </c>
      <c r="B80" s="832" t="s">
        <v>259</v>
      </c>
      <c r="C80" s="833"/>
      <c r="D80" s="833"/>
      <c r="E80" s="833"/>
      <c r="F80" s="834"/>
      <c r="G80" s="767" t="s">
        <v>138</v>
      </c>
      <c r="H80" s="767"/>
      <c r="I80" s="767"/>
      <c r="J80" s="767"/>
      <c r="K80" s="767"/>
      <c r="L80" s="767"/>
      <c r="M80" s="767"/>
      <c r="N80" s="767"/>
      <c r="O80" s="767"/>
      <c r="P80" s="767"/>
      <c r="Q80" s="767"/>
      <c r="R80" s="767"/>
      <c r="S80" s="767"/>
      <c r="T80" s="767"/>
      <c r="U80" s="767"/>
      <c r="V80" s="767"/>
      <c r="W80" s="767"/>
      <c r="X80" s="767"/>
      <c r="Y80" s="767"/>
      <c r="Z80" s="767"/>
      <c r="AA80" s="768"/>
      <c r="AB80" s="766" t="s">
        <v>615</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68"/>
      <c r="AY80">
        <f>COUNTA($G$82)</f>
        <v>0</v>
      </c>
    </row>
    <row r="81" spans="1:60" ht="22.5" hidden="1" customHeight="1" x14ac:dyDescent="0.15">
      <c r="A81" s="501"/>
      <c r="B81" s="835"/>
      <c r="C81" s="533"/>
      <c r="D81" s="533"/>
      <c r="E81" s="533"/>
      <c r="F81" s="534"/>
      <c r="G81" s="361"/>
      <c r="H81" s="361"/>
      <c r="I81" s="361"/>
      <c r="J81" s="361"/>
      <c r="K81" s="361"/>
      <c r="L81" s="361"/>
      <c r="M81" s="361"/>
      <c r="N81" s="361"/>
      <c r="O81" s="361"/>
      <c r="P81" s="361"/>
      <c r="Q81" s="361"/>
      <c r="R81" s="361"/>
      <c r="S81" s="361"/>
      <c r="T81" s="361"/>
      <c r="U81" s="361"/>
      <c r="V81" s="361"/>
      <c r="W81" s="361"/>
      <c r="X81" s="361"/>
      <c r="Y81" s="361"/>
      <c r="Z81" s="361"/>
      <c r="AA81" s="549"/>
      <c r="AB81" s="56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1"/>
      <c r="B82" s="835"/>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41"/>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35"/>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42"/>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36"/>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43"/>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82" t="s">
        <v>60</v>
      </c>
      <c r="H85" s="767"/>
      <c r="I85" s="767"/>
      <c r="J85" s="767"/>
      <c r="K85" s="767"/>
      <c r="L85" s="767"/>
      <c r="M85" s="767"/>
      <c r="N85" s="767"/>
      <c r="O85" s="768"/>
      <c r="P85" s="766" t="s">
        <v>62</v>
      </c>
      <c r="Q85" s="767"/>
      <c r="R85" s="767"/>
      <c r="S85" s="767"/>
      <c r="T85" s="767"/>
      <c r="U85" s="767"/>
      <c r="V85" s="767"/>
      <c r="W85" s="767"/>
      <c r="X85" s="768"/>
      <c r="Y85" s="188"/>
      <c r="Z85" s="189"/>
      <c r="AA85" s="190"/>
      <c r="AB85" s="439" t="s">
        <v>11</v>
      </c>
      <c r="AC85" s="440"/>
      <c r="AD85" s="441"/>
      <c r="AE85" s="321" t="s">
        <v>305</v>
      </c>
      <c r="AF85" s="321"/>
      <c r="AG85" s="321"/>
      <c r="AH85" s="321"/>
      <c r="AI85" s="321" t="s">
        <v>327</v>
      </c>
      <c r="AJ85" s="321"/>
      <c r="AK85" s="321"/>
      <c r="AL85" s="321"/>
      <c r="AM85" s="321" t="s">
        <v>424</v>
      </c>
      <c r="AN85" s="321"/>
      <c r="AO85" s="321"/>
      <c r="AP85" s="321"/>
      <c r="AQ85" s="200" t="s">
        <v>184</v>
      </c>
      <c r="AR85" s="184"/>
      <c r="AS85" s="184"/>
      <c r="AT85" s="185"/>
      <c r="AU85" s="355" t="s">
        <v>133</v>
      </c>
      <c r="AV85" s="355"/>
      <c r="AW85" s="355"/>
      <c r="AX85" s="356"/>
      <c r="AY85">
        <f t="shared" si="10"/>
        <v>0</v>
      </c>
      <c r="AZ85" s="10"/>
      <c r="BA85" s="10"/>
      <c r="BB85" s="10"/>
      <c r="BC85" s="10"/>
    </row>
    <row r="86" spans="1:60" ht="18.75" hidden="1" customHeight="1" x14ac:dyDescent="0.15">
      <c r="A86" s="501"/>
      <c r="B86" s="533"/>
      <c r="C86" s="533"/>
      <c r="D86" s="533"/>
      <c r="E86" s="533"/>
      <c r="F86" s="534"/>
      <c r="G86" s="548"/>
      <c r="H86" s="361"/>
      <c r="I86" s="361"/>
      <c r="J86" s="361"/>
      <c r="K86" s="361"/>
      <c r="L86" s="361"/>
      <c r="M86" s="361"/>
      <c r="N86" s="361"/>
      <c r="O86" s="549"/>
      <c r="P86" s="561"/>
      <c r="Q86" s="361"/>
      <c r="R86" s="361"/>
      <c r="S86" s="361"/>
      <c r="T86" s="361"/>
      <c r="U86" s="361"/>
      <c r="V86" s="361"/>
      <c r="W86" s="361"/>
      <c r="X86" s="549"/>
      <c r="Y86" s="188"/>
      <c r="Z86" s="189"/>
      <c r="AA86" s="190"/>
      <c r="AB86" s="318"/>
      <c r="AC86" s="319"/>
      <c r="AD86" s="320"/>
      <c r="AE86" s="321"/>
      <c r="AF86" s="321"/>
      <c r="AG86" s="321"/>
      <c r="AH86" s="321"/>
      <c r="AI86" s="321"/>
      <c r="AJ86" s="321"/>
      <c r="AK86" s="321"/>
      <c r="AL86" s="321"/>
      <c r="AM86" s="321"/>
      <c r="AN86" s="321"/>
      <c r="AO86" s="321"/>
      <c r="AP86" s="321"/>
      <c r="AQ86" s="255"/>
      <c r="AR86" s="256"/>
      <c r="AS86" s="164" t="s">
        <v>185</v>
      </c>
      <c r="AT86" s="187"/>
      <c r="AU86" s="256"/>
      <c r="AV86" s="256"/>
      <c r="AW86" s="361" t="s">
        <v>175</v>
      </c>
      <c r="AX86" s="362"/>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7"/>
      <c r="R87" s="787"/>
      <c r="S87" s="787"/>
      <c r="T87" s="787"/>
      <c r="U87" s="787"/>
      <c r="V87" s="787"/>
      <c r="W87" s="787"/>
      <c r="X87" s="788"/>
      <c r="Y87" s="744" t="s">
        <v>61</v>
      </c>
      <c r="Z87" s="745"/>
      <c r="AA87" s="746"/>
      <c r="AB87" s="532"/>
      <c r="AC87" s="532"/>
      <c r="AD87" s="532"/>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9"/>
      <c r="Q88" s="789"/>
      <c r="R88" s="789"/>
      <c r="S88" s="789"/>
      <c r="T88" s="789"/>
      <c r="U88" s="789"/>
      <c r="V88" s="789"/>
      <c r="W88" s="789"/>
      <c r="X88" s="790"/>
      <c r="Y88" s="722" t="s">
        <v>53</v>
      </c>
      <c r="Z88" s="723"/>
      <c r="AA88" s="724"/>
      <c r="AB88" s="503"/>
      <c r="AC88" s="503"/>
      <c r="AD88" s="503"/>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91"/>
      <c r="Y89" s="722" t="s">
        <v>13</v>
      </c>
      <c r="Z89" s="723"/>
      <c r="AA89" s="724"/>
      <c r="AB89" s="442" t="s">
        <v>14</v>
      </c>
      <c r="AC89" s="442"/>
      <c r="AD89" s="442"/>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82" t="s">
        <v>60</v>
      </c>
      <c r="H90" s="767"/>
      <c r="I90" s="767"/>
      <c r="J90" s="767"/>
      <c r="K90" s="767"/>
      <c r="L90" s="767"/>
      <c r="M90" s="767"/>
      <c r="N90" s="767"/>
      <c r="O90" s="768"/>
      <c r="P90" s="766" t="s">
        <v>62</v>
      </c>
      <c r="Q90" s="767"/>
      <c r="R90" s="767"/>
      <c r="S90" s="767"/>
      <c r="T90" s="767"/>
      <c r="U90" s="767"/>
      <c r="V90" s="767"/>
      <c r="W90" s="767"/>
      <c r="X90" s="768"/>
      <c r="Y90" s="188"/>
      <c r="Z90" s="189"/>
      <c r="AA90" s="190"/>
      <c r="AB90" s="439" t="s">
        <v>11</v>
      </c>
      <c r="AC90" s="440"/>
      <c r="AD90" s="441"/>
      <c r="AE90" s="321" t="s">
        <v>305</v>
      </c>
      <c r="AF90" s="321"/>
      <c r="AG90" s="321"/>
      <c r="AH90" s="321"/>
      <c r="AI90" s="321" t="s">
        <v>327</v>
      </c>
      <c r="AJ90" s="321"/>
      <c r="AK90" s="321"/>
      <c r="AL90" s="321"/>
      <c r="AM90" s="321" t="s">
        <v>424</v>
      </c>
      <c r="AN90" s="321"/>
      <c r="AO90" s="321"/>
      <c r="AP90" s="321"/>
      <c r="AQ90" s="200" t="s">
        <v>184</v>
      </c>
      <c r="AR90" s="184"/>
      <c r="AS90" s="184"/>
      <c r="AT90" s="185"/>
      <c r="AU90" s="355" t="s">
        <v>133</v>
      </c>
      <c r="AV90" s="355"/>
      <c r="AW90" s="355"/>
      <c r="AX90" s="356"/>
      <c r="AY90">
        <f>COUNTA($G$92)</f>
        <v>0</v>
      </c>
    </row>
    <row r="91" spans="1:60" ht="18.75" hidden="1" customHeight="1" x14ac:dyDescent="0.15">
      <c r="A91" s="501"/>
      <c r="B91" s="533"/>
      <c r="C91" s="533"/>
      <c r="D91" s="533"/>
      <c r="E91" s="533"/>
      <c r="F91" s="534"/>
      <c r="G91" s="548"/>
      <c r="H91" s="361"/>
      <c r="I91" s="361"/>
      <c r="J91" s="361"/>
      <c r="K91" s="361"/>
      <c r="L91" s="361"/>
      <c r="M91" s="361"/>
      <c r="N91" s="361"/>
      <c r="O91" s="549"/>
      <c r="P91" s="561"/>
      <c r="Q91" s="361"/>
      <c r="R91" s="361"/>
      <c r="S91" s="361"/>
      <c r="T91" s="361"/>
      <c r="U91" s="361"/>
      <c r="V91" s="361"/>
      <c r="W91" s="361"/>
      <c r="X91" s="549"/>
      <c r="Y91" s="188"/>
      <c r="Z91" s="189"/>
      <c r="AA91" s="190"/>
      <c r="AB91" s="318"/>
      <c r="AC91" s="319"/>
      <c r="AD91" s="320"/>
      <c r="AE91" s="321"/>
      <c r="AF91" s="321"/>
      <c r="AG91" s="321"/>
      <c r="AH91" s="321"/>
      <c r="AI91" s="321"/>
      <c r="AJ91" s="321"/>
      <c r="AK91" s="321"/>
      <c r="AL91" s="321"/>
      <c r="AM91" s="321"/>
      <c r="AN91" s="321"/>
      <c r="AO91" s="321"/>
      <c r="AP91" s="321"/>
      <c r="AQ91" s="255"/>
      <c r="AR91" s="256"/>
      <c r="AS91" s="164" t="s">
        <v>185</v>
      </c>
      <c r="AT91" s="187"/>
      <c r="AU91" s="256"/>
      <c r="AV91" s="256"/>
      <c r="AW91" s="361" t="s">
        <v>175</v>
      </c>
      <c r="AX91" s="362"/>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7"/>
      <c r="R92" s="787"/>
      <c r="S92" s="787"/>
      <c r="T92" s="787"/>
      <c r="U92" s="787"/>
      <c r="V92" s="787"/>
      <c r="W92" s="787"/>
      <c r="X92" s="788"/>
      <c r="Y92" s="744" t="s">
        <v>61</v>
      </c>
      <c r="Z92" s="745"/>
      <c r="AA92" s="746"/>
      <c r="AB92" s="532"/>
      <c r="AC92" s="532"/>
      <c r="AD92" s="532"/>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9"/>
      <c r="Q93" s="789"/>
      <c r="R93" s="789"/>
      <c r="S93" s="789"/>
      <c r="T93" s="789"/>
      <c r="U93" s="789"/>
      <c r="V93" s="789"/>
      <c r="W93" s="789"/>
      <c r="X93" s="790"/>
      <c r="Y93" s="722" t="s">
        <v>53</v>
      </c>
      <c r="Z93" s="723"/>
      <c r="AA93" s="724"/>
      <c r="AB93" s="503"/>
      <c r="AC93" s="503"/>
      <c r="AD93" s="503"/>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91"/>
      <c r="Y94" s="722" t="s">
        <v>13</v>
      </c>
      <c r="Z94" s="723"/>
      <c r="AA94" s="724"/>
      <c r="AB94" s="442" t="s">
        <v>14</v>
      </c>
      <c r="AC94" s="442"/>
      <c r="AD94" s="442"/>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18.75" hidden="1" customHeight="1" x14ac:dyDescent="0.15">
      <c r="A95" s="501"/>
      <c r="B95" s="533" t="s">
        <v>144</v>
      </c>
      <c r="C95" s="533"/>
      <c r="D95" s="533"/>
      <c r="E95" s="533"/>
      <c r="F95" s="534"/>
      <c r="G95" s="782" t="s">
        <v>60</v>
      </c>
      <c r="H95" s="767"/>
      <c r="I95" s="767"/>
      <c r="J95" s="767"/>
      <c r="K95" s="767"/>
      <c r="L95" s="767"/>
      <c r="M95" s="767"/>
      <c r="N95" s="767"/>
      <c r="O95" s="768"/>
      <c r="P95" s="766" t="s">
        <v>62</v>
      </c>
      <c r="Q95" s="767"/>
      <c r="R95" s="767"/>
      <c r="S95" s="767"/>
      <c r="T95" s="767"/>
      <c r="U95" s="767"/>
      <c r="V95" s="767"/>
      <c r="W95" s="767"/>
      <c r="X95" s="768"/>
      <c r="Y95" s="188"/>
      <c r="Z95" s="189"/>
      <c r="AA95" s="190"/>
      <c r="AB95" s="439" t="s">
        <v>11</v>
      </c>
      <c r="AC95" s="440"/>
      <c r="AD95" s="441"/>
      <c r="AE95" s="321" t="s">
        <v>305</v>
      </c>
      <c r="AF95" s="321"/>
      <c r="AG95" s="321"/>
      <c r="AH95" s="321"/>
      <c r="AI95" s="321" t="s">
        <v>327</v>
      </c>
      <c r="AJ95" s="321"/>
      <c r="AK95" s="321"/>
      <c r="AL95" s="321"/>
      <c r="AM95" s="321" t="s">
        <v>424</v>
      </c>
      <c r="AN95" s="321"/>
      <c r="AO95" s="321"/>
      <c r="AP95" s="321"/>
      <c r="AQ95" s="200" t="s">
        <v>184</v>
      </c>
      <c r="AR95" s="184"/>
      <c r="AS95" s="184"/>
      <c r="AT95" s="185"/>
      <c r="AU95" s="355" t="s">
        <v>133</v>
      </c>
      <c r="AV95" s="355"/>
      <c r="AW95" s="355"/>
      <c r="AX95" s="356"/>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1"/>
      <c r="I96" s="361"/>
      <c r="J96" s="361"/>
      <c r="K96" s="361"/>
      <c r="L96" s="361"/>
      <c r="M96" s="361"/>
      <c r="N96" s="361"/>
      <c r="O96" s="549"/>
      <c r="P96" s="561"/>
      <c r="Q96" s="361"/>
      <c r="R96" s="361"/>
      <c r="S96" s="361"/>
      <c r="T96" s="361"/>
      <c r="U96" s="361"/>
      <c r="V96" s="361"/>
      <c r="W96" s="361"/>
      <c r="X96" s="549"/>
      <c r="Y96" s="188"/>
      <c r="Z96" s="189"/>
      <c r="AA96" s="190"/>
      <c r="AB96" s="318"/>
      <c r="AC96" s="319"/>
      <c r="AD96" s="320"/>
      <c r="AE96" s="321"/>
      <c r="AF96" s="321"/>
      <c r="AG96" s="321"/>
      <c r="AH96" s="321"/>
      <c r="AI96" s="321"/>
      <c r="AJ96" s="321"/>
      <c r="AK96" s="321"/>
      <c r="AL96" s="321"/>
      <c r="AM96" s="321"/>
      <c r="AN96" s="321"/>
      <c r="AO96" s="321"/>
      <c r="AP96" s="321"/>
      <c r="AQ96" s="255"/>
      <c r="AR96" s="256"/>
      <c r="AS96" s="164" t="s">
        <v>185</v>
      </c>
      <c r="AT96" s="187"/>
      <c r="AU96" s="256"/>
      <c r="AV96" s="256"/>
      <c r="AW96" s="361" t="s">
        <v>175</v>
      </c>
      <c r="AX96" s="362"/>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7"/>
      <c r="R97" s="787"/>
      <c r="S97" s="787"/>
      <c r="T97" s="787"/>
      <c r="U97" s="787"/>
      <c r="V97" s="787"/>
      <c r="W97" s="787"/>
      <c r="X97" s="788"/>
      <c r="Y97" s="744" t="s">
        <v>61</v>
      </c>
      <c r="Z97" s="745"/>
      <c r="AA97" s="746"/>
      <c r="AB97" s="389"/>
      <c r="AC97" s="390"/>
      <c r="AD97" s="391"/>
      <c r="AE97" s="349"/>
      <c r="AF97" s="350"/>
      <c r="AG97" s="350"/>
      <c r="AH97" s="802"/>
      <c r="AI97" s="349"/>
      <c r="AJ97" s="350"/>
      <c r="AK97" s="350"/>
      <c r="AL97" s="802"/>
      <c r="AM97" s="349"/>
      <c r="AN97" s="350"/>
      <c r="AO97" s="350"/>
      <c r="AP97" s="350"/>
      <c r="AQ97" s="151"/>
      <c r="AR97" s="152"/>
      <c r="AS97" s="152"/>
      <c r="AT97" s="153"/>
      <c r="AU97" s="350"/>
      <c r="AV97" s="350"/>
      <c r="AW97" s="350"/>
      <c r="AX97" s="351"/>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9"/>
      <c r="Q98" s="789"/>
      <c r="R98" s="789"/>
      <c r="S98" s="789"/>
      <c r="T98" s="789"/>
      <c r="U98" s="789"/>
      <c r="V98" s="789"/>
      <c r="W98" s="789"/>
      <c r="X98" s="790"/>
      <c r="Y98" s="722" t="s">
        <v>53</v>
      </c>
      <c r="Z98" s="723"/>
      <c r="AA98" s="724"/>
      <c r="AB98" s="285"/>
      <c r="AC98" s="286"/>
      <c r="AD98" s="287"/>
      <c r="AE98" s="349"/>
      <c r="AF98" s="350"/>
      <c r="AG98" s="350"/>
      <c r="AH98" s="802"/>
      <c r="AI98" s="349"/>
      <c r="AJ98" s="350"/>
      <c r="AK98" s="350"/>
      <c r="AL98" s="802"/>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3.25" hidden="1" customHeight="1" thickBot="1" x14ac:dyDescent="0.2">
      <c r="A99" s="502"/>
      <c r="B99" s="866"/>
      <c r="C99" s="866"/>
      <c r="D99" s="866"/>
      <c r="E99" s="866"/>
      <c r="F99" s="867"/>
      <c r="G99" s="792"/>
      <c r="H99" s="233"/>
      <c r="I99" s="233"/>
      <c r="J99" s="233"/>
      <c r="K99" s="233"/>
      <c r="L99" s="233"/>
      <c r="M99" s="233"/>
      <c r="N99" s="233"/>
      <c r="O99" s="793"/>
      <c r="P99" s="829"/>
      <c r="Q99" s="829"/>
      <c r="R99" s="829"/>
      <c r="S99" s="829"/>
      <c r="T99" s="829"/>
      <c r="U99" s="829"/>
      <c r="V99" s="829"/>
      <c r="W99" s="829"/>
      <c r="X99" s="830"/>
      <c r="Y99" s="461" t="s">
        <v>13</v>
      </c>
      <c r="Z99" s="462"/>
      <c r="AA99" s="463"/>
      <c r="AB99" s="443" t="s">
        <v>14</v>
      </c>
      <c r="AC99" s="444"/>
      <c r="AD99" s="445"/>
      <c r="AE99" s="803"/>
      <c r="AF99" s="804"/>
      <c r="AG99" s="804"/>
      <c r="AH99" s="831"/>
      <c r="AI99" s="803"/>
      <c r="AJ99" s="804"/>
      <c r="AK99" s="804"/>
      <c r="AL99" s="831"/>
      <c r="AM99" s="803"/>
      <c r="AN99" s="804"/>
      <c r="AO99" s="804"/>
      <c r="AP99" s="804"/>
      <c r="AQ99" s="805"/>
      <c r="AR99" s="806"/>
      <c r="AS99" s="806"/>
      <c r="AT99" s="807"/>
      <c r="AU99" s="804"/>
      <c r="AV99" s="804"/>
      <c r="AW99" s="804"/>
      <c r="AX99" s="808"/>
      <c r="AY99">
        <f t="shared" si="12"/>
        <v>0</v>
      </c>
    </row>
    <row r="100" spans="1:60" ht="31.5" customHeight="1" x14ac:dyDescent="0.15">
      <c r="A100" s="818" t="s">
        <v>269</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46"/>
      <c r="Z100" s="447"/>
      <c r="AA100" s="448"/>
      <c r="AB100" s="843" t="s">
        <v>11</v>
      </c>
      <c r="AC100" s="843"/>
      <c r="AD100" s="843"/>
      <c r="AE100" s="809" t="s">
        <v>305</v>
      </c>
      <c r="AF100" s="810"/>
      <c r="AG100" s="810"/>
      <c r="AH100" s="811"/>
      <c r="AI100" s="809" t="s">
        <v>327</v>
      </c>
      <c r="AJ100" s="810"/>
      <c r="AK100" s="810"/>
      <c r="AL100" s="811"/>
      <c r="AM100" s="809" t="s">
        <v>424</v>
      </c>
      <c r="AN100" s="810"/>
      <c r="AO100" s="810"/>
      <c r="AP100" s="811"/>
      <c r="AQ100" s="912" t="s">
        <v>332</v>
      </c>
      <c r="AR100" s="913"/>
      <c r="AS100" s="913"/>
      <c r="AT100" s="914"/>
      <c r="AU100" s="912" t="s">
        <v>456</v>
      </c>
      <c r="AV100" s="913"/>
      <c r="AW100" s="913"/>
      <c r="AX100" s="915"/>
    </row>
    <row r="101" spans="1:60" ht="23.25" customHeight="1" x14ac:dyDescent="0.15">
      <c r="A101" s="472"/>
      <c r="B101" s="473"/>
      <c r="C101" s="473"/>
      <c r="D101" s="473"/>
      <c r="E101" s="473"/>
      <c r="F101" s="474"/>
      <c r="G101" s="176" t="s">
        <v>758</v>
      </c>
      <c r="H101" s="176"/>
      <c r="I101" s="176"/>
      <c r="J101" s="176"/>
      <c r="K101" s="176"/>
      <c r="L101" s="176"/>
      <c r="M101" s="176"/>
      <c r="N101" s="176"/>
      <c r="O101" s="176"/>
      <c r="P101" s="176"/>
      <c r="Q101" s="176"/>
      <c r="R101" s="176"/>
      <c r="S101" s="176"/>
      <c r="T101" s="176"/>
      <c r="U101" s="176"/>
      <c r="V101" s="176"/>
      <c r="W101" s="176"/>
      <c r="X101" s="218"/>
      <c r="Y101" s="801" t="s">
        <v>54</v>
      </c>
      <c r="Z101" s="708"/>
      <c r="AA101" s="709"/>
      <c r="AB101" s="532" t="s">
        <v>286</v>
      </c>
      <c r="AC101" s="532"/>
      <c r="AD101" s="532"/>
      <c r="AE101" s="344">
        <v>57</v>
      </c>
      <c r="AF101" s="344"/>
      <c r="AG101" s="344"/>
      <c r="AH101" s="344"/>
      <c r="AI101" s="344">
        <v>58</v>
      </c>
      <c r="AJ101" s="344"/>
      <c r="AK101" s="344"/>
      <c r="AL101" s="344"/>
      <c r="AM101" s="344"/>
      <c r="AN101" s="344"/>
      <c r="AO101" s="344"/>
      <c r="AP101" s="344"/>
      <c r="AQ101" s="344" t="s">
        <v>757</v>
      </c>
      <c r="AR101" s="344"/>
      <c r="AS101" s="344"/>
      <c r="AT101" s="344"/>
      <c r="AU101" s="349" t="s">
        <v>757</v>
      </c>
      <c r="AV101" s="350"/>
      <c r="AW101" s="350"/>
      <c r="AX101" s="351"/>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6"/>
      <c r="AA102" s="327"/>
      <c r="AB102" s="532" t="s">
        <v>286</v>
      </c>
      <c r="AC102" s="532"/>
      <c r="AD102" s="532"/>
      <c r="AE102" s="344" t="s">
        <v>632</v>
      </c>
      <c r="AF102" s="344"/>
      <c r="AG102" s="344"/>
      <c r="AH102" s="344"/>
      <c r="AI102" s="344" t="s">
        <v>632</v>
      </c>
      <c r="AJ102" s="344"/>
      <c r="AK102" s="344"/>
      <c r="AL102" s="344"/>
      <c r="AM102" s="344">
        <v>65</v>
      </c>
      <c r="AN102" s="344"/>
      <c r="AO102" s="344"/>
      <c r="AP102" s="344"/>
      <c r="AQ102" s="344" t="s">
        <v>757</v>
      </c>
      <c r="AR102" s="344"/>
      <c r="AS102" s="344"/>
      <c r="AT102" s="344"/>
      <c r="AU102" s="357" t="s">
        <v>757</v>
      </c>
      <c r="AV102" s="358"/>
      <c r="AW102" s="358"/>
      <c r="AX102" s="916"/>
    </row>
    <row r="103" spans="1:60" ht="31.5" hidden="1" customHeight="1" x14ac:dyDescent="0.15">
      <c r="A103" s="469" t="s">
        <v>269</v>
      </c>
      <c r="B103" s="470"/>
      <c r="C103" s="470"/>
      <c r="D103" s="470"/>
      <c r="E103" s="470"/>
      <c r="F103" s="471"/>
      <c r="G103" s="723" t="s">
        <v>59</v>
      </c>
      <c r="H103" s="723"/>
      <c r="I103" s="723"/>
      <c r="J103" s="723"/>
      <c r="K103" s="723"/>
      <c r="L103" s="723"/>
      <c r="M103" s="723"/>
      <c r="N103" s="723"/>
      <c r="O103" s="723"/>
      <c r="P103" s="723"/>
      <c r="Q103" s="723"/>
      <c r="R103" s="723"/>
      <c r="S103" s="723"/>
      <c r="T103" s="723"/>
      <c r="U103" s="723"/>
      <c r="V103" s="723"/>
      <c r="W103" s="723"/>
      <c r="X103" s="724"/>
      <c r="Y103" s="449"/>
      <c r="Z103" s="450"/>
      <c r="AA103" s="451"/>
      <c r="AB103" s="288" t="s">
        <v>11</v>
      </c>
      <c r="AC103" s="283"/>
      <c r="AD103" s="284"/>
      <c r="AE103" s="321" t="s">
        <v>305</v>
      </c>
      <c r="AF103" s="321"/>
      <c r="AG103" s="321"/>
      <c r="AH103" s="321"/>
      <c r="AI103" s="321" t="s">
        <v>327</v>
      </c>
      <c r="AJ103" s="321"/>
      <c r="AK103" s="321"/>
      <c r="AL103" s="321"/>
      <c r="AM103" s="321" t="s">
        <v>424</v>
      </c>
      <c r="AN103" s="321"/>
      <c r="AO103" s="321"/>
      <c r="AP103" s="321"/>
      <c r="AQ103" s="346" t="s">
        <v>332</v>
      </c>
      <c r="AR103" s="347"/>
      <c r="AS103" s="347"/>
      <c r="AT103" s="347"/>
      <c r="AU103" s="346" t="s">
        <v>456</v>
      </c>
      <c r="AV103" s="347"/>
      <c r="AW103" s="347"/>
      <c r="AX103" s="348"/>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69" t="s">
        <v>269</v>
      </c>
      <c r="B106" s="470"/>
      <c r="C106" s="470"/>
      <c r="D106" s="470"/>
      <c r="E106" s="470"/>
      <c r="F106" s="471"/>
      <c r="G106" s="723" t="s">
        <v>59</v>
      </c>
      <c r="H106" s="723"/>
      <c r="I106" s="723"/>
      <c r="J106" s="723"/>
      <c r="K106" s="723"/>
      <c r="L106" s="723"/>
      <c r="M106" s="723"/>
      <c r="N106" s="723"/>
      <c r="O106" s="723"/>
      <c r="P106" s="723"/>
      <c r="Q106" s="723"/>
      <c r="R106" s="723"/>
      <c r="S106" s="723"/>
      <c r="T106" s="723"/>
      <c r="U106" s="723"/>
      <c r="V106" s="723"/>
      <c r="W106" s="723"/>
      <c r="X106" s="724"/>
      <c r="Y106" s="449"/>
      <c r="Z106" s="450"/>
      <c r="AA106" s="451"/>
      <c r="AB106" s="288" t="s">
        <v>11</v>
      </c>
      <c r="AC106" s="283"/>
      <c r="AD106" s="284"/>
      <c r="AE106" s="321" t="s">
        <v>305</v>
      </c>
      <c r="AF106" s="321"/>
      <c r="AG106" s="321"/>
      <c r="AH106" s="321"/>
      <c r="AI106" s="321" t="s">
        <v>327</v>
      </c>
      <c r="AJ106" s="321"/>
      <c r="AK106" s="321"/>
      <c r="AL106" s="321"/>
      <c r="AM106" s="321" t="s">
        <v>424</v>
      </c>
      <c r="AN106" s="321"/>
      <c r="AO106" s="321"/>
      <c r="AP106" s="321"/>
      <c r="AQ106" s="346" t="s">
        <v>332</v>
      </c>
      <c r="AR106" s="347"/>
      <c r="AS106" s="347"/>
      <c r="AT106" s="347"/>
      <c r="AU106" s="346" t="s">
        <v>456</v>
      </c>
      <c r="AV106" s="347"/>
      <c r="AW106" s="347"/>
      <c r="AX106" s="348"/>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69" t="s">
        <v>269</v>
      </c>
      <c r="B109" s="470"/>
      <c r="C109" s="470"/>
      <c r="D109" s="470"/>
      <c r="E109" s="470"/>
      <c r="F109" s="471"/>
      <c r="G109" s="723" t="s">
        <v>59</v>
      </c>
      <c r="H109" s="723"/>
      <c r="I109" s="723"/>
      <c r="J109" s="723"/>
      <c r="K109" s="723"/>
      <c r="L109" s="723"/>
      <c r="M109" s="723"/>
      <c r="N109" s="723"/>
      <c r="O109" s="723"/>
      <c r="P109" s="723"/>
      <c r="Q109" s="723"/>
      <c r="R109" s="723"/>
      <c r="S109" s="723"/>
      <c r="T109" s="723"/>
      <c r="U109" s="723"/>
      <c r="V109" s="723"/>
      <c r="W109" s="723"/>
      <c r="X109" s="724"/>
      <c r="Y109" s="449"/>
      <c r="Z109" s="450"/>
      <c r="AA109" s="451"/>
      <c r="AB109" s="288" t="s">
        <v>11</v>
      </c>
      <c r="AC109" s="283"/>
      <c r="AD109" s="284"/>
      <c r="AE109" s="321" t="s">
        <v>305</v>
      </c>
      <c r="AF109" s="321"/>
      <c r="AG109" s="321"/>
      <c r="AH109" s="321"/>
      <c r="AI109" s="321" t="s">
        <v>327</v>
      </c>
      <c r="AJ109" s="321"/>
      <c r="AK109" s="321"/>
      <c r="AL109" s="321"/>
      <c r="AM109" s="321" t="s">
        <v>424</v>
      </c>
      <c r="AN109" s="321"/>
      <c r="AO109" s="321"/>
      <c r="AP109" s="321"/>
      <c r="AQ109" s="346" t="s">
        <v>332</v>
      </c>
      <c r="AR109" s="347"/>
      <c r="AS109" s="347"/>
      <c r="AT109" s="347"/>
      <c r="AU109" s="346" t="s">
        <v>456</v>
      </c>
      <c r="AV109" s="347"/>
      <c r="AW109" s="347"/>
      <c r="AX109" s="348"/>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69" t="s">
        <v>269</v>
      </c>
      <c r="B112" s="470"/>
      <c r="C112" s="470"/>
      <c r="D112" s="470"/>
      <c r="E112" s="470"/>
      <c r="F112" s="471"/>
      <c r="G112" s="723" t="s">
        <v>59</v>
      </c>
      <c r="H112" s="723"/>
      <c r="I112" s="723"/>
      <c r="J112" s="723"/>
      <c r="K112" s="723"/>
      <c r="L112" s="723"/>
      <c r="M112" s="723"/>
      <c r="N112" s="723"/>
      <c r="O112" s="723"/>
      <c r="P112" s="723"/>
      <c r="Q112" s="723"/>
      <c r="R112" s="723"/>
      <c r="S112" s="723"/>
      <c r="T112" s="723"/>
      <c r="U112" s="723"/>
      <c r="V112" s="723"/>
      <c r="W112" s="723"/>
      <c r="X112" s="724"/>
      <c r="Y112" s="449"/>
      <c r="Z112" s="450"/>
      <c r="AA112" s="451"/>
      <c r="AB112" s="288" t="s">
        <v>11</v>
      </c>
      <c r="AC112" s="283"/>
      <c r="AD112" s="284"/>
      <c r="AE112" s="321" t="s">
        <v>305</v>
      </c>
      <c r="AF112" s="321"/>
      <c r="AG112" s="321"/>
      <c r="AH112" s="321"/>
      <c r="AI112" s="321" t="s">
        <v>327</v>
      </c>
      <c r="AJ112" s="321"/>
      <c r="AK112" s="321"/>
      <c r="AL112" s="321"/>
      <c r="AM112" s="321" t="s">
        <v>424</v>
      </c>
      <c r="AN112" s="321"/>
      <c r="AO112" s="321"/>
      <c r="AP112" s="321"/>
      <c r="AQ112" s="346" t="s">
        <v>332</v>
      </c>
      <c r="AR112" s="347"/>
      <c r="AS112" s="347"/>
      <c r="AT112" s="347"/>
      <c r="AU112" s="346" t="s">
        <v>456</v>
      </c>
      <c r="AV112" s="347"/>
      <c r="AW112" s="347"/>
      <c r="AX112" s="348"/>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4"/>
      <c r="AF113" s="344"/>
      <c r="AG113" s="344"/>
      <c r="AH113" s="344"/>
      <c r="AI113" s="344"/>
      <c r="AJ113" s="344"/>
      <c r="AK113" s="344"/>
      <c r="AL113" s="344"/>
      <c r="AM113" s="344"/>
      <c r="AN113" s="344"/>
      <c r="AO113" s="344"/>
      <c r="AP113" s="344"/>
      <c r="AQ113" s="349"/>
      <c r="AR113" s="350"/>
      <c r="AS113" s="350"/>
      <c r="AT113" s="802"/>
      <c r="AU113" s="344"/>
      <c r="AV113" s="344"/>
      <c r="AW113" s="344"/>
      <c r="AX113" s="345"/>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9"/>
      <c r="AC114" s="390"/>
      <c r="AD114" s="391"/>
      <c r="AE114" s="352"/>
      <c r="AF114" s="352"/>
      <c r="AG114" s="352"/>
      <c r="AH114" s="352"/>
      <c r="AI114" s="352"/>
      <c r="AJ114" s="352"/>
      <c r="AK114" s="352"/>
      <c r="AL114" s="352"/>
      <c r="AM114" s="352"/>
      <c r="AN114" s="352"/>
      <c r="AO114" s="352"/>
      <c r="AP114" s="352"/>
      <c r="AQ114" s="349"/>
      <c r="AR114" s="350"/>
      <c r="AS114" s="350"/>
      <c r="AT114" s="802"/>
      <c r="AU114" s="349"/>
      <c r="AV114" s="350"/>
      <c r="AW114" s="350"/>
      <c r="AX114" s="351"/>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1" t="s">
        <v>305</v>
      </c>
      <c r="AF115" s="321"/>
      <c r="AG115" s="321"/>
      <c r="AH115" s="321"/>
      <c r="AI115" s="321" t="s">
        <v>327</v>
      </c>
      <c r="AJ115" s="321"/>
      <c r="AK115" s="321"/>
      <c r="AL115" s="321"/>
      <c r="AM115" s="321" t="s">
        <v>424</v>
      </c>
      <c r="AN115" s="321"/>
      <c r="AO115" s="321"/>
      <c r="AP115" s="321"/>
      <c r="AQ115" s="322" t="s">
        <v>457</v>
      </c>
      <c r="AR115" s="323"/>
      <c r="AS115" s="323"/>
      <c r="AT115" s="323"/>
      <c r="AU115" s="323"/>
      <c r="AV115" s="323"/>
      <c r="AW115" s="323"/>
      <c r="AX115" s="324"/>
    </row>
    <row r="116" spans="1:51" ht="23.25" customHeight="1" x14ac:dyDescent="0.15">
      <c r="A116" s="277"/>
      <c r="B116" s="278"/>
      <c r="C116" s="278"/>
      <c r="D116" s="278"/>
      <c r="E116" s="278"/>
      <c r="F116" s="279"/>
      <c r="G116" s="337" t="s">
        <v>277</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5" t="s">
        <v>632</v>
      </c>
      <c r="AC116" s="286"/>
      <c r="AD116" s="287"/>
      <c r="AE116" s="344" t="s">
        <v>632</v>
      </c>
      <c r="AF116" s="344"/>
      <c r="AG116" s="344"/>
      <c r="AH116" s="344"/>
      <c r="AI116" s="344" t="s">
        <v>632</v>
      </c>
      <c r="AJ116" s="344"/>
      <c r="AK116" s="344"/>
      <c r="AL116" s="344"/>
      <c r="AM116" s="344" t="s">
        <v>757</v>
      </c>
      <c r="AN116" s="344"/>
      <c r="AO116" s="344"/>
      <c r="AP116" s="344"/>
      <c r="AQ116" s="349" t="s">
        <v>757</v>
      </c>
      <c r="AR116" s="350"/>
      <c r="AS116" s="350"/>
      <c r="AT116" s="350"/>
      <c r="AU116" s="350"/>
      <c r="AV116" s="350"/>
      <c r="AW116" s="350"/>
      <c r="AX116" s="351"/>
    </row>
    <row r="117" spans="1:51" ht="26.25"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275</v>
      </c>
      <c r="AC117" s="329"/>
      <c r="AD117" s="330"/>
      <c r="AE117" s="291" t="s">
        <v>632</v>
      </c>
      <c r="AF117" s="291"/>
      <c r="AG117" s="291"/>
      <c r="AH117" s="291"/>
      <c r="AI117" s="291" t="s">
        <v>632</v>
      </c>
      <c r="AJ117" s="291"/>
      <c r="AK117" s="291"/>
      <c r="AL117" s="291"/>
      <c r="AM117" s="291" t="s">
        <v>757</v>
      </c>
      <c r="AN117" s="291"/>
      <c r="AO117" s="291"/>
      <c r="AP117" s="291"/>
      <c r="AQ117" s="291" t="s">
        <v>757</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1" t="s">
        <v>305</v>
      </c>
      <c r="AF118" s="321"/>
      <c r="AG118" s="321"/>
      <c r="AH118" s="321"/>
      <c r="AI118" s="321" t="s">
        <v>327</v>
      </c>
      <c r="AJ118" s="321"/>
      <c r="AK118" s="321"/>
      <c r="AL118" s="321"/>
      <c r="AM118" s="321" t="s">
        <v>424</v>
      </c>
      <c r="AN118" s="321"/>
      <c r="AO118" s="321"/>
      <c r="AP118" s="321"/>
      <c r="AQ118" s="322" t="s">
        <v>457</v>
      </c>
      <c r="AR118" s="323"/>
      <c r="AS118" s="323"/>
      <c r="AT118" s="323"/>
      <c r="AU118" s="323"/>
      <c r="AV118" s="323"/>
      <c r="AW118" s="323"/>
      <c r="AX118" s="324"/>
      <c r="AY118" s="77">
        <f>IF(SUBSTITUTE(SUBSTITUTE($G$119,"／",""),"　","")="",0,1)</f>
        <v>0</v>
      </c>
    </row>
    <row r="119" spans="1:51" ht="23.25" hidden="1" customHeight="1" x14ac:dyDescent="0.15">
      <c r="A119" s="277"/>
      <c r="B119" s="278"/>
      <c r="C119" s="278"/>
      <c r="D119" s="278"/>
      <c r="E119" s="278"/>
      <c r="F119" s="279"/>
      <c r="G119" s="337" t="s">
        <v>276</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275</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1" t="s">
        <v>305</v>
      </c>
      <c r="AF121" s="321"/>
      <c r="AG121" s="321"/>
      <c r="AH121" s="321"/>
      <c r="AI121" s="321" t="s">
        <v>327</v>
      </c>
      <c r="AJ121" s="321"/>
      <c r="AK121" s="321"/>
      <c r="AL121" s="321"/>
      <c r="AM121" s="321" t="s">
        <v>424</v>
      </c>
      <c r="AN121" s="321"/>
      <c r="AO121" s="321"/>
      <c r="AP121" s="321"/>
      <c r="AQ121" s="322" t="s">
        <v>457</v>
      </c>
      <c r="AR121" s="323"/>
      <c r="AS121" s="323"/>
      <c r="AT121" s="323"/>
      <c r="AU121" s="323"/>
      <c r="AV121" s="323"/>
      <c r="AW121" s="323"/>
      <c r="AX121" s="324"/>
      <c r="AY121" s="77">
        <f>IF(SUBSTITUTE(SUBSTITUTE($G$122,"／",""),"　","")="",0,1)</f>
        <v>0</v>
      </c>
    </row>
    <row r="122" spans="1:51" ht="23.25" hidden="1" customHeight="1" x14ac:dyDescent="0.15">
      <c r="A122" s="277"/>
      <c r="B122" s="278"/>
      <c r="C122" s="278"/>
      <c r="D122" s="278"/>
      <c r="E122" s="278"/>
      <c r="F122" s="279"/>
      <c r="G122" s="337" t="s">
        <v>277</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275</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1" t="s">
        <v>305</v>
      </c>
      <c r="AF124" s="321"/>
      <c r="AG124" s="321"/>
      <c r="AH124" s="321"/>
      <c r="AI124" s="321" t="s">
        <v>327</v>
      </c>
      <c r="AJ124" s="321"/>
      <c r="AK124" s="321"/>
      <c r="AL124" s="321"/>
      <c r="AM124" s="321" t="s">
        <v>424</v>
      </c>
      <c r="AN124" s="321"/>
      <c r="AO124" s="321"/>
      <c r="AP124" s="321"/>
      <c r="AQ124" s="322" t="s">
        <v>457</v>
      </c>
      <c r="AR124" s="323"/>
      <c r="AS124" s="323"/>
      <c r="AT124" s="323"/>
      <c r="AU124" s="323"/>
      <c r="AV124" s="323"/>
      <c r="AW124" s="323"/>
      <c r="AX124" s="324"/>
      <c r="AY124" s="77">
        <f>IF(SUBSTITUTE(SUBSTITUTE($G$125,"／",""),"　","")="",0,1)</f>
        <v>0</v>
      </c>
    </row>
    <row r="125" spans="1:51" ht="23.25" hidden="1" customHeight="1" x14ac:dyDescent="0.15">
      <c r="A125" s="277"/>
      <c r="B125" s="278"/>
      <c r="C125" s="278"/>
      <c r="D125" s="278"/>
      <c r="E125" s="278"/>
      <c r="F125" s="279"/>
      <c r="G125" s="337" t="s">
        <v>277</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275</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305</v>
      </c>
      <c r="AF127" s="321"/>
      <c r="AG127" s="321"/>
      <c r="AH127" s="321"/>
      <c r="AI127" s="321" t="s">
        <v>327</v>
      </c>
      <c r="AJ127" s="321"/>
      <c r="AK127" s="321"/>
      <c r="AL127" s="321"/>
      <c r="AM127" s="321" t="s">
        <v>424</v>
      </c>
      <c r="AN127" s="321"/>
      <c r="AO127" s="321"/>
      <c r="AP127" s="321"/>
      <c r="AQ127" s="322" t="s">
        <v>457</v>
      </c>
      <c r="AR127" s="323"/>
      <c r="AS127" s="323"/>
      <c r="AT127" s="323"/>
      <c r="AU127" s="323"/>
      <c r="AV127" s="323"/>
      <c r="AW127" s="323"/>
      <c r="AX127" s="324"/>
      <c r="AY127" s="77">
        <f>IF(SUBSTITUTE(SUBSTITUTE($G$128,"／",""),"　","")="",0,1)</f>
        <v>0</v>
      </c>
    </row>
    <row r="128" spans="1:51" ht="23.25" hidden="1" customHeight="1" x14ac:dyDescent="0.15">
      <c r="A128" s="277"/>
      <c r="B128" s="278"/>
      <c r="C128" s="278"/>
      <c r="D128" s="278"/>
      <c r="E128" s="278"/>
      <c r="F128" s="279"/>
      <c r="G128" s="337" t="s">
        <v>277</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275</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34.5" customHeight="1" x14ac:dyDescent="0.15">
      <c r="A130" s="979" t="s">
        <v>320</v>
      </c>
      <c r="B130" s="977"/>
      <c r="C130" s="976" t="s">
        <v>188</v>
      </c>
      <c r="D130" s="977"/>
      <c r="E130" s="293" t="s">
        <v>217</v>
      </c>
      <c r="F130" s="294"/>
      <c r="G130" s="295" t="s">
        <v>637</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34.5" customHeight="1" x14ac:dyDescent="0.15">
      <c r="A131" s="980"/>
      <c r="B131" s="238"/>
      <c r="C131" s="237"/>
      <c r="D131" s="238"/>
      <c r="E131" s="224" t="s">
        <v>216</v>
      </c>
      <c r="F131" s="225"/>
      <c r="G131" s="222" t="s">
        <v>638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0"/>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305</v>
      </c>
      <c r="AF132" s="184"/>
      <c r="AG132" s="184"/>
      <c r="AH132" s="185"/>
      <c r="AI132" s="200" t="s">
        <v>327</v>
      </c>
      <c r="AJ132" s="184"/>
      <c r="AK132" s="184"/>
      <c r="AL132" s="185"/>
      <c r="AM132" s="200" t="s">
        <v>614</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0"/>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185</v>
      </c>
      <c r="AT133" s="187"/>
      <c r="AU133" s="163">
        <v>2</v>
      </c>
      <c r="AV133" s="163"/>
      <c r="AW133" s="164" t="s">
        <v>175</v>
      </c>
      <c r="AX133" s="165"/>
      <c r="AY133">
        <f>$AY$132</f>
        <v>1</v>
      </c>
    </row>
    <row r="134" spans="1:51" ht="39.75" customHeight="1" x14ac:dyDescent="0.15">
      <c r="A134" s="980"/>
      <c r="B134" s="238"/>
      <c r="C134" s="237"/>
      <c r="D134" s="238"/>
      <c r="E134" s="237"/>
      <c r="F134" s="299"/>
      <c r="G134" s="217" t="s">
        <v>759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286</v>
      </c>
      <c r="AC134" s="209"/>
      <c r="AD134" s="209"/>
      <c r="AE134" s="251">
        <v>31</v>
      </c>
      <c r="AF134" s="152"/>
      <c r="AG134" s="152"/>
      <c r="AH134" s="152"/>
      <c r="AI134" s="251"/>
      <c r="AJ134" s="152"/>
      <c r="AK134" s="152"/>
      <c r="AL134" s="152"/>
      <c r="AM134" s="251" t="s">
        <v>757</v>
      </c>
      <c r="AN134" s="152"/>
      <c r="AO134" s="152"/>
      <c r="AP134" s="152"/>
      <c r="AQ134" s="251" t="s">
        <v>632</v>
      </c>
      <c r="AR134" s="152"/>
      <c r="AS134" s="152"/>
      <c r="AT134" s="152"/>
      <c r="AU134" s="251" t="s">
        <v>632</v>
      </c>
      <c r="AV134" s="152"/>
      <c r="AW134" s="152"/>
      <c r="AX134" s="193"/>
      <c r="AY134">
        <f t="shared" ref="AY134:AY135" si="13">$AY$132</f>
        <v>1</v>
      </c>
    </row>
    <row r="135" spans="1:51" ht="39" customHeight="1" x14ac:dyDescent="0.15">
      <c r="A135" s="980"/>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286</v>
      </c>
      <c r="AC135" s="160"/>
      <c r="AD135" s="160"/>
      <c r="AE135" s="251" t="s">
        <v>632</v>
      </c>
      <c r="AF135" s="152"/>
      <c r="AG135" s="152"/>
      <c r="AH135" s="152"/>
      <c r="AI135" s="251" t="s">
        <v>632</v>
      </c>
      <c r="AJ135" s="152"/>
      <c r="AK135" s="152"/>
      <c r="AL135" s="152"/>
      <c r="AM135" s="251" t="s">
        <v>757</v>
      </c>
      <c r="AN135" s="152"/>
      <c r="AO135" s="152"/>
      <c r="AP135" s="152"/>
      <c r="AQ135" s="251" t="s">
        <v>632</v>
      </c>
      <c r="AR135" s="152"/>
      <c r="AS135" s="152"/>
      <c r="AT135" s="152"/>
      <c r="AU135" s="251"/>
      <c r="AV135" s="152"/>
      <c r="AW135" s="152"/>
      <c r="AX135" s="193"/>
      <c r="AY135">
        <f t="shared" si="13"/>
        <v>1</v>
      </c>
    </row>
    <row r="136" spans="1:51" ht="18.75" hidden="1" customHeight="1" x14ac:dyDescent="0.15">
      <c r="A136" s="980"/>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305</v>
      </c>
      <c r="AF136" s="184"/>
      <c r="AG136" s="184"/>
      <c r="AH136" s="185"/>
      <c r="AI136" s="200" t="s">
        <v>327</v>
      </c>
      <c r="AJ136" s="184"/>
      <c r="AK136" s="184"/>
      <c r="AL136" s="185"/>
      <c r="AM136" s="200" t="s">
        <v>614</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0"/>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0"/>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0"/>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0"/>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305</v>
      </c>
      <c r="AF140" s="184"/>
      <c r="AG140" s="184"/>
      <c r="AH140" s="185"/>
      <c r="AI140" s="200" t="s">
        <v>327</v>
      </c>
      <c r="AJ140" s="184"/>
      <c r="AK140" s="184"/>
      <c r="AL140" s="185"/>
      <c r="AM140" s="200" t="s">
        <v>614</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0"/>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0"/>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0"/>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0"/>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305</v>
      </c>
      <c r="AF144" s="184"/>
      <c r="AG144" s="184"/>
      <c r="AH144" s="185"/>
      <c r="AI144" s="200" t="s">
        <v>327</v>
      </c>
      <c r="AJ144" s="184"/>
      <c r="AK144" s="184"/>
      <c r="AL144" s="185"/>
      <c r="AM144" s="200" t="s">
        <v>614</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0"/>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0"/>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0"/>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0"/>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305</v>
      </c>
      <c r="AF148" s="184"/>
      <c r="AG148" s="184"/>
      <c r="AH148" s="185"/>
      <c r="AI148" s="200" t="s">
        <v>327</v>
      </c>
      <c r="AJ148" s="184"/>
      <c r="AK148" s="184"/>
      <c r="AL148" s="185"/>
      <c r="AM148" s="200" t="s">
        <v>614</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0"/>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0"/>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0"/>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0"/>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80"/>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0"/>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0"/>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0"/>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8"/>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0"/>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8"/>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0"/>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9"/>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0"/>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0"/>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0"/>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0"/>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0"/>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8"/>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0"/>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8"/>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0"/>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9"/>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0"/>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0"/>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0"/>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0"/>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0"/>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8"/>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0"/>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8"/>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0"/>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9"/>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0"/>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0"/>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0"/>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0"/>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0"/>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8"/>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0"/>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8"/>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0"/>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9"/>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0"/>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0"/>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0"/>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0"/>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0"/>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8"/>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0"/>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8"/>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0"/>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9"/>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80"/>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80"/>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80"/>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80"/>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0"/>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0"/>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305</v>
      </c>
      <c r="AF192" s="184"/>
      <c r="AG192" s="184"/>
      <c r="AH192" s="185"/>
      <c r="AI192" s="200" t="s">
        <v>327</v>
      </c>
      <c r="AJ192" s="184"/>
      <c r="AK192" s="184"/>
      <c r="AL192" s="185"/>
      <c r="AM192" s="200" t="s">
        <v>614</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0"/>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0"/>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0"/>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0"/>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305</v>
      </c>
      <c r="AF196" s="184"/>
      <c r="AG196" s="184"/>
      <c r="AH196" s="185"/>
      <c r="AI196" s="200" t="s">
        <v>327</v>
      </c>
      <c r="AJ196" s="184"/>
      <c r="AK196" s="184"/>
      <c r="AL196" s="185"/>
      <c r="AM196" s="200" t="s">
        <v>614</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0"/>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0"/>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0"/>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0"/>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305</v>
      </c>
      <c r="AF200" s="184"/>
      <c r="AG200" s="184"/>
      <c r="AH200" s="185"/>
      <c r="AI200" s="200" t="s">
        <v>327</v>
      </c>
      <c r="AJ200" s="184"/>
      <c r="AK200" s="184"/>
      <c r="AL200" s="185"/>
      <c r="AM200" s="200" t="s">
        <v>614</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0"/>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0"/>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0"/>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0"/>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305</v>
      </c>
      <c r="AF204" s="184"/>
      <c r="AG204" s="184"/>
      <c r="AH204" s="185"/>
      <c r="AI204" s="200" t="s">
        <v>327</v>
      </c>
      <c r="AJ204" s="184"/>
      <c r="AK204" s="184"/>
      <c r="AL204" s="185"/>
      <c r="AM204" s="200" t="s">
        <v>614</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0"/>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0"/>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0"/>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0"/>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305</v>
      </c>
      <c r="AF208" s="184"/>
      <c r="AG208" s="184"/>
      <c r="AH208" s="185"/>
      <c r="AI208" s="200" t="s">
        <v>327</v>
      </c>
      <c r="AJ208" s="184"/>
      <c r="AK208" s="184"/>
      <c r="AL208" s="185"/>
      <c r="AM208" s="200" t="s">
        <v>614</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0"/>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0"/>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0"/>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0"/>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80"/>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0"/>
      <c r="B214" s="238"/>
      <c r="C214" s="237"/>
      <c r="D214" s="238"/>
      <c r="E214" s="237"/>
      <c r="F214" s="299"/>
      <c r="G214" s="217"/>
      <c r="H214" s="176"/>
      <c r="I214" s="176"/>
      <c r="J214" s="176"/>
      <c r="K214" s="176"/>
      <c r="L214" s="176"/>
      <c r="M214" s="176"/>
      <c r="N214" s="176"/>
      <c r="O214" s="176"/>
      <c r="P214" s="218"/>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0"/>
      <c r="B215" s="238"/>
      <c r="C215" s="237"/>
      <c r="D215" s="238"/>
      <c r="E215" s="237"/>
      <c r="F215" s="299"/>
      <c r="G215" s="219"/>
      <c r="H215" s="220"/>
      <c r="I215" s="220"/>
      <c r="J215" s="220"/>
      <c r="K215" s="220"/>
      <c r="L215" s="220"/>
      <c r="M215" s="220"/>
      <c r="N215" s="220"/>
      <c r="O215" s="220"/>
      <c r="P215" s="221"/>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0"/>
      <c r="B216" s="238"/>
      <c r="C216" s="237"/>
      <c r="D216" s="238"/>
      <c r="E216" s="237"/>
      <c r="F216" s="299"/>
      <c r="G216" s="219"/>
      <c r="H216" s="220"/>
      <c r="I216" s="220"/>
      <c r="J216" s="220"/>
      <c r="K216" s="220"/>
      <c r="L216" s="220"/>
      <c r="M216" s="220"/>
      <c r="N216" s="220"/>
      <c r="O216" s="220"/>
      <c r="P216" s="221"/>
      <c r="Q216" s="970"/>
      <c r="R216" s="971"/>
      <c r="S216" s="971"/>
      <c r="T216" s="971"/>
      <c r="U216" s="971"/>
      <c r="V216" s="971"/>
      <c r="W216" s="971"/>
      <c r="X216" s="971"/>
      <c r="Y216" s="971"/>
      <c r="Z216" s="971"/>
      <c r="AA216" s="972"/>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0"/>
      <c r="B217" s="238"/>
      <c r="C217" s="237"/>
      <c r="D217" s="238"/>
      <c r="E217" s="237"/>
      <c r="F217" s="299"/>
      <c r="G217" s="219"/>
      <c r="H217" s="220"/>
      <c r="I217" s="220"/>
      <c r="J217" s="220"/>
      <c r="K217" s="220"/>
      <c r="L217" s="220"/>
      <c r="M217" s="220"/>
      <c r="N217" s="220"/>
      <c r="O217" s="220"/>
      <c r="P217" s="221"/>
      <c r="Q217" s="970"/>
      <c r="R217" s="971"/>
      <c r="S217" s="971"/>
      <c r="T217" s="971"/>
      <c r="U217" s="971"/>
      <c r="V217" s="971"/>
      <c r="W217" s="971"/>
      <c r="X217" s="971"/>
      <c r="Y217" s="971"/>
      <c r="Z217" s="971"/>
      <c r="AA217" s="972"/>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0"/>
      <c r="B218" s="238"/>
      <c r="C218" s="237"/>
      <c r="D218" s="238"/>
      <c r="E218" s="237"/>
      <c r="F218" s="299"/>
      <c r="G218" s="222"/>
      <c r="H218" s="179"/>
      <c r="I218" s="179"/>
      <c r="J218" s="179"/>
      <c r="K218" s="179"/>
      <c r="L218" s="179"/>
      <c r="M218" s="179"/>
      <c r="N218" s="179"/>
      <c r="O218" s="179"/>
      <c r="P218" s="223"/>
      <c r="Q218" s="973"/>
      <c r="R218" s="974"/>
      <c r="S218" s="974"/>
      <c r="T218" s="974"/>
      <c r="U218" s="974"/>
      <c r="V218" s="974"/>
      <c r="W218" s="974"/>
      <c r="X218" s="974"/>
      <c r="Y218" s="974"/>
      <c r="Z218" s="974"/>
      <c r="AA218" s="975"/>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0"/>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0"/>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0"/>
      <c r="B221" s="238"/>
      <c r="C221" s="237"/>
      <c r="D221" s="238"/>
      <c r="E221" s="237"/>
      <c r="F221" s="299"/>
      <c r="G221" s="217"/>
      <c r="H221" s="176"/>
      <c r="I221" s="176"/>
      <c r="J221" s="176"/>
      <c r="K221" s="176"/>
      <c r="L221" s="176"/>
      <c r="M221" s="176"/>
      <c r="N221" s="176"/>
      <c r="O221" s="176"/>
      <c r="P221" s="218"/>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0"/>
      <c r="B222" s="238"/>
      <c r="C222" s="237"/>
      <c r="D222" s="238"/>
      <c r="E222" s="237"/>
      <c r="F222" s="299"/>
      <c r="G222" s="219"/>
      <c r="H222" s="220"/>
      <c r="I222" s="220"/>
      <c r="J222" s="220"/>
      <c r="K222" s="220"/>
      <c r="L222" s="220"/>
      <c r="M222" s="220"/>
      <c r="N222" s="220"/>
      <c r="O222" s="220"/>
      <c r="P222" s="221"/>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0"/>
      <c r="B223" s="238"/>
      <c r="C223" s="237"/>
      <c r="D223" s="238"/>
      <c r="E223" s="237"/>
      <c r="F223" s="299"/>
      <c r="G223" s="219"/>
      <c r="H223" s="220"/>
      <c r="I223" s="220"/>
      <c r="J223" s="220"/>
      <c r="K223" s="220"/>
      <c r="L223" s="220"/>
      <c r="M223" s="220"/>
      <c r="N223" s="220"/>
      <c r="O223" s="220"/>
      <c r="P223" s="221"/>
      <c r="Q223" s="970"/>
      <c r="R223" s="971"/>
      <c r="S223" s="971"/>
      <c r="T223" s="971"/>
      <c r="U223" s="971"/>
      <c r="V223" s="971"/>
      <c r="W223" s="971"/>
      <c r="X223" s="971"/>
      <c r="Y223" s="971"/>
      <c r="Z223" s="971"/>
      <c r="AA223" s="972"/>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0"/>
      <c r="B224" s="238"/>
      <c r="C224" s="237"/>
      <c r="D224" s="238"/>
      <c r="E224" s="237"/>
      <c r="F224" s="299"/>
      <c r="G224" s="219"/>
      <c r="H224" s="220"/>
      <c r="I224" s="220"/>
      <c r="J224" s="220"/>
      <c r="K224" s="220"/>
      <c r="L224" s="220"/>
      <c r="M224" s="220"/>
      <c r="N224" s="220"/>
      <c r="O224" s="220"/>
      <c r="P224" s="221"/>
      <c r="Q224" s="970"/>
      <c r="R224" s="971"/>
      <c r="S224" s="971"/>
      <c r="T224" s="971"/>
      <c r="U224" s="971"/>
      <c r="V224" s="971"/>
      <c r="W224" s="971"/>
      <c r="X224" s="971"/>
      <c r="Y224" s="971"/>
      <c r="Z224" s="971"/>
      <c r="AA224" s="972"/>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0"/>
      <c r="B225" s="238"/>
      <c r="C225" s="237"/>
      <c r="D225" s="238"/>
      <c r="E225" s="237"/>
      <c r="F225" s="299"/>
      <c r="G225" s="222"/>
      <c r="H225" s="179"/>
      <c r="I225" s="179"/>
      <c r="J225" s="179"/>
      <c r="K225" s="179"/>
      <c r="L225" s="179"/>
      <c r="M225" s="179"/>
      <c r="N225" s="179"/>
      <c r="O225" s="179"/>
      <c r="P225" s="223"/>
      <c r="Q225" s="973"/>
      <c r="R225" s="974"/>
      <c r="S225" s="974"/>
      <c r="T225" s="974"/>
      <c r="U225" s="974"/>
      <c r="V225" s="974"/>
      <c r="W225" s="974"/>
      <c r="X225" s="974"/>
      <c r="Y225" s="974"/>
      <c r="Z225" s="974"/>
      <c r="AA225" s="975"/>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0"/>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0"/>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0"/>
      <c r="B228" s="238"/>
      <c r="C228" s="237"/>
      <c r="D228" s="238"/>
      <c r="E228" s="237"/>
      <c r="F228" s="299"/>
      <c r="G228" s="217"/>
      <c r="H228" s="176"/>
      <c r="I228" s="176"/>
      <c r="J228" s="176"/>
      <c r="K228" s="176"/>
      <c r="L228" s="176"/>
      <c r="M228" s="176"/>
      <c r="N228" s="176"/>
      <c r="O228" s="176"/>
      <c r="P228" s="218"/>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0"/>
      <c r="B229" s="238"/>
      <c r="C229" s="237"/>
      <c r="D229" s="238"/>
      <c r="E229" s="237"/>
      <c r="F229" s="299"/>
      <c r="G229" s="219"/>
      <c r="H229" s="220"/>
      <c r="I229" s="220"/>
      <c r="J229" s="220"/>
      <c r="K229" s="220"/>
      <c r="L229" s="220"/>
      <c r="M229" s="220"/>
      <c r="N229" s="220"/>
      <c r="O229" s="220"/>
      <c r="P229" s="221"/>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0"/>
      <c r="B230" s="238"/>
      <c r="C230" s="237"/>
      <c r="D230" s="238"/>
      <c r="E230" s="237"/>
      <c r="F230" s="299"/>
      <c r="G230" s="219"/>
      <c r="H230" s="220"/>
      <c r="I230" s="220"/>
      <c r="J230" s="220"/>
      <c r="K230" s="220"/>
      <c r="L230" s="220"/>
      <c r="M230" s="220"/>
      <c r="N230" s="220"/>
      <c r="O230" s="220"/>
      <c r="P230" s="221"/>
      <c r="Q230" s="970"/>
      <c r="R230" s="971"/>
      <c r="S230" s="971"/>
      <c r="T230" s="971"/>
      <c r="U230" s="971"/>
      <c r="V230" s="971"/>
      <c r="W230" s="971"/>
      <c r="X230" s="971"/>
      <c r="Y230" s="971"/>
      <c r="Z230" s="971"/>
      <c r="AA230" s="972"/>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0"/>
      <c r="B231" s="238"/>
      <c r="C231" s="237"/>
      <c r="D231" s="238"/>
      <c r="E231" s="237"/>
      <c r="F231" s="299"/>
      <c r="G231" s="219"/>
      <c r="H231" s="220"/>
      <c r="I231" s="220"/>
      <c r="J231" s="220"/>
      <c r="K231" s="220"/>
      <c r="L231" s="220"/>
      <c r="M231" s="220"/>
      <c r="N231" s="220"/>
      <c r="O231" s="220"/>
      <c r="P231" s="221"/>
      <c r="Q231" s="970"/>
      <c r="R231" s="971"/>
      <c r="S231" s="971"/>
      <c r="T231" s="971"/>
      <c r="U231" s="971"/>
      <c r="V231" s="971"/>
      <c r="W231" s="971"/>
      <c r="X231" s="971"/>
      <c r="Y231" s="971"/>
      <c r="Z231" s="971"/>
      <c r="AA231" s="972"/>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0"/>
      <c r="B232" s="238"/>
      <c r="C232" s="237"/>
      <c r="D232" s="238"/>
      <c r="E232" s="237"/>
      <c r="F232" s="299"/>
      <c r="G232" s="222"/>
      <c r="H232" s="179"/>
      <c r="I232" s="179"/>
      <c r="J232" s="179"/>
      <c r="K232" s="179"/>
      <c r="L232" s="179"/>
      <c r="M232" s="179"/>
      <c r="N232" s="179"/>
      <c r="O232" s="179"/>
      <c r="P232" s="223"/>
      <c r="Q232" s="973"/>
      <c r="R232" s="974"/>
      <c r="S232" s="974"/>
      <c r="T232" s="974"/>
      <c r="U232" s="974"/>
      <c r="V232" s="974"/>
      <c r="W232" s="974"/>
      <c r="X232" s="974"/>
      <c r="Y232" s="974"/>
      <c r="Z232" s="974"/>
      <c r="AA232" s="975"/>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0"/>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0"/>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0"/>
      <c r="B235" s="238"/>
      <c r="C235" s="237"/>
      <c r="D235" s="238"/>
      <c r="E235" s="237"/>
      <c r="F235" s="299"/>
      <c r="G235" s="217"/>
      <c r="H235" s="176"/>
      <c r="I235" s="176"/>
      <c r="J235" s="176"/>
      <c r="K235" s="176"/>
      <c r="L235" s="176"/>
      <c r="M235" s="176"/>
      <c r="N235" s="176"/>
      <c r="O235" s="176"/>
      <c r="P235" s="218"/>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0"/>
      <c r="B236" s="238"/>
      <c r="C236" s="237"/>
      <c r="D236" s="238"/>
      <c r="E236" s="237"/>
      <c r="F236" s="299"/>
      <c r="G236" s="219"/>
      <c r="H236" s="220"/>
      <c r="I236" s="220"/>
      <c r="J236" s="220"/>
      <c r="K236" s="220"/>
      <c r="L236" s="220"/>
      <c r="M236" s="220"/>
      <c r="N236" s="220"/>
      <c r="O236" s="220"/>
      <c r="P236" s="221"/>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0"/>
      <c r="B237" s="238"/>
      <c r="C237" s="237"/>
      <c r="D237" s="238"/>
      <c r="E237" s="237"/>
      <c r="F237" s="299"/>
      <c r="G237" s="219"/>
      <c r="H237" s="220"/>
      <c r="I237" s="220"/>
      <c r="J237" s="220"/>
      <c r="K237" s="220"/>
      <c r="L237" s="220"/>
      <c r="M237" s="220"/>
      <c r="N237" s="220"/>
      <c r="O237" s="220"/>
      <c r="P237" s="221"/>
      <c r="Q237" s="970"/>
      <c r="R237" s="971"/>
      <c r="S237" s="971"/>
      <c r="T237" s="971"/>
      <c r="U237" s="971"/>
      <c r="V237" s="971"/>
      <c r="W237" s="971"/>
      <c r="X237" s="971"/>
      <c r="Y237" s="971"/>
      <c r="Z237" s="971"/>
      <c r="AA237" s="972"/>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0"/>
      <c r="B238" s="238"/>
      <c r="C238" s="237"/>
      <c r="D238" s="238"/>
      <c r="E238" s="237"/>
      <c r="F238" s="299"/>
      <c r="G238" s="219"/>
      <c r="H238" s="220"/>
      <c r="I238" s="220"/>
      <c r="J238" s="220"/>
      <c r="K238" s="220"/>
      <c r="L238" s="220"/>
      <c r="M238" s="220"/>
      <c r="N238" s="220"/>
      <c r="O238" s="220"/>
      <c r="P238" s="221"/>
      <c r="Q238" s="970"/>
      <c r="R238" s="971"/>
      <c r="S238" s="971"/>
      <c r="T238" s="971"/>
      <c r="U238" s="971"/>
      <c r="V238" s="971"/>
      <c r="W238" s="971"/>
      <c r="X238" s="971"/>
      <c r="Y238" s="971"/>
      <c r="Z238" s="971"/>
      <c r="AA238" s="972"/>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0"/>
      <c r="B239" s="238"/>
      <c r="C239" s="237"/>
      <c r="D239" s="238"/>
      <c r="E239" s="237"/>
      <c r="F239" s="299"/>
      <c r="G239" s="222"/>
      <c r="H239" s="179"/>
      <c r="I239" s="179"/>
      <c r="J239" s="179"/>
      <c r="K239" s="179"/>
      <c r="L239" s="179"/>
      <c r="M239" s="179"/>
      <c r="N239" s="179"/>
      <c r="O239" s="179"/>
      <c r="P239" s="223"/>
      <c r="Q239" s="973"/>
      <c r="R239" s="974"/>
      <c r="S239" s="974"/>
      <c r="T239" s="974"/>
      <c r="U239" s="974"/>
      <c r="V239" s="974"/>
      <c r="W239" s="974"/>
      <c r="X239" s="974"/>
      <c r="Y239" s="974"/>
      <c r="Z239" s="974"/>
      <c r="AA239" s="975"/>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0"/>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0"/>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0"/>
      <c r="B242" s="238"/>
      <c r="C242" s="237"/>
      <c r="D242" s="238"/>
      <c r="E242" s="237"/>
      <c r="F242" s="299"/>
      <c r="G242" s="217"/>
      <c r="H242" s="176"/>
      <c r="I242" s="176"/>
      <c r="J242" s="176"/>
      <c r="K242" s="176"/>
      <c r="L242" s="176"/>
      <c r="M242" s="176"/>
      <c r="N242" s="176"/>
      <c r="O242" s="176"/>
      <c r="P242" s="218"/>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0"/>
      <c r="B243" s="238"/>
      <c r="C243" s="237"/>
      <c r="D243" s="238"/>
      <c r="E243" s="237"/>
      <c r="F243" s="299"/>
      <c r="G243" s="219"/>
      <c r="H243" s="220"/>
      <c r="I243" s="220"/>
      <c r="J243" s="220"/>
      <c r="K243" s="220"/>
      <c r="L243" s="220"/>
      <c r="M243" s="220"/>
      <c r="N243" s="220"/>
      <c r="O243" s="220"/>
      <c r="P243" s="221"/>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0"/>
      <c r="B244" s="238"/>
      <c r="C244" s="237"/>
      <c r="D244" s="238"/>
      <c r="E244" s="237"/>
      <c r="F244" s="299"/>
      <c r="G244" s="219"/>
      <c r="H244" s="220"/>
      <c r="I244" s="220"/>
      <c r="J244" s="220"/>
      <c r="K244" s="220"/>
      <c r="L244" s="220"/>
      <c r="M244" s="220"/>
      <c r="N244" s="220"/>
      <c r="O244" s="220"/>
      <c r="P244" s="221"/>
      <c r="Q244" s="970"/>
      <c r="R244" s="971"/>
      <c r="S244" s="971"/>
      <c r="T244" s="971"/>
      <c r="U244" s="971"/>
      <c r="V244" s="971"/>
      <c r="W244" s="971"/>
      <c r="X244" s="971"/>
      <c r="Y244" s="971"/>
      <c r="Z244" s="971"/>
      <c r="AA244" s="972"/>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0"/>
      <c r="B245" s="238"/>
      <c r="C245" s="237"/>
      <c r="D245" s="238"/>
      <c r="E245" s="237"/>
      <c r="F245" s="299"/>
      <c r="G245" s="219"/>
      <c r="H245" s="220"/>
      <c r="I245" s="220"/>
      <c r="J245" s="220"/>
      <c r="K245" s="220"/>
      <c r="L245" s="220"/>
      <c r="M245" s="220"/>
      <c r="N245" s="220"/>
      <c r="O245" s="220"/>
      <c r="P245" s="221"/>
      <c r="Q245" s="970"/>
      <c r="R245" s="971"/>
      <c r="S245" s="971"/>
      <c r="T245" s="971"/>
      <c r="U245" s="971"/>
      <c r="V245" s="971"/>
      <c r="W245" s="971"/>
      <c r="X245" s="971"/>
      <c r="Y245" s="971"/>
      <c r="Z245" s="971"/>
      <c r="AA245" s="972"/>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0"/>
      <c r="B246" s="238"/>
      <c r="C246" s="237"/>
      <c r="D246" s="238"/>
      <c r="E246" s="300"/>
      <c r="F246" s="301"/>
      <c r="G246" s="222"/>
      <c r="H246" s="179"/>
      <c r="I246" s="179"/>
      <c r="J246" s="179"/>
      <c r="K246" s="179"/>
      <c r="L246" s="179"/>
      <c r="M246" s="179"/>
      <c r="N246" s="179"/>
      <c r="O246" s="179"/>
      <c r="P246" s="223"/>
      <c r="Q246" s="973"/>
      <c r="R246" s="974"/>
      <c r="S246" s="974"/>
      <c r="T246" s="974"/>
      <c r="U246" s="974"/>
      <c r="V246" s="974"/>
      <c r="W246" s="974"/>
      <c r="X246" s="974"/>
      <c r="Y246" s="974"/>
      <c r="Z246" s="974"/>
      <c r="AA246" s="975"/>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80"/>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24.75" customHeight="1" x14ac:dyDescent="0.15">
      <c r="A248" s="980"/>
      <c r="B248" s="238"/>
      <c r="C248" s="237"/>
      <c r="D248" s="238"/>
      <c r="E248" s="175" t="s">
        <v>652</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24.75" customHeight="1" thickBot="1" x14ac:dyDescent="0.2">
      <c r="A249" s="980"/>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1</v>
      </c>
    </row>
    <row r="250" spans="1:51" ht="45" hidden="1" customHeight="1" x14ac:dyDescent="0.15">
      <c r="A250" s="980"/>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0"/>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0"/>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305</v>
      </c>
      <c r="AF252" s="184"/>
      <c r="AG252" s="184"/>
      <c r="AH252" s="185"/>
      <c r="AI252" s="200" t="s">
        <v>327</v>
      </c>
      <c r="AJ252" s="184"/>
      <c r="AK252" s="184"/>
      <c r="AL252" s="185"/>
      <c r="AM252" s="200" t="s">
        <v>614</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0"/>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0"/>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0"/>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0"/>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305</v>
      </c>
      <c r="AF256" s="184"/>
      <c r="AG256" s="184"/>
      <c r="AH256" s="185"/>
      <c r="AI256" s="200" t="s">
        <v>327</v>
      </c>
      <c r="AJ256" s="184"/>
      <c r="AK256" s="184"/>
      <c r="AL256" s="185"/>
      <c r="AM256" s="200" t="s">
        <v>614</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0"/>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0"/>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0"/>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0"/>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305</v>
      </c>
      <c r="AF260" s="184"/>
      <c r="AG260" s="184"/>
      <c r="AH260" s="185"/>
      <c r="AI260" s="200" t="s">
        <v>327</v>
      </c>
      <c r="AJ260" s="184"/>
      <c r="AK260" s="184"/>
      <c r="AL260" s="185"/>
      <c r="AM260" s="200" t="s">
        <v>614</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0"/>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0"/>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0"/>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0"/>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305</v>
      </c>
      <c r="AF264" s="184"/>
      <c r="AG264" s="184"/>
      <c r="AH264" s="185"/>
      <c r="AI264" s="200" t="s">
        <v>327</v>
      </c>
      <c r="AJ264" s="184"/>
      <c r="AK264" s="184"/>
      <c r="AL264" s="185"/>
      <c r="AM264" s="200" t="s">
        <v>614</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0"/>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0"/>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0"/>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0"/>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305</v>
      </c>
      <c r="AF268" s="184"/>
      <c r="AG268" s="184"/>
      <c r="AH268" s="185"/>
      <c r="AI268" s="200" t="s">
        <v>327</v>
      </c>
      <c r="AJ268" s="184"/>
      <c r="AK268" s="184"/>
      <c r="AL268" s="185"/>
      <c r="AM268" s="200" t="s">
        <v>614</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0"/>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0"/>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0"/>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0"/>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80"/>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0"/>
      <c r="B274" s="238"/>
      <c r="C274" s="237"/>
      <c r="D274" s="238"/>
      <c r="E274" s="237"/>
      <c r="F274" s="299"/>
      <c r="G274" s="217"/>
      <c r="H274" s="176"/>
      <c r="I274" s="176"/>
      <c r="J274" s="176"/>
      <c r="K274" s="176"/>
      <c r="L274" s="176"/>
      <c r="M274" s="176"/>
      <c r="N274" s="176"/>
      <c r="O274" s="176"/>
      <c r="P274" s="218"/>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0"/>
      <c r="B275" s="238"/>
      <c r="C275" s="237"/>
      <c r="D275" s="238"/>
      <c r="E275" s="237"/>
      <c r="F275" s="299"/>
      <c r="G275" s="219"/>
      <c r="H275" s="220"/>
      <c r="I275" s="220"/>
      <c r="J275" s="220"/>
      <c r="K275" s="220"/>
      <c r="L275" s="220"/>
      <c r="M275" s="220"/>
      <c r="N275" s="220"/>
      <c r="O275" s="220"/>
      <c r="P275" s="221"/>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0"/>
      <c r="B276" s="238"/>
      <c r="C276" s="237"/>
      <c r="D276" s="238"/>
      <c r="E276" s="237"/>
      <c r="F276" s="299"/>
      <c r="G276" s="219"/>
      <c r="H276" s="220"/>
      <c r="I276" s="220"/>
      <c r="J276" s="220"/>
      <c r="K276" s="220"/>
      <c r="L276" s="220"/>
      <c r="M276" s="220"/>
      <c r="N276" s="220"/>
      <c r="O276" s="220"/>
      <c r="P276" s="221"/>
      <c r="Q276" s="970"/>
      <c r="R276" s="971"/>
      <c r="S276" s="971"/>
      <c r="T276" s="971"/>
      <c r="U276" s="971"/>
      <c r="V276" s="971"/>
      <c r="W276" s="971"/>
      <c r="X276" s="971"/>
      <c r="Y276" s="971"/>
      <c r="Z276" s="971"/>
      <c r="AA276" s="972"/>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0"/>
      <c r="B277" s="238"/>
      <c r="C277" s="237"/>
      <c r="D277" s="238"/>
      <c r="E277" s="237"/>
      <c r="F277" s="299"/>
      <c r="G277" s="219"/>
      <c r="H277" s="220"/>
      <c r="I277" s="220"/>
      <c r="J277" s="220"/>
      <c r="K277" s="220"/>
      <c r="L277" s="220"/>
      <c r="M277" s="220"/>
      <c r="N277" s="220"/>
      <c r="O277" s="220"/>
      <c r="P277" s="221"/>
      <c r="Q277" s="970"/>
      <c r="R277" s="971"/>
      <c r="S277" s="971"/>
      <c r="T277" s="971"/>
      <c r="U277" s="971"/>
      <c r="V277" s="971"/>
      <c r="W277" s="971"/>
      <c r="X277" s="971"/>
      <c r="Y277" s="971"/>
      <c r="Z277" s="971"/>
      <c r="AA277" s="972"/>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0"/>
      <c r="B278" s="238"/>
      <c r="C278" s="237"/>
      <c r="D278" s="238"/>
      <c r="E278" s="237"/>
      <c r="F278" s="299"/>
      <c r="G278" s="222"/>
      <c r="H278" s="179"/>
      <c r="I278" s="179"/>
      <c r="J278" s="179"/>
      <c r="K278" s="179"/>
      <c r="L278" s="179"/>
      <c r="M278" s="179"/>
      <c r="N278" s="179"/>
      <c r="O278" s="179"/>
      <c r="P278" s="223"/>
      <c r="Q278" s="973"/>
      <c r="R278" s="974"/>
      <c r="S278" s="974"/>
      <c r="T278" s="974"/>
      <c r="U278" s="974"/>
      <c r="V278" s="974"/>
      <c r="W278" s="974"/>
      <c r="X278" s="974"/>
      <c r="Y278" s="974"/>
      <c r="Z278" s="974"/>
      <c r="AA278" s="975"/>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0"/>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0"/>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0"/>
      <c r="B281" s="238"/>
      <c r="C281" s="237"/>
      <c r="D281" s="238"/>
      <c r="E281" s="237"/>
      <c r="F281" s="299"/>
      <c r="G281" s="217"/>
      <c r="H281" s="176"/>
      <c r="I281" s="176"/>
      <c r="J281" s="176"/>
      <c r="K281" s="176"/>
      <c r="L281" s="176"/>
      <c r="M281" s="176"/>
      <c r="N281" s="176"/>
      <c r="O281" s="176"/>
      <c r="P281" s="218"/>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0"/>
      <c r="B282" s="238"/>
      <c r="C282" s="237"/>
      <c r="D282" s="238"/>
      <c r="E282" s="237"/>
      <c r="F282" s="299"/>
      <c r="G282" s="219"/>
      <c r="H282" s="220"/>
      <c r="I282" s="220"/>
      <c r="J282" s="220"/>
      <c r="K282" s="220"/>
      <c r="L282" s="220"/>
      <c r="M282" s="220"/>
      <c r="N282" s="220"/>
      <c r="O282" s="220"/>
      <c r="P282" s="221"/>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0"/>
      <c r="B283" s="238"/>
      <c r="C283" s="237"/>
      <c r="D283" s="238"/>
      <c r="E283" s="237"/>
      <c r="F283" s="299"/>
      <c r="G283" s="219"/>
      <c r="H283" s="220"/>
      <c r="I283" s="220"/>
      <c r="J283" s="220"/>
      <c r="K283" s="220"/>
      <c r="L283" s="220"/>
      <c r="M283" s="220"/>
      <c r="N283" s="220"/>
      <c r="O283" s="220"/>
      <c r="P283" s="221"/>
      <c r="Q283" s="970"/>
      <c r="R283" s="971"/>
      <c r="S283" s="971"/>
      <c r="T283" s="971"/>
      <c r="U283" s="971"/>
      <c r="V283" s="971"/>
      <c r="W283" s="971"/>
      <c r="X283" s="971"/>
      <c r="Y283" s="971"/>
      <c r="Z283" s="971"/>
      <c r="AA283" s="972"/>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0"/>
      <c r="B284" s="238"/>
      <c r="C284" s="237"/>
      <c r="D284" s="238"/>
      <c r="E284" s="237"/>
      <c r="F284" s="299"/>
      <c r="G284" s="219"/>
      <c r="H284" s="220"/>
      <c r="I284" s="220"/>
      <c r="J284" s="220"/>
      <c r="K284" s="220"/>
      <c r="L284" s="220"/>
      <c r="M284" s="220"/>
      <c r="N284" s="220"/>
      <c r="O284" s="220"/>
      <c r="P284" s="221"/>
      <c r="Q284" s="970"/>
      <c r="R284" s="971"/>
      <c r="S284" s="971"/>
      <c r="T284" s="971"/>
      <c r="U284" s="971"/>
      <c r="V284" s="971"/>
      <c r="W284" s="971"/>
      <c r="X284" s="971"/>
      <c r="Y284" s="971"/>
      <c r="Z284" s="971"/>
      <c r="AA284" s="972"/>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0"/>
      <c r="B285" s="238"/>
      <c r="C285" s="237"/>
      <c r="D285" s="238"/>
      <c r="E285" s="237"/>
      <c r="F285" s="299"/>
      <c r="G285" s="222"/>
      <c r="H285" s="179"/>
      <c r="I285" s="179"/>
      <c r="J285" s="179"/>
      <c r="K285" s="179"/>
      <c r="L285" s="179"/>
      <c r="M285" s="179"/>
      <c r="N285" s="179"/>
      <c r="O285" s="179"/>
      <c r="P285" s="223"/>
      <c r="Q285" s="973"/>
      <c r="R285" s="974"/>
      <c r="S285" s="974"/>
      <c r="T285" s="974"/>
      <c r="U285" s="974"/>
      <c r="V285" s="974"/>
      <c r="W285" s="974"/>
      <c r="X285" s="974"/>
      <c r="Y285" s="974"/>
      <c r="Z285" s="974"/>
      <c r="AA285" s="975"/>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0"/>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0"/>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0"/>
      <c r="B288" s="238"/>
      <c r="C288" s="237"/>
      <c r="D288" s="238"/>
      <c r="E288" s="237"/>
      <c r="F288" s="299"/>
      <c r="G288" s="217"/>
      <c r="H288" s="176"/>
      <c r="I288" s="176"/>
      <c r="J288" s="176"/>
      <c r="K288" s="176"/>
      <c r="L288" s="176"/>
      <c r="M288" s="176"/>
      <c r="N288" s="176"/>
      <c r="O288" s="176"/>
      <c r="P288" s="218"/>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0"/>
      <c r="B289" s="238"/>
      <c r="C289" s="237"/>
      <c r="D289" s="238"/>
      <c r="E289" s="237"/>
      <c r="F289" s="299"/>
      <c r="G289" s="219"/>
      <c r="H289" s="220"/>
      <c r="I289" s="220"/>
      <c r="J289" s="220"/>
      <c r="K289" s="220"/>
      <c r="L289" s="220"/>
      <c r="M289" s="220"/>
      <c r="N289" s="220"/>
      <c r="O289" s="220"/>
      <c r="P289" s="221"/>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0"/>
      <c r="B290" s="238"/>
      <c r="C290" s="237"/>
      <c r="D290" s="238"/>
      <c r="E290" s="237"/>
      <c r="F290" s="299"/>
      <c r="G290" s="219"/>
      <c r="H290" s="220"/>
      <c r="I290" s="220"/>
      <c r="J290" s="220"/>
      <c r="K290" s="220"/>
      <c r="L290" s="220"/>
      <c r="M290" s="220"/>
      <c r="N290" s="220"/>
      <c r="O290" s="220"/>
      <c r="P290" s="221"/>
      <c r="Q290" s="970"/>
      <c r="R290" s="971"/>
      <c r="S290" s="971"/>
      <c r="T290" s="971"/>
      <c r="U290" s="971"/>
      <c r="V290" s="971"/>
      <c r="W290" s="971"/>
      <c r="X290" s="971"/>
      <c r="Y290" s="971"/>
      <c r="Z290" s="971"/>
      <c r="AA290" s="972"/>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0"/>
      <c r="B291" s="238"/>
      <c r="C291" s="237"/>
      <c r="D291" s="238"/>
      <c r="E291" s="237"/>
      <c r="F291" s="299"/>
      <c r="G291" s="219"/>
      <c r="H291" s="220"/>
      <c r="I291" s="220"/>
      <c r="J291" s="220"/>
      <c r="K291" s="220"/>
      <c r="L291" s="220"/>
      <c r="M291" s="220"/>
      <c r="N291" s="220"/>
      <c r="O291" s="220"/>
      <c r="P291" s="221"/>
      <c r="Q291" s="970"/>
      <c r="R291" s="971"/>
      <c r="S291" s="971"/>
      <c r="T291" s="971"/>
      <c r="U291" s="971"/>
      <c r="V291" s="971"/>
      <c r="W291" s="971"/>
      <c r="X291" s="971"/>
      <c r="Y291" s="971"/>
      <c r="Z291" s="971"/>
      <c r="AA291" s="972"/>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0"/>
      <c r="B292" s="238"/>
      <c r="C292" s="237"/>
      <c r="D292" s="238"/>
      <c r="E292" s="237"/>
      <c r="F292" s="299"/>
      <c r="G292" s="222"/>
      <c r="H292" s="179"/>
      <c r="I292" s="179"/>
      <c r="J292" s="179"/>
      <c r="K292" s="179"/>
      <c r="L292" s="179"/>
      <c r="M292" s="179"/>
      <c r="N292" s="179"/>
      <c r="O292" s="179"/>
      <c r="P292" s="223"/>
      <c r="Q292" s="973"/>
      <c r="R292" s="974"/>
      <c r="S292" s="974"/>
      <c r="T292" s="974"/>
      <c r="U292" s="974"/>
      <c r="V292" s="974"/>
      <c r="W292" s="974"/>
      <c r="X292" s="974"/>
      <c r="Y292" s="974"/>
      <c r="Z292" s="974"/>
      <c r="AA292" s="975"/>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0"/>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0"/>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0"/>
      <c r="B295" s="238"/>
      <c r="C295" s="237"/>
      <c r="D295" s="238"/>
      <c r="E295" s="237"/>
      <c r="F295" s="299"/>
      <c r="G295" s="217"/>
      <c r="H295" s="176"/>
      <c r="I295" s="176"/>
      <c r="J295" s="176"/>
      <c r="K295" s="176"/>
      <c r="L295" s="176"/>
      <c r="M295" s="176"/>
      <c r="N295" s="176"/>
      <c r="O295" s="176"/>
      <c r="P295" s="218"/>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0"/>
      <c r="B296" s="238"/>
      <c r="C296" s="237"/>
      <c r="D296" s="238"/>
      <c r="E296" s="237"/>
      <c r="F296" s="299"/>
      <c r="G296" s="219"/>
      <c r="H296" s="220"/>
      <c r="I296" s="220"/>
      <c r="J296" s="220"/>
      <c r="K296" s="220"/>
      <c r="L296" s="220"/>
      <c r="M296" s="220"/>
      <c r="N296" s="220"/>
      <c r="O296" s="220"/>
      <c r="P296" s="221"/>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0"/>
      <c r="B297" s="238"/>
      <c r="C297" s="237"/>
      <c r="D297" s="238"/>
      <c r="E297" s="237"/>
      <c r="F297" s="299"/>
      <c r="G297" s="219"/>
      <c r="H297" s="220"/>
      <c r="I297" s="220"/>
      <c r="J297" s="220"/>
      <c r="K297" s="220"/>
      <c r="L297" s="220"/>
      <c r="M297" s="220"/>
      <c r="N297" s="220"/>
      <c r="O297" s="220"/>
      <c r="P297" s="221"/>
      <c r="Q297" s="970"/>
      <c r="R297" s="971"/>
      <c r="S297" s="971"/>
      <c r="T297" s="971"/>
      <c r="U297" s="971"/>
      <c r="V297" s="971"/>
      <c r="W297" s="971"/>
      <c r="X297" s="971"/>
      <c r="Y297" s="971"/>
      <c r="Z297" s="971"/>
      <c r="AA297" s="972"/>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0"/>
      <c r="B298" s="238"/>
      <c r="C298" s="237"/>
      <c r="D298" s="238"/>
      <c r="E298" s="237"/>
      <c r="F298" s="299"/>
      <c r="G298" s="219"/>
      <c r="H298" s="220"/>
      <c r="I298" s="220"/>
      <c r="J298" s="220"/>
      <c r="K298" s="220"/>
      <c r="L298" s="220"/>
      <c r="M298" s="220"/>
      <c r="N298" s="220"/>
      <c r="O298" s="220"/>
      <c r="P298" s="221"/>
      <c r="Q298" s="970"/>
      <c r="R298" s="971"/>
      <c r="S298" s="971"/>
      <c r="T298" s="971"/>
      <c r="U298" s="971"/>
      <c r="V298" s="971"/>
      <c r="W298" s="971"/>
      <c r="X298" s="971"/>
      <c r="Y298" s="971"/>
      <c r="Z298" s="971"/>
      <c r="AA298" s="972"/>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0"/>
      <c r="B299" s="238"/>
      <c r="C299" s="237"/>
      <c r="D299" s="238"/>
      <c r="E299" s="237"/>
      <c r="F299" s="299"/>
      <c r="G299" s="222"/>
      <c r="H299" s="179"/>
      <c r="I299" s="179"/>
      <c r="J299" s="179"/>
      <c r="K299" s="179"/>
      <c r="L299" s="179"/>
      <c r="M299" s="179"/>
      <c r="N299" s="179"/>
      <c r="O299" s="179"/>
      <c r="P299" s="223"/>
      <c r="Q299" s="973"/>
      <c r="R299" s="974"/>
      <c r="S299" s="974"/>
      <c r="T299" s="974"/>
      <c r="U299" s="974"/>
      <c r="V299" s="974"/>
      <c r="W299" s="974"/>
      <c r="X299" s="974"/>
      <c r="Y299" s="974"/>
      <c r="Z299" s="974"/>
      <c r="AA299" s="975"/>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0"/>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0"/>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0"/>
      <c r="B302" s="238"/>
      <c r="C302" s="237"/>
      <c r="D302" s="238"/>
      <c r="E302" s="237"/>
      <c r="F302" s="299"/>
      <c r="G302" s="217"/>
      <c r="H302" s="176"/>
      <c r="I302" s="176"/>
      <c r="J302" s="176"/>
      <c r="K302" s="176"/>
      <c r="L302" s="176"/>
      <c r="M302" s="176"/>
      <c r="N302" s="176"/>
      <c r="O302" s="176"/>
      <c r="P302" s="218"/>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0"/>
      <c r="B303" s="238"/>
      <c r="C303" s="237"/>
      <c r="D303" s="238"/>
      <c r="E303" s="237"/>
      <c r="F303" s="299"/>
      <c r="G303" s="219"/>
      <c r="H303" s="220"/>
      <c r="I303" s="220"/>
      <c r="J303" s="220"/>
      <c r="K303" s="220"/>
      <c r="L303" s="220"/>
      <c r="M303" s="220"/>
      <c r="N303" s="220"/>
      <c r="O303" s="220"/>
      <c r="P303" s="221"/>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0"/>
      <c r="B304" s="238"/>
      <c r="C304" s="237"/>
      <c r="D304" s="238"/>
      <c r="E304" s="237"/>
      <c r="F304" s="299"/>
      <c r="G304" s="219"/>
      <c r="H304" s="220"/>
      <c r="I304" s="220"/>
      <c r="J304" s="220"/>
      <c r="K304" s="220"/>
      <c r="L304" s="220"/>
      <c r="M304" s="220"/>
      <c r="N304" s="220"/>
      <c r="O304" s="220"/>
      <c r="P304" s="221"/>
      <c r="Q304" s="970"/>
      <c r="R304" s="971"/>
      <c r="S304" s="971"/>
      <c r="T304" s="971"/>
      <c r="U304" s="971"/>
      <c r="V304" s="971"/>
      <c r="W304" s="971"/>
      <c r="X304" s="971"/>
      <c r="Y304" s="971"/>
      <c r="Z304" s="971"/>
      <c r="AA304" s="972"/>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0"/>
      <c r="B305" s="238"/>
      <c r="C305" s="237"/>
      <c r="D305" s="238"/>
      <c r="E305" s="237"/>
      <c r="F305" s="299"/>
      <c r="G305" s="219"/>
      <c r="H305" s="220"/>
      <c r="I305" s="220"/>
      <c r="J305" s="220"/>
      <c r="K305" s="220"/>
      <c r="L305" s="220"/>
      <c r="M305" s="220"/>
      <c r="N305" s="220"/>
      <c r="O305" s="220"/>
      <c r="P305" s="221"/>
      <c r="Q305" s="970"/>
      <c r="R305" s="971"/>
      <c r="S305" s="971"/>
      <c r="T305" s="971"/>
      <c r="U305" s="971"/>
      <c r="V305" s="971"/>
      <c r="W305" s="971"/>
      <c r="X305" s="971"/>
      <c r="Y305" s="971"/>
      <c r="Z305" s="971"/>
      <c r="AA305" s="972"/>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0"/>
      <c r="B306" s="238"/>
      <c r="C306" s="237"/>
      <c r="D306" s="238"/>
      <c r="E306" s="300"/>
      <c r="F306" s="301"/>
      <c r="G306" s="222"/>
      <c r="H306" s="179"/>
      <c r="I306" s="179"/>
      <c r="J306" s="179"/>
      <c r="K306" s="179"/>
      <c r="L306" s="179"/>
      <c r="M306" s="179"/>
      <c r="N306" s="179"/>
      <c r="O306" s="179"/>
      <c r="P306" s="223"/>
      <c r="Q306" s="973"/>
      <c r="R306" s="974"/>
      <c r="S306" s="974"/>
      <c r="T306" s="974"/>
      <c r="U306" s="974"/>
      <c r="V306" s="974"/>
      <c r="W306" s="974"/>
      <c r="X306" s="974"/>
      <c r="Y306" s="974"/>
      <c r="Z306" s="974"/>
      <c r="AA306" s="975"/>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0"/>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0"/>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0"/>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0"/>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0"/>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305</v>
      </c>
      <c r="AF312" s="184"/>
      <c r="AG312" s="184"/>
      <c r="AH312" s="185"/>
      <c r="AI312" s="200" t="s">
        <v>327</v>
      </c>
      <c r="AJ312" s="184"/>
      <c r="AK312" s="184"/>
      <c r="AL312" s="185"/>
      <c r="AM312" s="200" t="s">
        <v>614</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0"/>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0"/>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0"/>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0"/>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305</v>
      </c>
      <c r="AF316" s="184"/>
      <c r="AG316" s="184"/>
      <c r="AH316" s="185"/>
      <c r="AI316" s="200" t="s">
        <v>327</v>
      </c>
      <c r="AJ316" s="184"/>
      <c r="AK316" s="184"/>
      <c r="AL316" s="185"/>
      <c r="AM316" s="200" t="s">
        <v>614</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0"/>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0"/>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0"/>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0"/>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305</v>
      </c>
      <c r="AF320" s="184"/>
      <c r="AG320" s="184"/>
      <c r="AH320" s="185"/>
      <c r="AI320" s="200" t="s">
        <v>327</v>
      </c>
      <c r="AJ320" s="184"/>
      <c r="AK320" s="184"/>
      <c r="AL320" s="185"/>
      <c r="AM320" s="200" t="s">
        <v>614</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0"/>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0"/>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0"/>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0"/>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305</v>
      </c>
      <c r="AF324" s="184"/>
      <c r="AG324" s="184"/>
      <c r="AH324" s="185"/>
      <c r="AI324" s="200" t="s">
        <v>327</v>
      </c>
      <c r="AJ324" s="184"/>
      <c r="AK324" s="184"/>
      <c r="AL324" s="185"/>
      <c r="AM324" s="200" t="s">
        <v>614</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0"/>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0"/>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0"/>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0"/>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305</v>
      </c>
      <c r="AF328" s="184"/>
      <c r="AG328" s="184"/>
      <c r="AH328" s="185"/>
      <c r="AI328" s="200" t="s">
        <v>327</v>
      </c>
      <c r="AJ328" s="184"/>
      <c r="AK328" s="184"/>
      <c r="AL328" s="185"/>
      <c r="AM328" s="200" t="s">
        <v>614</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0"/>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0"/>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0"/>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0"/>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80"/>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0"/>
      <c r="B334" s="238"/>
      <c r="C334" s="237"/>
      <c r="D334" s="238"/>
      <c r="E334" s="237"/>
      <c r="F334" s="299"/>
      <c r="G334" s="217"/>
      <c r="H334" s="176"/>
      <c r="I334" s="176"/>
      <c r="J334" s="176"/>
      <c r="K334" s="176"/>
      <c r="L334" s="176"/>
      <c r="M334" s="176"/>
      <c r="N334" s="176"/>
      <c r="O334" s="176"/>
      <c r="P334" s="218"/>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0"/>
      <c r="B335" s="238"/>
      <c r="C335" s="237"/>
      <c r="D335" s="238"/>
      <c r="E335" s="237"/>
      <c r="F335" s="299"/>
      <c r="G335" s="219"/>
      <c r="H335" s="220"/>
      <c r="I335" s="220"/>
      <c r="J335" s="220"/>
      <c r="K335" s="220"/>
      <c r="L335" s="220"/>
      <c r="M335" s="220"/>
      <c r="N335" s="220"/>
      <c r="O335" s="220"/>
      <c r="P335" s="221"/>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0"/>
      <c r="B336" s="238"/>
      <c r="C336" s="237"/>
      <c r="D336" s="238"/>
      <c r="E336" s="237"/>
      <c r="F336" s="299"/>
      <c r="G336" s="219"/>
      <c r="H336" s="220"/>
      <c r="I336" s="220"/>
      <c r="J336" s="220"/>
      <c r="K336" s="220"/>
      <c r="L336" s="220"/>
      <c r="M336" s="220"/>
      <c r="N336" s="220"/>
      <c r="O336" s="220"/>
      <c r="P336" s="221"/>
      <c r="Q336" s="970"/>
      <c r="R336" s="971"/>
      <c r="S336" s="971"/>
      <c r="T336" s="971"/>
      <c r="U336" s="971"/>
      <c r="V336" s="971"/>
      <c r="W336" s="971"/>
      <c r="X336" s="971"/>
      <c r="Y336" s="971"/>
      <c r="Z336" s="971"/>
      <c r="AA336" s="972"/>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0"/>
      <c r="B337" s="238"/>
      <c r="C337" s="237"/>
      <c r="D337" s="238"/>
      <c r="E337" s="237"/>
      <c r="F337" s="299"/>
      <c r="G337" s="219"/>
      <c r="H337" s="220"/>
      <c r="I337" s="220"/>
      <c r="J337" s="220"/>
      <c r="K337" s="220"/>
      <c r="L337" s="220"/>
      <c r="M337" s="220"/>
      <c r="N337" s="220"/>
      <c r="O337" s="220"/>
      <c r="P337" s="221"/>
      <c r="Q337" s="970"/>
      <c r="R337" s="971"/>
      <c r="S337" s="971"/>
      <c r="T337" s="971"/>
      <c r="U337" s="971"/>
      <c r="V337" s="971"/>
      <c r="W337" s="971"/>
      <c r="X337" s="971"/>
      <c r="Y337" s="971"/>
      <c r="Z337" s="971"/>
      <c r="AA337" s="972"/>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0"/>
      <c r="B338" s="238"/>
      <c r="C338" s="237"/>
      <c r="D338" s="238"/>
      <c r="E338" s="237"/>
      <c r="F338" s="299"/>
      <c r="G338" s="222"/>
      <c r="H338" s="179"/>
      <c r="I338" s="179"/>
      <c r="J338" s="179"/>
      <c r="K338" s="179"/>
      <c r="L338" s="179"/>
      <c r="M338" s="179"/>
      <c r="N338" s="179"/>
      <c r="O338" s="179"/>
      <c r="P338" s="223"/>
      <c r="Q338" s="973"/>
      <c r="R338" s="974"/>
      <c r="S338" s="974"/>
      <c r="T338" s="974"/>
      <c r="U338" s="974"/>
      <c r="V338" s="974"/>
      <c r="W338" s="974"/>
      <c r="X338" s="974"/>
      <c r="Y338" s="974"/>
      <c r="Z338" s="974"/>
      <c r="AA338" s="975"/>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0"/>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0"/>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0"/>
      <c r="B341" s="238"/>
      <c r="C341" s="237"/>
      <c r="D341" s="238"/>
      <c r="E341" s="237"/>
      <c r="F341" s="299"/>
      <c r="G341" s="217"/>
      <c r="H341" s="176"/>
      <c r="I341" s="176"/>
      <c r="J341" s="176"/>
      <c r="K341" s="176"/>
      <c r="L341" s="176"/>
      <c r="M341" s="176"/>
      <c r="N341" s="176"/>
      <c r="O341" s="176"/>
      <c r="P341" s="218"/>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0"/>
      <c r="B342" s="238"/>
      <c r="C342" s="237"/>
      <c r="D342" s="238"/>
      <c r="E342" s="237"/>
      <c r="F342" s="299"/>
      <c r="G342" s="219"/>
      <c r="H342" s="220"/>
      <c r="I342" s="220"/>
      <c r="J342" s="220"/>
      <c r="K342" s="220"/>
      <c r="L342" s="220"/>
      <c r="M342" s="220"/>
      <c r="N342" s="220"/>
      <c r="O342" s="220"/>
      <c r="P342" s="221"/>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0"/>
      <c r="B343" s="238"/>
      <c r="C343" s="237"/>
      <c r="D343" s="238"/>
      <c r="E343" s="237"/>
      <c r="F343" s="299"/>
      <c r="G343" s="219"/>
      <c r="H343" s="220"/>
      <c r="I343" s="220"/>
      <c r="J343" s="220"/>
      <c r="K343" s="220"/>
      <c r="L343" s="220"/>
      <c r="M343" s="220"/>
      <c r="N343" s="220"/>
      <c r="O343" s="220"/>
      <c r="P343" s="221"/>
      <c r="Q343" s="970"/>
      <c r="R343" s="971"/>
      <c r="S343" s="971"/>
      <c r="T343" s="971"/>
      <c r="U343" s="971"/>
      <c r="V343" s="971"/>
      <c r="W343" s="971"/>
      <c r="X343" s="971"/>
      <c r="Y343" s="971"/>
      <c r="Z343" s="971"/>
      <c r="AA343" s="972"/>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0"/>
      <c r="B344" s="238"/>
      <c r="C344" s="237"/>
      <c r="D344" s="238"/>
      <c r="E344" s="237"/>
      <c r="F344" s="299"/>
      <c r="G344" s="219"/>
      <c r="H344" s="220"/>
      <c r="I344" s="220"/>
      <c r="J344" s="220"/>
      <c r="K344" s="220"/>
      <c r="L344" s="220"/>
      <c r="M344" s="220"/>
      <c r="N344" s="220"/>
      <c r="O344" s="220"/>
      <c r="P344" s="221"/>
      <c r="Q344" s="970"/>
      <c r="R344" s="971"/>
      <c r="S344" s="971"/>
      <c r="T344" s="971"/>
      <c r="U344" s="971"/>
      <c r="V344" s="971"/>
      <c r="W344" s="971"/>
      <c r="X344" s="971"/>
      <c r="Y344" s="971"/>
      <c r="Z344" s="971"/>
      <c r="AA344" s="972"/>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0"/>
      <c r="B345" s="238"/>
      <c r="C345" s="237"/>
      <c r="D345" s="238"/>
      <c r="E345" s="237"/>
      <c r="F345" s="299"/>
      <c r="G345" s="222"/>
      <c r="H345" s="179"/>
      <c r="I345" s="179"/>
      <c r="J345" s="179"/>
      <c r="K345" s="179"/>
      <c r="L345" s="179"/>
      <c r="M345" s="179"/>
      <c r="N345" s="179"/>
      <c r="O345" s="179"/>
      <c r="P345" s="223"/>
      <c r="Q345" s="973"/>
      <c r="R345" s="974"/>
      <c r="S345" s="974"/>
      <c r="T345" s="974"/>
      <c r="U345" s="974"/>
      <c r="V345" s="974"/>
      <c r="W345" s="974"/>
      <c r="X345" s="974"/>
      <c r="Y345" s="974"/>
      <c r="Z345" s="974"/>
      <c r="AA345" s="975"/>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0"/>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0"/>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0"/>
      <c r="B348" s="238"/>
      <c r="C348" s="237"/>
      <c r="D348" s="238"/>
      <c r="E348" s="237"/>
      <c r="F348" s="299"/>
      <c r="G348" s="217"/>
      <c r="H348" s="176"/>
      <c r="I348" s="176"/>
      <c r="J348" s="176"/>
      <c r="K348" s="176"/>
      <c r="L348" s="176"/>
      <c r="M348" s="176"/>
      <c r="N348" s="176"/>
      <c r="O348" s="176"/>
      <c r="P348" s="218"/>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0"/>
      <c r="B349" s="238"/>
      <c r="C349" s="237"/>
      <c r="D349" s="238"/>
      <c r="E349" s="237"/>
      <c r="F349" s="299"/>
      <c r="G349" s="219"/>
      <c r="H349" s="220"/>
      <c r="I349" s="220"/>
      <c r="J349" s="220"/>
      <c r="K349" s="220"/>
      <c r="L349" s="220"/>
      <c r="M349" s="220"/>
      <c r="N349" s="220"/>
      <c r="O349" s="220"/>
      <c r="P349" s="221"/>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0"/>
      <c r="B350" s="238"/>
      <c r="C350" s="237"/>
      <c r="D350" s="238"/>
      <c r="E350" s="237"/>
      <c r="F350" s="299"/>
      <c r="G350" s="219"/>
      <c r="H350" s="220"/>
      <c r="I350" s="220"/>
      <c r="J350" s="220"/>
      <c r="K350" s="220"/>
      <c r="L350" s="220"/>
      <c r="M350" s="220"/>
      <c r="N350" s="220"/>
      <c r="O350" s="220"/>
      <c r="P350" s="221"/>
      <c r="Q350" s="970"/>
      <c r="R350" s="971"/>
      <c r="S350" s="971"/>
      <c r="T350" s="971"/>
      <c r="U350" s="971"/>
      <c r="V350" s="971"/>
      <c r="W350" s="971"/>
      <c r="X350" s="971"/>
      <c r="Y350" s="971"/>
      <c r="Z350" s="971"/>
      <c r="AA350" s="972"/>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0"/>
      <c r="B351" s="238"/>
      <c r="C351" s="237"/>
      <c r="D351" s="238"/>
      <c r="E351" s="237"/>
      <c r="F351" s="299"/>
      <c r="G351" s="219"/>
      <c r="H351" s="220"/>
      <c r="I351" s="220"/>
      <c r="J351" s="220"/>
      <c r="K351" s="220"/>
      <c r="L351" s="220"/>
      <c r="M351" s="220"/>
      <c r="N351" s="220"/>
      <c r="O351" s="220"/>
      <c r="P351" s="221"/>
      <c r="Q351" s="970"/>
      <c r="R351" s="971"/>
      <c r="S351" s="971"/>
      <c r="T351" s="971"/>
      <c r="U351" s="971"/>
      <c r="V351" s="971"/>
      <c r="W351" s="971"/>
      <c r="X351" s="971"/>
      <c r="Y351" s="971"/>
      <c r="Z351" s="971"/>
      <c r="AA351" s="972"/>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0"/>
      <c r="B352" s="238"/>
      <c r="C352" s="237"/>
      <c r="D352" s="238"/>
      <c r="E352" s="237"/>
      <c r="F352" s="299"/>
      <c r="G352" s="222"/>
      <c r="H352" s="179"/>
      <c r="I352" s="179"/>
      <c r="J352" s="179"/>
      <c r="K352" s="179"/>
      <c r="L352" s="179"/>
      <c r="M352" s="179"/>
      <c r="N352" s="179"/>
      <c r="O352" s="179"/>
      <c r="P352" s="223"/>
      <c r="Q352" s="973"/>
      <c r="R352" s="974"/>
      <c r="S352" s="974"/>
      <c r="T352" s="974"/>
      <c r="U352" s="974"/>
      <c r="V352" s="974"/>
      <c r="W352" s="974"/>
      <c r="X352" s="974"/>
      <c r="Y352" s="974"/>
      <c r="Z352" s="974"/>
      <c r="AA352" s="975"/>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0"/>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0"/>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0"/>
      <c r="B355" s="238"/>
      <c r="C355" s="237"/>
      <c r="D355" s="238"/>
      <c r="E355" s="237"/>
      <c r="F355" s="299"/>
      <c r="G355" s="217"/>
      <c r="H355" s="176"/>
      <c r="I355" s="176"/>
      <c r="J355" s="176"/>
      <c r="K355" s="176"/>
      <c r="L355" s="176"/>
      <c r="M355" s="176"/>
      <c r="N355" s="176"/>
      <c r="O355" s="176"/>
      <c r="P355" s="218"/>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0"/>
      <c r="B356" s="238"/>
      <c r="C356" s="237"/>
      <c r="D356" s="238"/>
      <c r="E356" s="237"/>
      <c r="F356" s="299"/>
      <c r="G356" s="219"/>
      <c r="H356" s="220"/>
      <c r="I356" s="220"/>
      <c r="J356" s="220"/>
      <c r="K356" s="220"/>
      <c r="L356" s="220"/>
      <c r="M356" s="220"/>
      <c r="N356" s="220"/>
      <c r="O356" s="220"/>
      <c r="P356" s="221"/>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0"/>
      <c r="B357" s="238"/>
      <c r="C357" s="237"/>
      <c r="D357" s="238"/>
      <c r="E357" s="237"/>
      <c r="F357" s="299"/>
      <c r="G357" s="219"/>
      <c r="H357" s="220"/>
      <c r="I357" s="220"/>
      <c r="J357" s="220"/>
      <c r="K357" s="220"/>
      <c r="L357" s="220"/>
      <c r="M357" s="220"/>
      <c r="N357" s="220"/>
      <c r="O357" s="220"/>
      <c r="P357" s="221"/>
      <c r="Q357" s="970"/>
      <c r="R357" s="971"/>
      <c r="S357" s="971"/>
      <c r="T357" s="971"/>
      <c r="U357" s="971"/>
      <c r="V357" s="971"/>
      <c r="W357" s="971"/>
      <c r="X357" s="971"/>
      <c r="Y357" s="971"/>
      <c r="Z357" s="971"/>
      <c r="AA357" s="972"/>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0"/>
      <c r="B358" s="238"/>
      <c r="C358" s="237"/>
      <c r="D358" s="238"/>
      <c r="E358" s="237"/>
      <c r="F358" s="299"/>
      <c r="G358" s="219"/>
      <c r="H358" s="220"/>
      <c r="I358" s="220"/>
      <c r="J358" s="220"/>
      <c r="K358" s="220"/>
      <c r="L358" s="220"/>
      <c r="M358" s="220"/>
      <c r="N358" s="220"/>
      <c r="O358" s="220"/>
      <c r="P358" s="221"/>
      <c r="Q358" s="970"/>
      <c r="R358" s="971"/>
      <c r="S358" s="971"/>
      <c r="T358" s="971"/>
      <c r="U358" s="971"/>
      <c r="V358" s="971"/>
      <c r="W358" s="971"/>
      <c r="X358" s="971"/>
      <c r="Y358" s="971"/>
      <c r="Z358" s="971"/>
      <c r="AA358" s="972"/>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0"/>
      <c r="B359" s="238"/>
      <c r="C359" s="237"/>
      <c r="D359" s="238"/>
      <c r="E359" s="237"/>
      <c r="F359" s="299"/>
      <c r="G359" s="222"/>
      <c r="H359" s="179"/>
      <c r="I359" s="179"/>
      <c r="J359" s="179"/>
      <c r="K359" s="179"/>
      <c r="L359" s="179"/>
      <c r="M359" s="179"/>
      <c r="N359" s="179"/>
      <c r="O359" s="179"/>
      <c r="P359" s="223"/>
      <c r="Q359" s="973"/>
      <c r="R359" s="974"/>
      <c r="S359" s="974"/>
      <c r="T359" s="974"/>
      <c r="U359" s="974"/>
      <c r="V359" s="974"/>
      <c r="W359" s="974"/>
      <c r="X359" s="974"/>
      <c r="Y359" s="974"/>
      <c r="Z359" s="974"/>
      <c r="AA359" s="975"/>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0"/>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0"/>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0"/>
      <c r="B362" s="238"/>
      <c r="C362" s="237"/>
      <c r="D362" s="238"/>
      <c r="E362" s="237"/>
      <c r="F362" s="299"/>
      <c r="G362" s="217"/>
      <c r="H362" s="176"/>
      <c r="I362" s="176"/>
      <c r="J362" s="176"/>
      <c r="K362" s="176"/>
      <c r="L362" s="176"/>
      <c r="M362" s="176"/>
      <c r="N362" s="176"/>
      <c r="O362" s="176"/>
      <c r="P362" s="218"/>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0"/>
      <c r="B363" s="238"/>
      <c r="C363" s="237"/>
      <c r="D363" s="238"/>
      <c r="E363" s="237"/>
      <c r="F363" s="299"/>
      <c r="G363" s="219"/>
      <c r="H363" s="220"/>
      <c r="I363" s="220"/>
      <c r="J363" s="220"/>
      <c r="K363" s="220"/>
      <c r="L363" s="220"/>
      <c r="M363" s="220"/>
      <c r="N363" s="220"/>
      <c r="O363" s="220"/>
      <c r="P363" s="221"/>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0"/>
      <c r="B364" s="238"/>
      <c r="C364" s="237"/>
      <c r="D364" s="238"/>
      <c r="E364" s="237"/>
      <c r="F364" s="299"/>
      <c r="G364" s="219"/>
      <c r="H364" s="220"/>
      <c r="I364" s="220"/>
      <c r="J364" s="220"/>
      <c r="K364" s="220"/>
      <c r="L364" s="220"/>
      <c r="M364" s="220"/>
      <c r="N364" s="220"/>
      <c r="O364" s="220"/>
      <c r="P364" s="221"/>
      <c r="Q364" s="970"/>
      <c r="R364" s="971"/>
      <c r="S364" s="971"/>
      <c r="T364" s="971"/>
      <c r="U364" s="971"/>
      <c r="V364" s="971"/>
      <c r="W364" s="971"/>
      <c r="X364" s="971"/>
      <c r="Y364" s="971"/>
      <c r="Z364" s="971"/>
      <c r="AA364" s="972"/>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0"/>
      <c r="B365" s="238"/>
      <c r="C365" s="237"/>
      <c r="D365" s="238"/>
      <c r="E365" s="237"/>
      <c r="F365" s="299"/>
      <c r="G365" s="219"/>
      <c r="H365" s="220"/>
      <c r="I365" s="220"/>
      <c r="J365" s="220"/>
      <c r="K365" s="220"/>
      <c r="L365" s="220"/>
      <c r="M365" s="220"/>
      <c r="N365" s="220"/>
      <c r="O365" s="220"/>
      <c r="P365" s="221"/>
      <c r="Q365" s="970"/>
      <c r="R365" s="971"/>
      <c r="S365" s="971"/>
      <c r="T365" s="971"/>
      <c r="U365" s="971"/>
      <c r="V365" s="971"/>
      <c r="W365" s="971"/>
      <c r="X365" s="971"/>
      <c r="Y365" s="971"/>
      <c r="Z365" s="971"/>
      <c r="AA365" s="972"/>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0"/>
      <c r="B366" s="238"/>
      <c r="C366" s="237"/>
      <c r="D366" s="238"/>
      <c r="E366" s="300"/>
      <c r="F366" s="301"/>
      <c r="G366" s="222"/>
      <c r="H366" s="179"/>
      <c r="I366" s="179"/>
      <c r="J366" s="179"/>
      <c r="K366" s="179"/>
      <c r="L366" s="179"/>
      <c r="M366" s="179"/>
      <c r="N366" s="179"/>
      <c r="O366" s="179"/>
      <c r="P366" s="223"/>
      <c r="Q366" s="973"/>
      <c r="R366" s="974"/>
      <c r="S366" s="974"/>
      <c r="T366" s="974"/>
      <c r="U366" s="974"/>
      <c r="V366" s="974"/>
      <c r="W366" s="974"/>
      <c r="X366" s="974"/>
      <c r="Y366" s="974"/>
      <c r="Z366" s="974"/>
      <c r="AA366" s="975"/>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0"/>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0"/>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0"/>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80"/>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0"/>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0"/>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305</v>
      </c>
      <c r="AF372" s="184"/>
      <c r="AG372" s="184"/>
      <c r="AH372" s="185"/>
      <c r="AI372" s="200" t="s">
        <v>327</v>
      </c>
      <c r="AJ372" s="184"/>
      <c r="AK372" s="184"/>
      <c r="AL372" s="185"/>
      <c r="AM372" s="200" t="s">
        <v>614</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0"/>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0"/>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0"/>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0"/>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305</v>
      </c>
      <c r="AF376" s="184"/>
      <c r="AG376" s="184"/>
      <c r="AH376" s="185"/>
      <c r="AI376" s="200" t="s">
        <v>327</v>
      </c>
      <c r="AJ376" s="184"/>
      <c r="AK376" s="184"/>
      <c r="AL376" s="185"/>
      <c r="AM376" s="200" t="s">
        <v>614</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0"/>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0"/>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0"/>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0"/>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305</v>
      </c>
      <c r="AF380" s="184"/>
      <c r="AG380" s="184"/>
      <c r="AH380" s="185"/>
      <c r="AI380" s="200" t="s">
        <v>327</v>
      </c>
      <c r="AJ380" s="184"/>
      <c r="AK380" s="184"/>
      <c r="AL380" s="185"/>
      <c r="AM380" s="200" t="s">
        <v>614</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0"/>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0"/>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0"/>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0"/>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305</v>
      </c>
      <c r="AF384" s="184"/>
      <c r="AG384" s="184"/>
      <c r="AH384" s="185"/>
      <c r="AI384" s="200" t="s">
        <v>327</v>
      </c>
      <c r="AJ384" s="184"/>
      <c r="AK384" s="184"/>
      <c r="AL384" s="185"/>
      <c r="AM384" s="200" t="s">
        <v>614</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0"/>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0"/>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0"/>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0"/>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305</v>
      </c>
      <c r="AF388" s="184"/>
      <c r="AG388" s="184"/>
      <c r="AH388" s="185"/>
      <c r="AI388" s="200" t="s">
        <v>327</v>
      </c>
      <c r="AJ388" s="184"/>
      <c r="AK388" s="184"/>
      <c r="AL388" s="185"/>
      <c r="AM388" s="200" t="s">
        <v>614</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0"/>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0"/>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0"/>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0"/>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80"/>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0"/>
      <c r="B394" s="238"/>
      <c r="C394" s="237"/>
      <c r="D394" s="238"/>
      <c r="E394" s="237"/>
      <c r="F394" s="299"/>
      <c r="G394" s="217"/>
      <c r="H394" s="176"/>
      <c r="I394" s="176"/>
      <c r="J394" s="176"/>
      <c r="K394" s="176"/>
      <c r="L394" s="176"/>
      <c r="M394" s="176"/>
      <c r="N394" s="176"/>
      <c r="O394" s="176"/>
      <c r="P394" s="218"/>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0"/>
      <c r="B395" s="238"/>
      <c r="C395" s="237"/>
      <c r="D395" s="238"/>
      <c r="E395" s="237"/>
      <c r="F395" s="299"/>
      <c r="G395" s="219"/>
      <c r="H395" s="220"/>
      <c r="I395" s="220"/>
      <c r="J395" s="220"/>
      <c r="K395" s="220"/>
      <c r="L395" s="220"/>
      <c r="M395" s="220"/>
      <c r="N395" s="220"/>
      <c r="O395" s="220"/>
      <c r="P395" s="221"/>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0"/>
      <c r="B396" s="238"/>
      <c r="C396" s="237"/>
      <c r="D396" s="238"/>
      <c r="E396" s="237"/>
      <c r="F396" s="299"/>
      <c r="G396" s="219"/>
      <c r="H396" s="220"/>
      <c r="I396" s="220"/>
      <c r="J396" s="220"/>
      <c r="K396" s="220"/>
      <c r="L396" s="220"/>
      <c r="M396" s="220"/>
      <c r="N396" s="220"/>
      <c r="O396" s="220"/>
      <c r="P396" s="221"/>
      <c r="Q396" s="970"/>
      <c r="R396" s="971"/>
      <c r="S396" s="971"/>
      <c r="T396" s="971"/>
      <c r="U396" s="971"/>
      <c r="V396" s="971"/>
      <c r="W396" s="971"/>
      <c r="X396" s="971"/>
      <c r="Y396" s="971"/>
      <c r="Z396" s="971"/>
      <c r="AA396" s="972"/>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0"/>
      <c r="B397" s="238"/>
      <c r="C397" s="237"/>
      <c r="D397" s="238"/>
      <c r="E397" s="237"/>
      <c r="F397" s="299"/>
      <c r="G397" s="219"/>
      <c r="H397" s="220"/>
      <c r="I397" s="220"/>
      <c r="J397" s="220"/>
      <c r="K397" s="220"/>
      <c r="L397" s="220"/>
      <c r="M397" s="220"/>
      <c r="N397" s="220"/>
      <c r="O397" s="220"/>
      <c r="P397" s="221"/>
      <c r="Q397" s="970"/>
      <c r="R397" s="971"/>
      <c r="S397" s="971"/>
      <c r="T397" s="971"/>
      <c r="U397" s="971"/>
      <c r="V397" s="971"/>
      <c r="W397" s="971"/>
      <c r="X397" s="971"/>
      <c r="Y397" s="971"/>
      <c r="Z397" s="971"/>
      <c r="AA397" s="972"/>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0"/>
      <c r="B398" s="238"/>
      <c r="C398" s="237"/>
      <c r="D398" s="238"/>
      <c r="E398" s="237"/>
      <c r="F398" s="299"/>
      <c r="G398" s="222"/>
      <c r="H398" s="179"/>
      <c r="I398" s="179"/>
      <c r="J398" s="179"/>
      <c r="K398" s="179"/>
      <c r="L398" s="179"/>
      <c r="M398" s="179"/>
      <c r="N398" s="179"/>
      <c r="O398" s="179"/>
      <c r="P398" s="223"/>
      <c r="Q398" s="973"/>
      <c r="R398" s="974"/>
      <c r="S398" s="974"/>
      <c r="T398" s="974"/>
      <c r="U398" s="974"/>
      <c r="V398" s="974"/>
      <c r="W398" s="974"/>
      <c r="X398" s="974"/>
      <c r="Y398" s="974"/>
      <c r="Z398" s="974"/>
      <c r="AA398" s="975"/>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0"/>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0"/>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0"/>
      <c r="B401" s="238"/>
      <c r="C401" s="237"/>
      <c r="D401" s="238"/>
      <c r="E401" s="237"/>
      <c r="F401" s="299"/>
      <c r="G401" s="217"/>
      <c r="H401" s="176"/>
      <c r="I401" s="176"/>
      <c r="J401" s="176"/>
      <c r="K401" s="176"/>
      <c r="L401" s="176"/>
      <c r="M401" s="176"/>
      <c r="N401" s="176"/>
      <c r="O401" s="176"/>
      <c r="P401" s="218"/>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0"/>
      <c r="B402" s="238"/>
      <c r="C402" s="237"/>
      <c r="D402" s="238"/>
      <c r="E402" s="237"/>
      <c r="F402" s="299"/>
      <c r="G402" s="219"/>
      <c r="H402" s="220"/>
      <c r="I402" s="220"/>
      <c r="J402" s="220"/>
      <c r="K402" s="220"/>
      <c r="L402" s="220"/>
      <c r="M402" s="220"/>
      <c r="N402" s="220"/>
      <c r="O402" s="220"/>
      <c r="P402" s="221"/>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0"/>
      <c r="B403" s="238"/>
      <c r="C403" s="237"/>
      <c r="D403" s="238"/>
      <c r="E403" s="237"/>
      <c r="F403" s="299"/>
      <c r="G403" s="219"/>
      <c r="H403" s="220"/>
      <c r="I403" s="220"/>
      <c r="J403" s="220"/>
      <c r="K403" s="220"/>
      <c r="L403" s="220"/>
      <c r="M403" s="220"/>
      <c r="N403" s="220"/>
      <c r="O403" s="220"/>
      <c r="P403" s="221"/>
      <c r="Q403" s="970"/>
      <c r="R403" s="971"/>
      <c r="S403" s="971"/>
      <c r="T403" s="971"/>
      <c r="U403" s="971"/>
      <c r="V403" s="971"/>
      <c r="W403" s="971"/>
      <c r="X403" s="971"/>
      <c r="Y403" s="971"/>
      <c r="Z403" s="971"/>
      <c r="AA403" s="972"/>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0"/>
      <c r="B404" s="238"/>
      <c r="C404" s="237"/>
      <c r="D404" s="238"/>
      <c r="E404" s="237"/>
      <c r="F404" s="299"/>
      <c r="G404" s="219"/>
      <c r="H404" s="220"/>
      <c r="I404" s="220"/>
      <c r="J404" s="220"/>
      <c r="K404" s="220"/>
      <c r="L404" s="220"/>
      <c r="M404" s="220"/>
      <c r="N404" s="220"/>
      <c r="O404" s="220"/>
      <c r="P404" s="221"/>
      <c r="Q404" s="970"/>
      <c r="R404" s="971"/>
      <c r="S404" s="971"/>
      <c r="T404" s="971"/>
      <c r="U404" s="971"/>
      <c r="V404" s="971"/>
      <c r="W404" s="971"/>
      <c r="X404" s="971"/>
      <c r="Y404" s="971"/>
      <c r="Z404" s="971"/>
      <c r="AA404" s="972"/>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0"/>
      <c r="B405" s="238"/>
      <c r="C405" s="237"/>
      <c r="D405" s="238"/>
      <c r="E405" s="237"/>
      <c r="F405" s="299"/>
      <c r="G405" s="222"/>
      <c r="H405" s="179"/>
      <c r="I405" s="179"/>
      <c r="J405" s="179"/>
      <c r="K405" s="179"/>
      <c r="L405" s="179"/>
      <c r="M405" s="179"/>
      <c r="N405" s="179"/>
      <c r="O405" s="179"/>
      <c r="P405" s="223"/>
      <c r="Q405" s="973"/>
      <c r="R405" s="974"/>
      <c r="S405" s="974"/>
      <c r="T405" s="974"/>
      <c r="U405" s="974"/>
      <c r="V405" s="974"/>
      <c r="W405" s="974"/>
      <c r="X405" s="974"/>
      <c r="Y405" s="974"/>
      <c r="Z405" s="974"/>
      <c r="AA405" s="975"/>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0"/>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0"/>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0"/>
      <c r="B408" s="238"/>
      <c r="C408" s="237"/>
      <c r="D408" s="238"/>
      <c r="E408" s="237"/>
      <c r="F408" s="299"/>
      <c r="G408" s="217"/>
      <c r="H408" s="176"/>
      <c r="I408" s="176"/>
      <c r="J408" s="176"/>
      <c r="K408" s="176"/>
      <c r="L408" s="176"/>
      <c r="M408" s="176"/>
      <c r="N408" s="176"/>
      <c r="O408" s="176"/>
      <c r="P408" s="218"/>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0"/>
      <c r="B409" s="238"/>
      <c r="C409" s="237"/>
      <c r="D409" s="238"/>
      <c r="E409" s="237"/>
      <c r="F409" s="299"/>
      <c r="G409" s="219"/>
      <c r="H409" s="220"/>
      <c r="I409" s="220"/>
      <c r="J409" s="220"/>
      <c r="K409" s="220"/>
      <c r="L409" s="220"/>
      <c r="M409" s="220"/>
      <c r="N409" s="220"/>
      <c r="O409" s="220"/>
      <c r="P409" s="221"/>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0"/>
      <c r="B410" s="238"/>
      <c r="C410" s="237"/>
      <c r="D410" s="238"/>
      <c r="E410" s="237"/>
      <c r="F410" s="299"/>
      <c r="G410" s="219"/>
      <c r="H410" s="220"/>
      <c r="I410" s="220"/>
      <c r="J410" s="220"/>
      <c r="K410" s="220"/>
      <c r="L410" s="220"/>
      <c r="M410" s="220"/>
      <c r="N410" s="220"/>
      <c r="O410" s="220"/>
      <c r="P410" s="221"/>
      <c r="Q410" s="970"/>
      <c r="R410" s="971"/>
      <c r="S410" s="971"/>
      <c r="T410" s="971"/>
      <c r="U410" s="971"/>
      <c r="V410" s="971"/>
      <c r="W410" s="971"/>
      <c r="X410" s="971"/>
      <c r="Y410" s="971"/>
      <c r="Z410" s="971"/>
      <c r="AA410" s="972"/>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0"/>
      <c r="B411" s="238"/>
      <c r="C411" s="237"/>
      <c r="D411" s="238"/>
      <c r="E411" s="237"/>
      <c r="F411" s="299"/>
      <c r="G411" s="219"/>
      <c r="H411" s="220"/>
      <c r="I411" s="220"/>
      <c r="J411" s="220"/>
      <c r="K411" s="220"/>
      <c r="L411" s="220"/>
      <c r="M411" s="220"/>
      <c r="N411" s="220"/>
      <c r="O411" s="220"/>
      <c r="P411" s="221"/>
      <c r="Q411" s="970"/>
      <c r="R411" s="971"/>
      <c r="S411" s="971"/>
      <c r="T411" s="971"/>
      <c r="U411" s="971"/>
      <c r="V411" s="971"/>
      <c r="W411" s="971"/>
      <c r="X411" s="971"/>
      <c r="Y411" s="971"/>
      <c r="Z411" s="971"/>
      <c r="AA411" s="972"/>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0"/>
      <c r="B412" s="238"/>
      <c r="C412" s="237"/>
      <c r="D412" s="238"/>
      <c r="E412" s="237"/>
      <c r="F412" s="299"/>
      <c r="G412" s="222"/>
      <c r="H412" s="179"/>
      <c r="I412" s="179"/>
      <c r="J412" s="179"/>
      <c r="K412" s="179"/>
      <c r="L412" s="179"/>
      <c r="M412" s="179"/>
      <c r="N412" s="179"/>
      <c r="O412" s="179"/>
      <c r="P412" s="223"/>
      <c r="Q412" s="973"/>
      <c r="R412" s="974"/>
      <c r="S412" s="974"/>
      <c r="T412" s="974"/>
      <c r="U412" s="974"/>
      <c r="V412" s="974"/>
      <c r="W412" s="974"/>
      <c r="X412" s="974"/>
      <c r="Y412" s="974"/>
      <c r="Z412" s="974"/>
      <c r="AA412" s="975"/>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0"/>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0"/>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0"/>
      <c r="B415" s="238"/>
      <c r="C415" s="237"/>
      <c r="D415" s="238"/>
      <c r="E415" s="237"/>
      <c r="F415" s="299"/>
      <c r="G415" s="217"/>
      <c r="H415" s="176"/>
      <c r="I415" s="176"/>
      <c r="J415" s="176"/>
      <c r="K415" s="176"/>
      <c r="L415" s="176"/>
      <c r="M415" s="176"/>
      <c r="N415" s="176"/>
      <c r="O415" s="176"/>
      <c r="P415" s="218"/>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0"/>
      <c r="B416" s="238"/>
      <c r="C416" s="237"/>
      <c r="D416" s="238"/>
      <c r="E416" s="237"/>
      <c r="F416" s="299"/>
      <c r="G416" s="219"/>
      <c r="H416" s="220"/>
      <c r="I416" s="220"/>
      <c r="J416" s="220"/>
      <c r="K416" s="220"/>
      <c r="L416" s="220"/>
      <c r="M416" s="220"/>
      <c r="N416" s="220"/>
      <c r="O416" s="220"/>
      <c r="P416" s="221"/>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0"/>
      <c r="B417" s="238"/>
      <c r="C417" s="237"/>
      <c r="D417" s="238"/>
      <c r="E417" s="237"/>
      <c r="F417" s="299"/>
      <c r="G417" s="219"/>
      <c r="H417" s="220"/>
      <c r="I417" s="220"/>
      <c r="J417" s="220"/>
      <c r="K417" s="220"/>
      <c r="L417" s="220"/>
      <c r="M417" s="220"/>
      <c r="N417" s="220"/>
      <c r="O417" s="220"/>
      <c r="P417" s="221"/>
      <c r="Q417" s="970"/>
      <c r="R417" s="971"/>
      <c r="S417" s="971"/>
      <c r="T417" s="971"/>
      <c r="U417" s="971"/>
      <c r="V417" s="971"/>
      <c r="W417" s="971"/>
      <c r="X417" s="971"/>
      <c r="Y417" s="971"/>
      <c r="Z417" s="971"/>
      <c r="AA417" s="972"/>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0"/>
      <c r="B418" s="238"/>
      <c r="C418" s="237"/>
      <c r="D418" s="238"/>
      <c r="E418" s="237"/>
      <c r="F418" s="299"/>
      <c r="G418" s="219"/>
      <c r="H418" s="220"/>
      <c r="I418" s="220"/>
      <c r="J418" s="220"/>
      <c r="K418" s="220"/>
      <c r="L418" s="220"/>
      <c r="M418" s="220"/>
      <c r="N418" s="220"/>
      <c r="O418" s="220"/>
      <c r="P418" s="221"/>
      <c r="Q418" s="970"/>
      <c r="R418" s="971"/>
      <c r="S418" s="971"/>
      <c r="T418" s="971"/>
      <c r="U418" s="971"/>
      <c r="V418" s="971"/>
      <c r="W418" s="971"/>
      <c r="X418" s="971"/>
      <c r="Y418" s="971"/>
      <c r="Z418" s="971"/>
      <c r="AA418" s="972"/>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0"/>
      <c r="B419" s="238"/>
      <c r="C419" s="237"/>
      <c r="D419" s="238"/>
      <c r="E419" s="237"/>
      <c r="F419" s="299"/>
      <c r="G419" s="222"/>
      <c r="H419" s="179"/>
      <c r="I419" s="179"/>
      <c r="J419" s="179"/>
      <c r="K419" s="179"/>
      <c r="L419" s="179"/>
      <c r="M419" s="179"/>
      <c r="N419" s="179"/>
      <c r="O419" s="179"/>
      <c r="P419" s="223"/>
      <c r="Q419" s="973"/>
      <c r="R419" s="974"/>
      <c r="S419" s="974"/>
      <c r="T419" s="974"/>
      <c r="U419" s="974"/>
      <c r="V419" s="974"/>
      <c r="W419" s="974"/>
      <c r="X419" s="974"/>
      <c r="Y419" s="974"/>
      <c r="Z419" s="974"/>
      <c r="AA419" s="975"/>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0"/>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0"/>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0"/>
      <c r="B422" s="238"/>
      <c r="C422" s="237"/>
      <c r="D422" s="238"/>
      <c r="E422" s="237"/>
      <c r="F422" s="299"/>
      <c r="G422" s="217"/>
      <c r="H422" s="176"/>
      <c r="I422" s="176"/>
      <c r="J422" s="176"/>
      <c r="K422" s="176"/>
      <c r="L422" s="176"/>
      <c r="M422" s="176"/>
      <c r="N422" s="176"/>
      <c r="O422" s="176"/>
      <c r="P422" s="218"/>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0"/>
      <c r="B423" s="238"/>
      <c r="C423" s="237"/>
      <c r="D423" s="238"/>
      <c r="E423" s="237"/>
      <c r="F423" s="299"/>
      <c r="G423" s="219"/>
      <c r="H423" s="220"/>
      <c r="I423" s="220"/>
      <c r="J423" s="220"/>
      <c r="K423" s="220"/>
      <c r="L423" s="220"/>
      <c r="M423" s="220"/>
      <c r="N423" s="220"/>
      <c r="O423" s="220"/>
      <c r="P423" s="221"/>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0"/>
      <c r="B424" s="238"/>
      <c r="C424" s="237"/>
      <c r="D424" s="238"/>
      <c r="E424" s="237"/>
      <c r="F424" s="299"/>
      <c r="G424" s="219"/>
      <c r="H424" s="220"/>
      <c r="I424" s="220"/>
      <c r="J424" s="220"/>
      <c r="K424" s="220"/>
      <c r="L424" s="220"/>
      <c r="M424" s="220"/>
      <c r="N424" s="220"/>
      <c r="O424" s="220"/>
      <c r="P424" s="221"/>
      <c r="Q424" s="970"/>
      <c r="R424" s="971"/>
      <c r="S424" s="971"/>
      <c r="T424" s="971"/>
      <c r="U424" s="971"/>
      <c r="V424" s="971"/>
      <c r="W424" s="971"/>
      <c r="X424" s="971"/>
      <c r="Y424" s="971"/>
      <c r="Z424" s="971"/>
      <c r="AA424" s="972"/>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0"/>
      <c r="B425" s="238"/>
      <c r="C425" s="237"/>
      <c r="D425" s="238"/>
      <c r="E425" s="237"/>
      <c r="F425" s="299"/>
      <c r="G425" s="219"/>
      <c r="H425" s="220"/>
      <c r="I425" s="220"/>
      <c r="J425" s="220"/>
      <c r="K425" s="220"/>
      <c r="L425" s="220"/>
      <c r="M425" s="220"/>
      <c r="N425" s="220"/>
      <c r="O425" s="220"/>
      <c r="P425" s="221"/>
      <c r="Q425" s="970"/>
      <c r="R425" s="971"/>
      <c r="S425" s="971"/>
      <c r="T425" s="971"/>
      <c r="U425" s="971"/>
      <c r="V425" s="971"/>
      <c r="W425" s="971"/>
      <c r="X425" s="971"/>
      <c r="Y425" s="971"/>
      <c r="Z425" s="971"/>
      <c r="AA425" s="972"/>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0"/>
      <c r="B426" s="238"/>
      <c r="C426" s="237"/>
      <c r="D426" s="238"/>
      <c r="E426" s="300"/>
      <c r="F426" s="301"/>
      <c r="G426" s="222"/>
      <c r="H426" s="179"/>
      <c r="I426" s="179"/>
      <c r="J426" s="179"/>
      <c r="K426" s="179"/>
      <c r="L426" s="179"/>
      <c r="M426" s="179"/>
      <c r="N426" s="179"/>
      <c r="O426" s="179"/>
      <c r="P426" s="223"/>
      <c r="Q426" s="973"/>
      <c r="R426" s="974"/>
      <c r="S426" s="974"/>
      <c r="T426" s="974"/>
      <c r="U426" s="974"/>
      <c r="V426" s="974"/>
      <c r="W426" s="974"/>
      <c r="X426" s="974"/>
      <c r="Y426" s="974"/>
      <c r="Z426" s="974"/>
      <c r="AA426" s="975"/>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0"/>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0"/>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0"/>
      <c r="B429" s="238"/>
      <c r="C429" s="300"/>
      <c r="D429" s="978"/>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0"/>
      <c r="B430" s="238"/>
      <c r="C430" s="235" t="s">
        <v>586</v>
      </c>
      <c r="D430" s="236"/>
      <c r="E430" s="224" t="s">
        <v>314</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80"/>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458</v>
      </c>
      <c r="AJ431" s="199"/>
      <c r="AK431" s="199"/>
      <c r="AL431" s="200"/>
      <c r="AM431" s="199" t="s">
        <v>459</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80"/>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80"/>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80"/>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80"/>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80"/>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458</v>
      </c>
      <c r="AJ436" s="199"/>
      <c r="AK436" s="199"/>
      <c r="AL436" s="200"/>
      <c r="AM436" s="199" t="s">
        <v>459</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0"/>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0"/>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0"/>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0"/>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0"/>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458</v>
      </c>
      <c r="AJ441" s="199"/>
      <c r="AK441" s="199"/>
      <c r="AL441" s="200"/>
      <c r="AM441" s="199" t="s">
        <v>459</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0"/>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0"/>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0"/>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0"/>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0"/>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458</v>
      </c>
      <c r="AJ446" s="199"/>
      <c r="AK446" s="199"/>
      <c r="AL446" s="200"/>
      <c r="AM446" s="199" t="s">
        <v>459</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0"/>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0"/>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0"/>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0"/>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0"/>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458</v>
      </c>
      <c r="AJ451" s="199"/>
      <c r="AK451" s="199"/>
      <c r="AL451" s="200"/>
      <c r="AM451" s="199" t="s">
        <v>459</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0"/>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0"/>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0"/>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0"/>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80"/>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458</v>
      </c>
      <c r="AJ456" s="199"/>
      <c r="AK456" s="199"/>
      <c r="AL456" s="200"/>
      <c r="AM456" s="199" t="s">
        <v>459</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80"/>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80"/>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80"/>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80"/>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80"/>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458</v>
      </c>
      <c r="AJ461" s="199"/>
      <c r="AK461" s="199"/>
      <c r="AL461" s="200"/>
      <c r="AM461" s="199" t="s">
        <v>459</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0"/>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0"/>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0"/>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0"/>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0"/>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458</v>
      </c>
      <c r="AJ466" s="199"/>
      <c r="AK466" s="199"/>
      <c r="AL466" s="200"/>
      <c r="AM466" s="199" t="s">
        <v>459</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0"/>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0"/>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0"/>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0"/>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0"/>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458</v>
      </c>
      <c r="AJ471" s="199"/>
      <c r="AK471" s="199"/>
      <c r="AL471" s="200"/>
      <c r="AM471" s="199" t="s">
        <v>459</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0"/>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0"/>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0"/>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0"/>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0"/>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458</v>
      </c>
      <c r="AJ476" s="199"/>
      <c r="AK476" s="199"/>
      <c r="AL476" s="200"/>
      <c r="AM476" s="199" t="s">
        <v>459</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0"/>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0"/>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0"/>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0"/>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80"/>
      <c r="B481" s="238"/>
      <c r="C481" s="237"/>
      <c r="D481" s="238"/>
      <c r="E481" s="172" t="s">
        <v>322</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80"/>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80"/>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80"/>
      <c r="B484" s="238"/>
      <c r="C484" s="237"/>
      <c r="D484" s="238"/>
      <c r="E484" s="224" t="s">
        <v>317</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0"/>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458</v>
      </c>
      <c r="AJ485" s="199"/>
      <c r="AK485" s="199"/>
      <c r="AL485" s="200"/>
      <c r="AM485" s="199" t="s">
        <v>459</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0"/>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0"/>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0"/>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0"/>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0"/>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458</v>
      </c>
      <c r="AJ490" s="199"/>
      <c r="AK490" s="199"/>
      <c r="AL490" s="200"/>
      <c r="AM490" s="199" t="s">
        <v>459</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0"/>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0"/>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0"/>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0"/>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0"/>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458</v>
      </c>
      <c r="AJ495" s="199"/>
      <c r="AK495" s="199"/>
      <c r="AL495" s="200"/>
      <c r="AM495" s="199" t="s">
        <v>459</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0"/>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0"/>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0"/>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0"/>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0"/>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458</v>
      </c>
      <c r="AJ500" s="199"/>
      <c r="AK500" s="199"/>
      <c r="AL500" s="200"/>
      <c r="AM500" s="199" t="s">
        <v>459</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0"/>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0"/>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0"/>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0"/>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0"/>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458</v>
      </c>
      <c r="AJ505" s="199"/>
      <c r="AK505" s="199"/>
      <c r="AL505" s="200"/>
      <c r="AM505" s="199" t="s">
        <v>459</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0"/>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0"/>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0"/>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0"/>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0"/>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458</v>
      </c>
      <c r="AJ510" s="199"/>
      <c r="AK510" s="199"/>
      <c r="AL510" s="200"/>
      <c r="AM510" s="199" t="s">
        <v>459</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0"/>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0"/>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0"/>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0"/>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0"/>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458</v>
      </c>
      <c r="AJ515" s="199"/>
      <c r="AK515" s="199"/>
      <c r="AL515" s="200"/>
      <c r="AM515" s="199" t="s">
        <v>459</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0"/>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0"/>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0"/>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0"/>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0"/>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458</v>
      </c>
      <c r="AJ520" s="199"/>
      <c r="AK520" s="199"/>
      <c r="AL520" s="200"/>
      <c r="AM520" s="199" t="s">
        <v>459</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0"/>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0"/>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0"/>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0"/>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0"/>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458</v>
      </c>
      <c r="AJ525" s="199"/>
      <c r="AK525" s="199"/>
      <c r="AL525" s="200"/>
      <c r="AM525" s="199" t="s">
        <v>459</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0"/>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0"/>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0"/>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0"/>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0"/>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458</v>
      </c>
      <c r="AJ530" s="199"/>
      <c r="AK530" s="199"/>
      <c r="AL530" s="200"/>
      <c r="AM530" s="199" t="s">
        <v>459</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0"/>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0"/>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0"/>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0"/>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0"/>
      <c r="B535" s="238"/>
      <c r="C535" s="237"/>
      <c r="D535" s="238"/>
      <c r="E535" s="172" t="s">
        <v>323</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0"/>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0"/>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0"/>
      <c r="B538" s="238"/>
      <c r="C538" s="237"/>
      <c r="D538" s="238"/>
      <c r="E538" s="224" t="s">
        <v>318</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0"/>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458</v>
      </c>
      <c r="AJ539" s="199"/>
      <c r="AK539" s="199"/>
      <c r="AL539" s="200"/>
      <c r="AM539" s="199" t="s">
        <v>459</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0"/>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0"/>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0"/>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0"/>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0"/>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458</v>
      </c>
      <c r="AJ544" s="199"/>
      <c r="AK544" s="199"/>
      <c r="AL544" s="200"/>
      <c r="AM544" s="199" t="s">
        <v>459</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0"/>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0"/>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0"/>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0"/>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0"/>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458</v>
      </c>
      <c r="AJ549" s="199"/>
      <c r="AK549" s="199"/>
      <c r="AL549" s="200"/>
      <c r="AM549" s="199" t="s">
        <v>459</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0"/>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0"/>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0"/>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0"/>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0"/>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458</v>
      </c>
      <c r="AJ554" s="199"/>
      <c r="AK554" s="199"/>
      <c r="AL554" s="200"/>
      <c r="AM554" s="199" t="s">
        <v>459</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0"/>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0"/>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0"/>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0"/>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0"/>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458</v>
      </c>
      <c r="AJ559" s="199"/>
      <c r="AK559" s="199"/>
      <c r="AL559" s="200"/>
      <c r="AM559" s="199" t="s">
        <v>459</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0"/>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0"/>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0"/>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0"/>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0"/>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458</v>
      </c>
      <c r="AJ564" s="199"/>
      <c r="AK564" s="199"/>
      <c r="AL564" s="200"/>
      <c r="AM564" s="199" t="s">
        <v>459</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0"/>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0"/>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0"/>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0"/>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0"/>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458</v>
      </c>
      <c r="AJ569" s="199"/>
      <c r="AK569" s="199"/>
      <c r="AL569" s="200"/>
      <c r="AM569" s="199" t="s">
        <v>459</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0"/>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0"/>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0"/>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0"/>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0"/>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458</v>
      </c>
      <c r="AJ574" s="199"/>
      <c r="AK574" s="199"/>
      <c r="AL574" s="200"/>
      <c r="AM574" s="199" t="s">
        <v>459</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0"/>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0"/>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0"/>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0"/>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0"/>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458</v>
      </c>
      <c r="AJ579" s="199"/>
      <c r="AK579" s="199"/>
      <c r="AL579" s="200"/>
      <c r="AM579" s="199" t="s">
        <v>459</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0"/>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0"/>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0"/>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0"/>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0"/>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458</v>
      </c>
      <c r="AJ584" s="199"/>
      <c r="AK584" s="199"/>
      <c r="AL584" s="200"/>
      <c r="AM584" s="199" t="s">
        <v>459</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0"/>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0"/>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0"/>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0"/>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0"/>
      <c r="B589" s="238"/>
      <c r="C589" s="237"/>
      <c r="D589" s="238"/>
      <c r="E589" s="172" t="s">
        <v>323</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0"/>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0"/>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0"/>
      <c r="B592" s="238"/>
      <c r="C592" s="237"/>
      <c r="D592" s="238"/>
      <c r="E592" s="224" t="s">
        <v>317</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0"/>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458</v>
      </c>
      <c r="AJ593" s="199"/>
      <c r="AK593" s="199"/>
      <c r="AL593" s="200"/>
      <c r="AM593" s="199" t="s">
        <v>459</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0"/>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0"/>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0"/>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0"/>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0"/>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458</v>
      </c>
      <c r="AJ598" s="199"/>
      <c r="AK598" s="199"/>
      <c r="AL598" s="200"/>
      <c r="AM598" s="199" t="s">
        <v>459</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0"/>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0"/>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0"/>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0"/>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0"/>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458</v>
      </c>
      <c r="AJ603" s="199"/>
      <c r="AK603" s="199"/>
      <c r="AL603" s="200"/>
      <c r="AM603" s="199" t="s">
        <v>459</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0"/>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0"/>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0"/>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0"/>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0"/>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458</v>
      </c>
      <c r="AJ608" s="199"/>
      <c r="AK608" s="199"/>
      <c r="AL608" s="200"/>
      <c r="AM608" s="199" t="s">
        <v>459</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0"/>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0"/>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0"/>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0"/>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0"/>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458</v>
      </c>
      <c r="AJ613" s="199"/>
      <c r="AK613" s="199"/>
      <c r="AL613" s="200"/>
      <c r="AM613" s="199" t="s">
        <v>459</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0"/>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0"/>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0"/>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0"/>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0"/>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458</v>
      </c>
      <c r="AJ618" s="199"/>
      <c r="AK618" s="199"/>
      <c r="AL618" s="200"/>
      <c r="AM618" s="199" t="s">
        <v>459</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0"/>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0"/>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0"/>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0"/>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0"/>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458</v>
      </c>
      <c r="AJ623" s="199"/>
      <c r="AK623" s="199"/>
      <c r="AL623" s="200"/>
      <c r="AM623" s="199" t="s">
        <v>459</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0"/>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0"/>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0"/>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0"/>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0"/>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458</v>
      </c>
      <c r="AJ628" s="199"/>
      <c r="AK628" s="199"/>
      <c r="AL628" s="200"/>
      <c r="AM628" s="199" t="s">
        <v>459</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0"/>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0"/>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0"/>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0"/>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0"/>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458</v>
      </c>
      <c r="AJ633" s="199"/>
      <c r="AK633" s="199"/>
      <c r="AL633" s="200"/>
      <c r="AM633" s="199" t="s">
        <v>459</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0"/>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0"/>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0"/>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0"/>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0"/>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458</v>
      </c>
      <c r="AJ638" s="199"/>
      <c r="AK638" s="199"/>
      <c r="AL638" s="200"/>
      <c r="AM638" s="199" t="s">
        <v>459</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0"/>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0"/>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0"/>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0"/>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0"/>
      <c r="B643" s="238"/>
      <c r="C643" s="237"/>
      <c r="D643" s="238"/>
      <c r="E643" s="172" t="s">
        <v>323</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0"/>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0"/>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0"/>
      <c r="B646" s="238"/>
      <c r="C646" s="237"/>
      <c r="D646" s="238"/>
      <c r="E646" s="224" t="s">
        <v>318</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0"/>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458</v>
      </c>
      <c r="AJ647" s="199"/>
      <c r="AK647" s="199"/>
      <c r="AL647" s="200"/>
      <c r="AM647" s="199" t="s">
        <v>459</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0"/>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0"/>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0"/>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0"/>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0"/>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458</v>
      </c>
      <c r="AJ652" s="199"/>
      <c r="AK652" s="199"/>
      <c r="AL652" s="200"/>
      <c r="AM652" s="199" t="s">
        <v>459</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0"/>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0"/>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0"/>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0"/>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0"/>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458</v>
      </c>
      <c r="AJ657" s="199"/>
      <c r="AK657" s="199"/>
      <c r="AL657" s="200"/>
      <c r="AM657" s="199" t="s">
        <v>459</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0"/>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0"/>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0"/>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0"/>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0"/>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458</v>
      </c>
      <c r="AJ662" s="199"/>
      <c r="AK662" s="199"/>
      <c r="AL662" s="200"/>
      <c r="AM662" s="199" t="s">
        <v>459</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0"/>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0"/>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0"/>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0"/>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0"/>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458</v>
      </c>
      <c r="AJ667" s="199"/>
      <c r="AK667" s="199"/>
      <c r="AL667" s="200"/>
      <c r="AM667" s="199" t="s">
        <v>459</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0"/>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0"/>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0"/>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0"/>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0"/>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458</v>
      </c>
      <c r="AJ672" s="199"/>
      <c r="AK672" s="199"/>
      <c r="AL672" s="200"/>
      <c r="AM672" s="199" t="s">
        <v>459</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0"/>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0"/>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0"/>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0"/>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0"/>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458</v>
      </c>
      <c r="AJ677" s="199"/>
      <c r="AK677" s="199"/>
      <c r="AL677" s="200"/>
      <c r="AM677" s="199" t="s">
        <v>459</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0"/>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0"/>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0"/>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0"/>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0"/>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458</v>
      </c>
      <c r="AJ682" s="199"/>
      <c r="AK682" s="199"/>
      <c r="AL682" s="200"/>
      <c r="AM682" s="199" t="s">
        <v>459</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0"/>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0"/>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0"/>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0"/>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0"/>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458</v>
      </c>
      <c r="AJ687" s="199"/>
      <c r="AK687" s="199"/>
      <c r="AL687" s="200"/>
      <c r="AM687" s="199" t="s">
        <v>459</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0"/>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0"/>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0"/>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0"/>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0"/>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458</v>
      </c>
      <c r="AJ692" s="199"/>
      <c r="AK692" s="199"/>
      <c r="AL692" s="200"/>
      <c r="AM692" s="199" t="s">
        <v>459</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0"/>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0"/>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0"/>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0"/>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0"/>
      <c r="B697" s="238"/>
      <c r="C697" s="237"/>
      <c r="D697" s="238"/>
      <c r="E697" s="172" t="s">
        <v>323</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0"/>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9"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0"/>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33.75" customHeight="1" x14ac:dyDescent="0.15">
      <c r="A702" s="510" t="s">
        <v>139</v>
      </c>
      <c r="B702" s="511"/>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1" t="s">
        <v>648</v>
      </c>
      <c r="AE702" s="882"/>
      <c r="AF702" s="882"/>
      <c r="AG702" s="871" t="s">
        <v>653</v>
      </c>
      <c r="AH702" s="872"/>
      <c r="AI702" s="872"/>
      <c r="AJ702" s="872"/>
      <c r="AK702" s="872"/>
      <c r="AL702" s="872"/>
      <c r="AM702" s="872"/>
      <c r="AN702" s="872"/>
      <c r="AO702" s="872"/>
      <c r="AP702" s="872"/>
      <c r="AQ702" s="872"/>
      <c r="AR702" s="872"/>
      <c r="AS702" s="872"/>
      <c r="AT702" s="872"/>
      <c r="AU702" s="872"/>
      <c r="AV702" s="872"/>
      <c r="AW702" s="872"/>
      <c r="AX702" s="873"/>
    </row>
    <row r="703" spans="1:51" ht="33.75" customHeight="1" x14ac:dyDescent="0.15">
      <c r="A703" s="512"/>
      <c r="B703" s="513"/>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6"/>
      <c r="AD703" s="169" t="s">
        <v>648</v>
      </c>
      <c r="AE703" s="170"/>
      <c r="AF703" s="170"/>
      <c r="AG703" s="653" t="s">
        <v>654</v>
      </c>
      <c r="AH703" s="654"/>
      <c r="AI703" s="654"/>
      <c r="AJ703" s="654"/>
      <c r="AK703" s="654"/>
      <c r="AL703" s="654"/>
      <c r="AM703" s="654"/>
      <c r="AN703" s="654"/>
      <c r="AO703" s="654"/>
      <c r="AP703" s="654"/>
      <c r="AQ703" s="654"/>
      <c r="AR703" s="654"/>
      <c r="AS703" s="654"/>
      <c r="AT703" s="654"/>
      <c r="AU703" s="654"/>
      <c r="AV703" s="654"/>
      <c r="AW703" s="654"/>
      <c r="AX703" s="655"/>
    </row>
    <row r="704" spans="1:51" ht="33.75" customHeight="1" x14ac:dyDescent="0.15">
      <c r="A704" s="514"/>
      <c r="B704" s="515"/>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7" t="s">
        <v>648</v>
      </c>
      <c r="AE704" s="568"/>
      <c r="AF704" s="568"/>
      <c r="AG704" s="409" t="s">
        <v>654</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7" t="s">
        <v>38</v>
      </c>
      <c r="B705" s="758"/>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656" t="s">
        <v>648</v>
      </c>
      <c r="AE705" s="657"/>
      <c r="AF705" s="725"/>
      <c r="AG705" s="175" t="s">
        <v>655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4"/>
      <c r="B706" s="759"/>
      <c r="C706" s="600"/>
      <c r="D706" s="601"/>
      <c r="E706" s="672" t="s">
        <v>296</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69" t="s">
        <v>656</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44"/>
      <c r="B707" s="759"/>
      <c r="C707" s="602"/>
      <c r="D707" s="603"/>
      <c r="E707" s="675" t="s">
        <v>239</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4" t="s">
        <v>656</v>
      </c>
      <c r="AE707" s="565"/>
      <c r="AF707" s="566"/>
      <c r="AG707" s="178"/>
      <c r="AH707" s="179"/>
      <c r="AI707" s="179"/>
      <c r="AJ707" s="179"/>
      <c r="AK707" s="179"/>
      <c r="AL707" s="179"/>
      <c r="AM707" s="179"/>
      <c r="AN707" s="179"/>
      <c r="AO707" s="179"/>
      <c r="AP707" s="179"/>
      <c r="AQ707" s="179"/>
      <c r="AR707" s="179"/>
      <c r="AS707" s="179"/>
      <c r="AT707" s="179"/>
      <c r="AU707" s="179"/>
      <c r="AV707" s="179"/>
      <c r="AW707" s="179"/>
      <c r="AX707" s="180"/>
    </row>
    <row r="708" spans="1:50" ht="26.25" customHeight="1" x14ac:dyDescent="0.15">
      <c r="A708" s="644"/>
      <c r="B708" s="645"/>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6" t="s">
        <v>648</v>
      </c>
      <c r="AE708" s="657"/>
      <c r="AF708" s="657"/>
      <c r="AG708" s="507" t="s">
        <v>657</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44"/>
      <c r="B709" s="645"/>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648</v>
      </c>
      <c r="AE709" s="170"/>
      <c r="AF709" s="170"/>
      <c r="AG709" s="653" t="s">
        <v>658</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648</v>
      </c>
      <c r="AE710" s="170"/>
      <c r="AF710" s="170"/>
      <c r="AG710" s="653" t="s">
        <v>659</v>
      </c>
      <c r="AH710" s="683"/>
      <c r="AI710" s="683"/>
      <c r="AJ710" s="683"/>
      <c r="AK710" s="683"/>
      <c r="AL710" s="683"/>
      <c r="AM710" s="683"/>
      <c r="AN710" s="683"/>
      <c r="AO710" s="683"/>
      <c r="AP710" s="683"/>
      <c r="AQ710" s="683"/>
      <c r="AR710" s="683"/>
      <c r="AS710" s="683"/>
      <c r="AT710" s="683"/>
      <c r="AU710" s="683"/>
      <c r="AV710" s="683"/>
      <c r="AW710" s="683"/>
      <c r="AX710" s="684"/>
    </row>
    <row r="711" spans="1:50" ht="26.25" customHeight="1" x14ac:dyDescent="0.15">
      <c r="A711" s="644"/>
      <c r="B711" s="645"/>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648</v>
      </c>
      <c r="AE711" s="170"/>
      <c r="AF711" s="170"/>
      <c r="AG711" s="653" t="s">
        <v>660</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44"/>
      <c r="B712" s="645"/>
      <c r="C712" s="575" t="s">
        <v>264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67" t="s">
        <v>661</v>
      </c>
      <c r="AE712" s="568"/>
      <c r="AF712" s="568"/>
      <c r="AG712" s="578" t="s">
        <v>321</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4"/>
      <c r="B713" s="645"/>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648</v>
      </c>
      <c r="AE713" s="170"/>
      <c r="AF713" s="171"/>
      <c r="AG713" s="578" t="s">
        <v>662</v>
      </c>
      <c r="AH713" s="579"/>
      <c r="AI713" s="579"/>
      <c r="AJ713" s="579"/>
      <c r="AK713" s="579"/>
      <c r="AL713" s="579"/>
      <c r="AM713" s="579"/>
      <c r="AN713" s="579"/>
      <c r="AO713" s="579"/>
      <c r="AP713" s="579"/>
      <c r="AQ713" s="579"/>
      <c r="AR713" s="579"/>
      <c r="AS713" s="579"/>
      <c r="AT713" s="579"/>
      <c r="AU713" s="579"/>
      <c r="AV713" s="579"/>
      <c r="AW713" s="579"/>
      <c r="AX713" s="580"/>
    </row>
    <row r="714" spans="1:50" ht="26.25" customHeight="1" x14ac:dyDescent="0.15">
      <c r="A714" s="646"/>
      <c r="B714" s="647"/>
      <c r="C714" s="760" t="s">
        <v>243</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64" t="s">
        <v>648</v>
      </c>
      <c r="AE714" s="565"/>
      <c r="AF714" s="566"/>
      <c r="AG714" s="678" t="s">
        <v>663</v>
      </c>
      <c r="AH714" s="679"/>
      <c r="AI714" s="679"/>
      <c r="AJ714" s="679"/>
      <c r="AK714" s="679"/>
      <c r="AL714" s="679"/>
      <c r="AM714" s="679"/>
      <c r="AN714" s="679"/>
      <c r="AO714" s="679"/>
      <c r="AP714" s="679"/>
      <c r="AQ714" s="679"/>
      <c r="AR714" s="679"/>
      <c r="AS714" s="679"/>
      <c r="AT714" s="679"/>
      <c r="AU714" s="679"/>
      <c r="AV714" s="679"/>
      <c r="AW714" s="679"/>
      <c r="AX714" s="680"/>
    </row>
    <row r="715" spans="1:50" ht="27" customHeight="1" x14ac:dyDescent="0.15">
      <c r="A715" s="607" t="s">
        <v>39</v>
      </c>
      <c r="B715" s="643"/>
      <c r="C715" s="648" t="s">
        <v>244</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648</v>
      </c>
      <c r="AE715" s="657"/>
      <c r="AF715" s="725"/>
      <c r="AG715" s="507" t="s">
        <v>664</v>
      </c>
      <c r="AH715" s="681"/>
      <c r="AI715" s="681"/>
      <c r="AJ715" s="681"/>
      <c r="AK715" s="681"/>
      <c r="AL715" s="681"/>
      <c r="AM715" s="681"/>
      <c r="AN715" s="681"/>
      <c r="AO715" s="681"/>
      <c r="AP715" s="681"/>
      <c r="AQ715" s="681"/>
      <c r="AR715" s="681"/>
      <c r="AS715" s="681"/>
      <c r="AT715" s="681"/>
      <c r="AU715" s="681"/>
      <c r="AV715" s="681"/>
      <c r="AW715" s="681"/>
      <c r="AX715" s="682"/>
    </row>
    <row r="716" spans="1:50" ht="35.25" customHeight="1" x14ac:dyDescent="0.15">
      <c r="A716" s="644"/>
      <c r="B716" s="645"/>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7" t="s">
        <v>648</v>
      </c>
      <c r="AE716" s="748"/>
      <c r="AF716" s="748"/>
      <c r="AG716" s="653" t="s">
        <v>665</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648</v>
      </c>
      <c r="AE717" s="170"/>
      <c r="AF717" s="170"/>
      <c r="AG717" s="653" t="s">
        <v>666</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648</v>
      </c>
      <c r="AE718" s="170"/>
      <c r="AF718" s="170"/>
      <c r="AG718" s="178" t="s">
        <v>667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7" t="s">
        <v>57</v>
      </c>
      <c r="B719" s="638"/>
      <c r="C719" s="778" t="s">
        <v>143</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0"/>
      <c r="AD719" s="656" t="s">
        <v>661</v>
      </c>
      <c r="AE719" s="657"/>
      <c r="AF719" s="657"/>
      <c r="AG719" s="175" t="s">
        <v>670</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9"/>
      <c r="B720" s="640"/>
      <c r="C720" s="920" t="s">
        <v>257</v>
      </c>
      <c r="D720" s="918"/>
      <c r="E720" s="918"/>
      <c r="F720" s="921"/>
      <c r="G720" s="917" t="s">
        <v>258</v>
      </c>
      <c r="H720" s="918"/>
      <c r="I720" s="918"/>
      <c r="J720" s="918"/>
      <c r="K720" s="918"/>
      <c r="L720" s="918"/>
      <c r="M720" s="918"/>
      <c r="N720" s="917" t="s">
        <v>261</v>
      </c>
      <c r="O720" s="918"/>
      <c r="P720" s="918"/>
      <c r="Q720" s="918"/>
      <c r="R720" s="918"/>
      <c r="S720" s="918"/>
      <c r="T720" s="918"/>
      <c r="U720" s="918"/>
      <c r="V720" s="918"/>
      <c r="W720" s="918"/>
      <c r="X720" s="918"/>
      <c r="Y720" s="918"/>
      <c r="Z720" s="918"/>
      <c r="AA720" s="918"/>
      <c r="AB720" s="918"/>
      <c r="AC720" s="918"/>
      <c r="AD720" s="918"/>
      <c r="AE720" s="918"/>
      <c r="AF720" s="919"/>
      <c r="AG720" s="409"/>
      <c r="AH720" s="220"/>
      <c r="AI720" s="220"/>
      <c r="AJ720" s="220"/>
      <c r="AK720" s="220"/>
      <c r="AL720" s="220"/>
      <c r="AM720" s="220"/>
      <c r="AN720" s="220"/>
      <c r="AO720" s="220"/>
      <c r="AP720" s="220"/>
      <c r="AQ720" s="220"/>
      <c r="AR720" s="220"/>
      <c r="AS720" s="220"/>
      <c r="AT720" s="220"/>
      <c r="AU720" s="220"/>
      <c r="AV720" s="220"/>
      <c r="AW720" s="220"/>
      <c r="AX720" s="410"/>
    </row>
    <row r="721" spans="1:52" ht="17.25" customHeight="1" x14ac:dyDescent="0.15">
      <c r="A721" s="639"/>
      <c r="B721" s="640"/>
      <c r="C721" s="904"/>
      <c r="D721" s="905"/>
      <c r="E721" s="905"/>
      <c r="F721" s="906"/>
      <c r="G721" s="922"/>
      <c r="H721" s="923"/>
      <c r="I721" s="63" t="str">
        <f>IF(OR(G721="　", G721=""), "", "-")</f>
        <v/>
      </c>
      <c r="J721" s="903"/>
      <c r="K721" s="903"/>
      <c r="L721" s="63" t="str">
        <f>IF(M721="","","-")</f>
        <v/>
      </c>
      <c r="M721" s="64"/>
      <c r="N721" s="900" t="s">
        <v>632</v>
      </c>
      <c r="O721" s="901"/>
      <c r="P721" s="901"/>
      <c r="Q721" s="901"/>
      <c r="R721" s="901"/>
      <c r="S721" s="901"/>
      <c r="T721" s="901"/>
      <c r="U721" s="901"/>
      <c r="V721" s="901"/>
      <c r="W721" s="901"/>
      <c r="X721" s="901"/>
      <c r="Y721" s="901"/>
      <c r="Z721" s="901"/>
      <c r="AA721" s="901"/>
      <c r="AB721" s="901"/>
      <c r="AC721" s="901"/>
      <c r="AD721" s="901"/>
      <c r="AE721" s="901"/>
      <c r="AF721" s="902"/>
      <c r="AG721" s="409"/>
      <c r="AH721" s="220"/>
      <c r="AI721" s="220"/>
      <c r="AJ721" s="220"/>
      <c r="AK721" s="220"/>
      <c r="AL721" s="220"/>
      <c r="AM721" s="220"/>
      <c r="AN721" s="220"/>
      <c r="AO721" s="220"/>
      <c r="AP721" s="220"/>
      <c r="AQ721" s="220"/>
      <c r="AR721" s="220"/>
      <c r="AS721" s="220"/>
      <c r="AT721" s="220"/>
      <c r="AU721" s="220"/>
      <c r="AV721" s="220"/>
      <c r="AW721" s="220"/>
      <c r="AX721" s="410"/>
    </row>
    <row r="722" spans="1:52" ht="17.25" customHeight="1" x14ac:dyDescent="0.15">
      <c r="A722" s="639"/>
      <c r="B722" s="640"/>
      <c r="C722" s="904"/>
      <c r="D722" s="905"/>
      <c r="E722" s="905"/>
      <c r="F722" s="906"/>
      <c r="G722" s="922"/>
      <c r="H722" s="923"/>
      <c r="I722" s="63" t="str">
        <f t="shared" ref="I722:I725" si="113">IF(OR(G722="　", G722=""), "", "-")</f>
        <v/>
      </c>
      <c r="J722" s="903"/>
      <c r="K722" s="903"/>
      <c r="L722" s="63" t="str">
        <f t="shared" ref="L722:L725" si="114">IF(M722="","","-")</f>
        <v/>
      </c>
      <c r="M722" s="64"/>
      <c r="N722" s="900" t="s">
        <v>632</v>
      </c>
      <c r="O722" s="901"/>
      <c r="P722" s="901"/>
      <c r="Q722" s="901"/>
      <c r="R722" s="901"/>
      <c r="S722" s="901"/>
      <c r="T722" s="901"/>
      <c r="U722" s="901"/>
      <c r="V722" s="901"/>
      <c r="W722" s="901"/>
      <c r="X722" s="901"/>
      <c r="Y722" s="901"/>
      <c r="Z722" s="901"/>
      <c r="AA722" s="901"/>
      <c r="AB722" s="901"/>
      <c r="AC722" s="901"/>
      <c r="AD722" s="901"/>
      <c r="AE722" s="901"/>
      <c r="AF722" s="902"/>
      <c r="AG722" s="409"/>
      <c r="AH722" s="220"/>
      <c r="AI722" s="220"/>
      <c r="AJ722" s="220"/>
      <c r="AK722" s="220"/>
      <c r="AL722" s="220"/>
      <c r="AM722" s="220"/>
      <c r="AN722" s="220"/>
      <c r="AO722" s="220"/>
      <c r="AP722" s="220"/>
      <c r="AQ722" s="220"/>
      <c r="AR722" s="220"/>
      <c r="AS722" s="220"/>
      <c r="AT722" s="220"/>
      <c r="AU722" s="220"/>
      <c r="AV722" s="220"/>
      <c r="AW722" s="220"/>
      <c r="AX722" s="410"/>
    </row>
    <row r="723" spans="1:52" ht="17.25" customHeight="1" x14ac:dyDescent="0.15">
      <c r="A723" s="639"/>
      <c r="B723" s="640"/>
      <c r="C723" s="904"/>
      <c r="D723" s="905"/>
      <c r="E723" s="905"/>
      <c r="F723" s="906"/>
      <c r="G723" s="922"/>
      <c r="H723" s="923"/>
      <c r="I723" s="63" t="str">
        <f t="shared" si="113"/>
        <v/>
      </c>
      <c r="J723" s="903"/>
      <c r="K723" s="903"/>
      <c r="L723" s="63" t="str">
        <f t="shared" si="114"/>
        <v/>
      </c>
      <c r="M723" s="64"/>
      <c r="N723" s="900" t="s">
        <v>632</v>
      </c>
      <c r="O723" s="901"/>
      <c r="P723" s="901"/>
      <c r="Q723" s="901"/>
      <c r="R723" s="901"/>
      <c r="S723" s="901"/>
      <c r="T723" s="901"/>
      <c r="U723" s="901"/>
      <c r="V723" s="901"/>
      <c r="W723" s="901"/>
      <c r="X723" s="901"/>
      <c r="Y723" s="901"/>
      <c r="Z723" s="901"/>
      <c r="AA723" s="901"/>
      <c r="AB723" s="901"/>
      <c r="AC723" s="901"/>
      <c r="AD723" s="901"/>
      <c r="AE723" s="901"/>
      <c r="AF723" s="902"/>
      <c r="AG723" s="409"/>
      <c r="AH723" s="220"/>
      <c r="AI723" s="220"/>
      <c r="AJ723" s="220"/>
      <c r="AK723" s="220"/>
      <c r="AL723" s="220"/>
      <c r="AM723" s="220"/>
      <c r="AN723" s="220"/>
      <c r="AO723" s="220"/>
      <c r="AP723" s="220"/>
      <c r="AQ723" s="220"/>
      <c r="AR723" s="220"/>
      <c r="AS723" s="220"/>
      <c r="AT723" s="220"/>
      <c r="AU723" s="220"/>
      <c r="AV723" s="220"/>
      <c r="AW723" s="220"/>
      <c r="AX723" s="410"/>
    </row>
    <row r="724" spans="1:52" ht="17.25" customHeight="1" x14ac:dyDescent="0.15">
      <c r="A724" s="639"/>
      <c r="B724" s="640"/>
      <c r="C724" s="904"/>
      <c r="D724" s="905"/>
      <c r="E724" s="905"/>
      <c r="F724" s="906"/>
      <c r="G724" s="922"/>
      <c r="H724" s="923"/>
      <c r="I724" s="63" t="str">
        <f t="shared" si="113"/>
        <v/>
      </c>
      <c r="J724" s="903"/>
      <c r="K724" s="903"/>
      <c r="L724" s="63" t="str">
        <f t="shared" si="114"/>
        <v/>
      </c>
      <c r="M724" s="64"/>
      <c r="N724" s="900" t="s">
        <v>632</v>
      </c>
      <c r="O724" s="901"/>
      <c r="P724" s="901"/>
      <c r="Q724" s="901"/>
      <c r="R724" s="901"/>
      <c r="S724" s="901"/>
      <c r="T724" s="901"/>
      <c r="U724" s="901"/>
      <c r="V724" s="901"/>
      <c r="W724" s="901"/>
      <c r="X724" s="901"/>
      <c r="Y724" s="901"/>
      <c r="Z724" s="901"/>
      <c r="AA724" s="901"/>
      <c r="AB724" s="901"/>
      <c r="AC724" s="901"/>
      <c r="AD724" s="901"/>
      <c r="AE724" s="901"/>
      <c r="AF724" s="902"/>
      <c r="AG724" s="409"/>
      <c r="AH724" s="220"/>
      <c r="AI724" s="220"/>
      <c r="AJ724" s="220"/>
      <c r="AK724" s="220"/>
      <c r="AL724" s="220"/>
      <c r="AM724" s="220"/>
      <c r="AN724" s="220"/>
      <c r="AO724" s="220"/>
      <c r="AP724" s="220"/>
      <c r="AQ724" s="220"/>
      <c r="AR724" s="220"/>
      <c r="AS724" s="220"/>
      <c r="AT724" s="220"/>
      <c r="AU724" s="220"/>
      <c r="AV724" s="220"/>
      <c r="AW724" s="220"/>
      <c r="AX724" s="410"/>
    </row>
    <row r="725" spans="1:52" ht="17.25" customHeight="1" x14ac:dyDescent="0.15">
      <c r="A725" s="641"/>
      <c r="B725" s="642"/>
      <c r="C725" s="904"/>
      <c r="D725" s="905"/>
      <c r="E725" s="905"/>
      <c r="F725" s="906"/>
      <c r="G725" s="945"/>
      <c r="H725" s="946"/>
      <c r="I725" s="65" t="str">
        <f t="shared" si="113"/>
        <v/>
      </c>
      <c r="J725" s="947"/>
      <c r="K725" s="947"/>
      <c r="L725" s="65" t="str">
        <f t="shared" si="114"/>
        <v/>
      </c>
      <c r="M725" s="66"/>
      <c r="N725" s="938" t="s">
        <v>632</v>
      </c>
      <c r="O725" s="939"/>
      <c r="P725" s="939"/>
      <c r="Q725" s="939"/>
      <c r="R725" s="939"/>
      <c r="S725" s="939"/>
      <c r="T725" s="939"/>
      <c r="U725" s="939"/>
      <c r="V725" s="939"/>
      <c r="W725" s="939"/>
      <c r="X725" s="939"/>
      <c r="Y725" s="939"/>
      <c r="Z725" s="939"/>
      <c r="AA725" s="939"/>
      <c r="AB725" s="939"/>
      <c r="AC725" s="939"/>
      <c r="AD725" s="939"/>
      <c r="AE725" s="939"/>
      <c r="AF725" s="940"/>
      <c r="AG725" s="178"/>
      <c r="AH725" s="179"/>
      <c r="AI725" s="179"/>
      <c r="AJ725" s="179"/>
      <c r="AK725" s="179"/>
      <c r="AL725" s="179"/>
      <c r="AM725" s="179"/>
      <c r="AN725" s="179"/>
      <c r="AO725" s="179"/>
      <c r="AP725" s="179"/>
      <c r="AQ725" s="179"/>
      <c r="AR725" s="179"/>
      <c r="AS725" s="179"/>
      <c r="AT725" s="179"/>
      <c r="AU725" s="179"/>
      <c r="AV725" s="179"/>
      <c r="AW725" s="179"/>
      <c r="AX725" s="180"/>
    </row>
    <row r="726" spans="1:52" ht="58.5" customHeight="1" x14ac:dyDescent="0.15">
      <c r="A726" s="607" t="s">
        <v>47</v>
      </c>
      <c r="B726" s="608"/>
      <c r="C726" s="424" t="s">
        <v>52</v>
      </c>
      <c r="D726" s="562"/>
      <c r="E726" s="562"/>
      <c r="F726" s="563"/>
      <c r="G726" s="785" t="s">
        <v>668</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2" ht="58.5" customHeight="1" thickBot="1" x14ac:dyDescent="0.2">
      <c r="A727" s="609"/>
      <c r="B727" s="610"/>
      <c r="C727" s="688" t="s">
        <v>56</v>
      </c>
      <c r="D727" s="689"/>
      <c r="E727" s="689"/>
      <c r="F727" s="690"/>
      <c r="G727" s="783" t="s">
        <v>669</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2"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2" ht="67.5" customHeight="1" thickBot="1" x14ac:dyDescent="0.2">
      <c r="A729" s="754"/>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2"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2" ht="67.5" customHeight="1" thickBot="1" x14ac:dyDescent="0.2">
      <c r="A731" s="604"/>
      <c r="B731" s="605"/>
      <c r="C731" s="605"/>
      <c r="D731" s="605"/>
      <c r="E731" s="606"/>
      <c r="F731" s="669"/>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2"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2" ht="66" customHeight="1" thickBot="1" x14ac:dyDescent="0.2">
      <c r="A733" s="604"/>
      <c r="B733" s="605"/>
      <c r="C733" s="605"/>
      <c r="D733" s="605"/>
      <c r="E733" s="606"/>
      <c r="F733" s="755"/>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2" ht="279" customHeight="1" thickBot="1" x14ac:dyDescent="0.2">
      <c r="A735" s="597" t="s">
        <v>752</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2" ht="24.75" customHeight="1" x14ac:dyDescent="0.15">
      <c r="A736" s="763" t="s">
        <v>270</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15">
      <c r="A737" s="142" t="s">
        <v>587</v>
      </c>
      <c r="B737" s="143"/>
      <c r="C737" s="143"/>
      <c r="D737" s="144"/>
      <c r="E737" s="90" t="s">
        <v>639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312</v>
      </c>
      <c r="B738" s="94"/>
      <c r="C738" s="94"/>
      <c r="D738" s="94"/>
      <c r="E738" s="90" t="s">
        <v>640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311</v>
      </c>
      <c r="B739" s="94"/>
      <c r="C739" s="94"/>
      <c r="D739" s="94"/>
      <c r="E739" s="90" t="s">
        <v>641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310</v>
      </c>
      <c r="B740" s="94"/>
      <c r="C740" s="94"/>
      <c r="D740" s="94"/>
      <c r="E740" s="90" t="s">
        <v>642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309</v>
      </c>
      <c r="B741" s="94"/>
      <c r="C741" s="94"/>
      <c r="D741" s="94"/>
      <c r="E741" s="90" t="s">
        <v>643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308</v>
      </c>
      <c r="B742" s="94"/>
      <c r="C742" s="94"/>
      <c r="D742" s="94"/>
      <c r="E742" s="90" t="s">
        <v>644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307</v>
      </c>
      <c r="B743" s="94"/>
      <c r="C743" s="94"/>
      <c r="D743" s="94"/>
      <c r="E743" s="90" t="s">
        <v>645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306</v>
      </c>
      <c r="B744" s="94"/>
      <c r="C744" s="94"/>
      <c r="D744" s="94"/>
      <c r="E744" s="90" t="s">
        <v>646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305</v>
      </c>
      <c r="B745" s="94"/>
      <c r="C745" s="94"/>
      <c r="D745" s="94"/>
      <c r="E745" s="99" t="s">
        <v>647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460</v>
      </c>
      <c r="B746" s="94"/>
      <c r="C746" s="94"/>
      <c r="D746" s="94"/>
      <c r="E746" s="97" t="s">
        <v>625</v>
      </c>
      <c r="F746" s="98"/>
      <c r="G746" s="98"/>
      <c r="H746" s="85" t="str">
        <f>IF(E746="","","-")</f>
        <v>-</v>
      </c>
      <c r="I746" s="98"/>
      <c r="J746" s="98"/>
      <c r="K746" s="85" t="str">
        <f>IF(I746="","","-")</f>
        <v/>
      </c>
      <c r="L746" s="89">
        <v>172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424</v>
      </c>
      <c r="B747" s="94"/>
      <c r="C747" s="94"/>
      <c r="D747" s="94"/>
      <c r="E747" s="97" t="s">
        <v>625</v>
      </c>
      <c r="F747" s="98"/>
      <c r="G747" s="98"/>
      <c r="H747" s="85" t="str">
        <f>IF(E747="","","-")</f>
        <v>-</v>
      </c>
      <c r="I747" s="98"/>
      <c r="J747" s="98"/>
      <c r="K747" s="85" t="str">
        <f>IF(I747="","","-")</f>
        <v/>
      </c>
      <c r="L747" s="89">
        <v>175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299</v>
      </c>
      <c r="B748" s="106"/>
      <c r="C748" s="106"/>
      <c r="D748" s="106"/>
      <c r="E748" s="106"/>
      <c r="F748" s="107"/>
      <c r="G748" s="69" t="s">
        <v>623</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2"/>
      <c r="B786" s="773"/>
      <c r="C786" s="773"/>
      <c r="D786" s="773"/>
      <c r="E786" s="773"/>
      <c r="F786" s="77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9" t="s">
        <v>301</v>
      </c>
      <c r="B787" s="750"/>
      <c r="C787" s="750"/>
      <c r="D787" s="750"/>
      <c r="E787" s="750"/>
      <c r="F787" s="751"/>
      <c r="G787" s="420" t="s">
        <v>714</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745</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52"/>
      <c r="C788" s="752"/>
      <c r="D788" s="752"/>
      <c r="E788" s="752"/>
      <c r="F788" s="753"/>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52"/>
      <c r="C789" s="752"/>
      <c r="D789" s="752"/>
      <c r="E789" s="752"/>
      <c r="F789" s="753"/>
      <c r="G789" s="430" t="s">
        <v>715</v>
      </c>
      <c r="H789" s="431"/>
      <c r="I789" s="431"/>
      <c r="J789" s="431"/>
      <c r="K789" s="432"/>
      <c r="L789" s="433" t="s">
        <v>716</v>
      </c>
      <c r="M789" s="569"/>
      <c r="N789" s="569"/>
      <c r="O789" s="569"/>
      <c r="P789" s="569"/>
      <c r="Q789" s="569"/>
      <c r="R789" s="569"/>
      <c r="S789" s="569"/>
      <c r="T789" s="569"/>
      <c r="U789" s="569"/>
      <c r="V789" s="569"/>
      <c r="W789" s="569"/>
      <c r="X789" s="570"/>
      <c r="Y789" s="436">
        <v>36658</v>
      </c>
      <c r="Z789" s="437"/>
      <c r="AA789" s="437"/>
      <c r="AB789" s="538"/>
      <c r="AC789" s="430" t="s">
        <v>746</v>
      </c>
      <c r="AD789" s="431"/>
      <c r="AE789" s="431"/>
      <c r="AF789" s="431"/>
      <c r="AG789" s="432"/>
      <c r="AH789" s="433" t="s">
        <v>730</v>
      </c>
      <c r="AI789" s="434"/>
      <c r="AJ789" s="434"/>
      <c r="AK789" s="434"/>
      <c r="AL789" s="434"/>
      <c r="AM789" s="434"/>
      <c r="AN789" s="434"/>
      <c r="AO789" s="434"/>
      <c r="AP789" s="434"/>
      <c r="AQ789" s="434"/>
      <c r="AR789" s="434"/>
      <c r="AS789" s="434"/>
      <c r="AT789" s="435"/>
      <c r="AU789" s="436">
        <v>701</v>
      </c>
      <c r="AV789" s="437"/>
      <c r="AW789" s="437"/>
      <c r="AX789" s="438"/>
    </row>
    <row r="790" spans="1:51" ht="24.75" customHeight="1" x14ac:dyDescent="0.15">
      <c r="A790" s="537"/>
      <c r="B790" s="752"/>
      <c r="C790" s="752"/>
      <c r="D790" s="752"/>
      <c r="E790" s="752"/>
      <c r="F790" s="753"/>
      <c r="G790" s="334"/>
      <c r="H790" s="335"/>
      <c r="I790" s="335"/>
      <c r="J790" s="335"/>
      <c r="K790" s="336"/>
      <c r="L790" s="384"/>
      <c r="M790" s="595"/>
      <c r="N790" s="595"/>
      <c r="O790" s="595"/>
      <c r="P790" s="595"/>
      <c r="Q790" s="595"/>
      <c r="R790" s="595"/>
      <c r="S790" s="595"/>
      <c r="T790" s="595"/>
      <c r="U790" s="595"/>
      <c r="V790" s="595"/>
      <c r="W790" s="595"/>
      <c r="X790" s="596"/>
      <c r="Y790" s="381"/>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customHeight="1" x14ac:dyDescent="0.15">
      <c r="A791" s="537"/>
      <c r="B791" s="752"/>
      <c r="C791" s="752"/>
      <c r="D791" s="752"/>
      <c r="E791" s="752"/>
      <c r="F791" s="753"/>
      <c r="G791" s="334"/>
      <c r="H791" s="335"/>
      <c r="I791" s="335"/>
      <c r="J791" s="335"/>
      <c r="K791" s="336"/>
      <c r="L791" s="384"/>
      <c r="M791" s="595"/>
      <c r="N791" s="595"/>
      <c r="O791" s="595"/>
      <c r="P791" s="595"/>
      <c r="Q791" s="595"/>
      <c r="R791" s="595"/>
      <c r="S791" s="595"/>
      <c r="T791" s="595"/>
      <c r="U791" s="595"/>
      <c r="V791" s="595"/>
      <c r="W791" s="595"/>
      <c r="X791" s="59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customHeight="1" x14ac:dyDescent="0.15">
      <c r="A792" s="537"/>
      <c r="B792" s="752"/>
      <c r="C792" s="752"/>
      <c r="D792" s="752"/>
      <c r="E792" s="752"/>
      <c r="F792" s="753"/>
      <c r="G792" s="334"/>
      <c r="H792" s="335"/>
      <c r="I792" s="335"/>
      <c r="J792" s="335"/>
      <c r="K792" s="336"/>
      <c r="L792" s="384"/>
      <c r="M792" s="595"/>
      <c r="N792" s="595"/>
      <c r="O792" s="595"/>
      <c r="P792" s="595"/>
      <c r="Q792" s="595"/>
      <c r="R792" s="595"/>
      <c r="S792" s="595"/>
      <c r="T792" s="595"/>
      <c r="U792" s="595"/>
      <c r="V792" s="595"/>
      <c r="W792" s="595"/>
      <c r="X792" s="59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customHeight="1" x14ac:dyDescent="0.15">
      <c r="A793" s="537"/>
      <c r="B793" s="752"/>
      <c r="C793" s="752"/>
      <c r="D793" s="752"/>
      <c r="E793" s="752"/>
      <c r="F793" s="753"/>
      <c r="G793" s="334"/>
      <c r="H793" s="335"/>
      <c r="I793" s="335"/>
      <c r="J793" s="335"/>
      <c r="K793" s="336"/>
      <c r="L793" s="384"/>
      <c r="M793" s="595"/>
      <c r="N793" s="595"/>
      <c r="O793" s="595"/>
      <c r="P793" s="595"/>
      <c r="Q793" s="595"/>
      <c r="R793" s="595"/>
      <c r="S793" s="595"/>
      <c r="T793" s="595"/>
      <c r="U793" s="595"/>
      <c r="V793" s="595"/>
      <c r="W793" s="595"/>
      <c r="X793" s="59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customHeight="1" x14ac:dyDescent="0.15">
      <c r="A794" s="537"/>
      <c r="B794" s="752"/>
      <c r="C794" s="752"/>
      <c r="D794" s="752"/>
      <c r="E794" s="752"/>
      <c r="F794" s="753"/>
      <c r="G794" s="334"/>
      <c r="H794" s="335"/>
      <c r="I794" s="335"/>
      <c r="J794" s="335"/>
      <c r="K794" s="336"/>
      <c r="L794" s="384"/>
      <c r="M794" s="595"/>
      <c r="N794" s="595"/>
      <c r="O794" s="595"/>
      <c r="P794" s="595"/>
      <c r="Q794" s="595"/>
      <c r="R794" s="595"/>
      <c r="S794" s="595"/>
      <c r="T794" s="595"/>
      <c r="U794" s="595"/>
      <c r="V794" s="595"/>
      <c r="W794" s="595"/>
      <c r="X794" s="59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customHeight="1" x14ac:dyDescent="0.15">
      <c r="A795" s="537"/>
      <c r="B795" s="752"/>
      <c r="C795" s="752"/>
      <c r="D795" s="752"/>
      <c r="E795" s="752"/>
      <c r="F795" s="753"/>
      <c r="G795" s="334"/>
      <c r="H795" s="335"/>
      <c r="I795" s="335"/>
      <c r="J795" s="335"/>
      <c r="K795" s="336"/>
      <c r="L795" s="384"/>
      <c r="M795" s="595"/>
      <c r="N795" s="595"/>
      <c r="O795" s="595"/>
      <c r="P795" s="595"/>
      <c r="Q795" s="595"/>
      <c r="R795" s="595"/>
      <c r="S795" s="595"/>
      <c r="T795" s="595"/>
      <c r="U795" s="595"/>
      <c r="V795" s="595"/>
      <c r="W795" s="595"/>
      <c r="X795" s="59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customHeight="1" x14ac:dyDescent="0.15">
      <c r="A796" s="537"/>
      <c r="B796" s="752"/>
      <c r="C796" s="752"/>
      <c r="D796" s="752"/>
      <c r="E796" s="752"/>
      <c r="F796" s="753"/>
      <c r="G796" s="334"/>
      <c r="H796" s="335"/>
      <c r="I796" s="335"/>
      <c r="J796" s="335"/>
      <c r="K796" s="336"/>
      <c r="L796" s="384"/>
      <c r="M796" s="595"/>
      <c r="N796" s="595"/>
      <c r="O796" s="595"/>
      <c r="P796" s="595"/>
      <c r="Q796" s="595"/>
      <c r="R796" s="595"/>
      <c r="S796" s="595"/>
      <c r="T796" s="595"/>
      <c r="U796" s="595"/>
      <c r="V796" s="595"/>
      <c r="W796" s="595"/>
      <c r="X796" s="59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customHeight="1" x14ac:dyDescent="0.15">
      <c r="A797" s="537"/>
      <c r="B797" s="752"/>
      <c r="C797" s="752"/>
      <c r="D797" s="752"/>
      <c r="E797" s="752"/>
      <c r="F797" s="753"/>
      <c r="G797" s="334"/>
      <c r="H797" s="335"/>
      <c r="I797" s="335"/>
      <c r="J797" s="335"/>
      <c r="K797" s="336"/>
      <c r="L797" s="384"/>
      <c r="M797" s="595"/>
      <c r="N797" s="595"/>
      <c r="O797" s="595"/>
      <c r="P797" s="595"/>
      <c r="Q797" s="595"/>
      <c r="R797" s="595"/>
      <c r="S797" s="595"/>
      <c r="T797" s="595"/>
      <c r="U797" s="595"/>
      <c r="V797" s="595"/>
      <c r="W797" s="595"/>
      <c r="X797" s="59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37"/>
      <c r="B798" s="752"/>
      <c r="C798" s="752"/>
      <c r="D798" s="752"/>
      <c r="E798" s="752"/>
      <c r="F798" s="753"/>
      <c r="G798" s="334"/>
      <c r="H798" s="335"/>
      <c r="I798" s="335"/>
      <c r="J798" s="335"/>
      <c r="K798" s="336"/>
      <c r="L798" s="571"/>
      <c r="M798" s="572"/>
      <c r="N798" s="572"/>
      <c r="O798" s="572"/>
      <c r="P798" s="572"/>
      <c r="Q798" s="572"/>
      <c r="R798" s="572"/>
      <c r="S798" s="572"/>
      <c r="T798" s="572"/>
      <c r="U798" s="572"/>
      <c r="V798" s="572"/>
      <c r="W798" s="572"/>
      <c r="X798" s="573"/>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thickBot="1" x14ac:dyDescent="0.2">
      <c r="A799" s="537"/>
      <c r="B799" s="752"/>
      <c r="C799" s="752"/>
      <c r="D799" s="752"/>
      <c r="E799" s="752"/>
      <c r="F799" s="753"/>
      <c r="G799" s="392" t="s">
        <v>20</v>
      </c>
      <c r="H799" s="393"/>
      <c r="I799" s="393"/>
      <c r="J799" s="393"/>
      <c r="K799" s="393"/>
      <c r="L799" s="394"/>
      <c r="M799" s="395"/>
      <c r="N799" s="395"/>
      <c r="O799" s="395"/>
      <c r="P799" s="395"/>
      <c r="Q799" s="395"/>
      <c r="R799" s="395"/>
      <c r="S799" s="395"/>
      <c r="T799" s="395"/>
      <c r="U799" s="395"/>
      <c r="V799" s="395"/>
      <c r="W799" s="395"/>
      <c r="X799" s="396"/>
      <c r="Y799" s="397">
        <f>SUM(Y789:AB798)</f>
        <v>36658</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701</v>
      </c>
      <c r="AV799" s="398"/>
      <c r="AW799" s="398"/>
      <c r="AX799" s="400"/>
    </row>
    <row r="800" spans="1:51" ht="24.75" customHeight="1" x14ac:dyDescent="0.15">
      <c r="A800" s="537"/>
      <c r="B800" s="752"/>
      <c r="C800" s="752"/>
      <c r="D800" s="752"/>
      <c r="E800" s="752"/>
      <c r="F800" s="753"/>
      <c r="G800" s="420" t="s">
        <v>747</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749</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2</v>
      </c>
    </row>
    <row r="801" spans="1:51" ht="24.75" customHeight="1" x14ac:dyDescent="0.15">
      <c r="A801" s="537"/>
      <c r="B801" s="752"/>
      <c r="C801" s="752"/>
      <c r="D801" s="752"/>
      <c r="E801" s="752"/>
      <c r="F801" s="753"/>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2</v>
      </c>
    </row>
    <row r="802" spans="1:51" ht="24.75" customHeight="1" x14ac:dyDescent="0.15">
      <c r="A802" s="537"/>
      <c r="B802" s="752"/>
      <c r="C802" s="752"/>
      <c r="D802" s="752"/>
      <c r="E802" s="752"/>
      <c r="F802" s="753"/>
      <c r="G802" s="430" t="s">
        <v>748</v>
      </c>
      <c r="H802" s="431"/>
      <c r="I802" s="431"/>
      <c r="J802" s="431"/>
      <c r="K802" s="432"/>
      <c r="L802" s="433" t="s">
        <v>721</v>
      </c>
      <c r="M802" s="434"/>
      <c r="N802" s="434"/>
      <c r="O802" s="434"/>
      <c r="P802" s="434"/>
      <c r="Q802" s="434"/>
      <c r="R802" s="434"/>
      <c r="S802" s="434"/>
      <c r="T802" s="434"/>
      <c r="U802" s="434"/>
      <c r="V802" s="434"/>
      <c r="W802" s="434"/>
      <c r="X802" s="435"/>
      <c r="Y802" s="436">
        <v>635</v>
      </c>
      <c r="Z802" s="437"/>
      <c r="AA802" s="437"/>
      <c r="AB802" s="538"/>
      <c r="AC802" s="430" t="s">
        <v>746</v>
      </c>
      <c r="AD802" s="431"/>
      <c r="AE802" s="431"/>
      <c r="AF802" s="431"/>
      <c r="AG802" s="432"/>
      <c r="AH802" s="433" t="s">
        <v>750</v>
      </c>
      <c r="AI802" s="434"/>
      <c r="AJ802" s="434"/>
      <c r="AK802" s="434"/>
      <c r="AL802" s="434"/>
      <c r="AM802" s="434"/>
      <c r="AN802" s="434"/>
      <c r="AO802" s="434"/>
      <c r="AP802" s="434"/>
      <c r="AQ802" s="434"/>
      <c r="AR802" s="434"/>
      <c r="AS802" s="434"/>
      <c r="AT802" s="435"/>
      <c r="AU802" s="436">
        <v>497</v>
      </c>
      <c r="AV802" s="437"/>
      <c r="AW802" s="437"/>
      <c r="AX802" s="438"/>
      <c r="AY802">
        <f t="shared" ref="AY802:AY812" si="115">$AY$800</f>
        <v>2</v>
      </c>
    </row>
    <row r="803" spans="1:51" ht="24.75" customHeight="1" x14ac:dyDescent="0.15">
      <c r="A803" s="537"/>
      <c r="B803" s="752"/>
      <c r="C803" s="752"/>
      <c r="D803" s="752"/>
      <c r="E803" s="752"/>
      <c r="F803" s="753"/>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2</v>
      </c>
    </row>
    <row r="804" spans="1:51" ht="24.75" customHeight="1" x14ac:dyDescent="0.15">
      <c r="A804" s="537"/>
      <c r="B804" s="752"/>
      <c r="C804" s="752"/>
      <c r="D804" s="752"/>
      <c r="E804" s="752"/>
      <c r="F804" s="753"/>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2</v>
      </c>
    </row>
    <row r="805" spans="1:51" ht="24.75" customHeight="1" x14ac:dyDescent="0.15">
      <c r="A805" s="537"/>
      <c r="B805" s="752"/>
      <c r="C805" s="752"/>
      <c r="D805" s="752"/>
      <c r="E805" s="752"/>
      <c r="F805" s="753"/>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2</v>
      </c>
    </row>
    <row r="806" spans="1:51" ht="24.75" customHeight="1" x14ac:dyDescent="0.15">
      <c r="A806" s="537"/>
      <c r="B806" s="752"/>
      <c r="C806" s="752"/>
      <c r="D806" s="752"/>
      <c r="E806" s="752"/>
      <c r="F806" s="753"/>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2</v>
      </c>
    </row>
    <row r="807" spans="1:51" ht="24.75" customHeight="1" x14ac:dyDescent="0.15">
      <c r="A807" s="537"/>
      <c r="B807" s="752"/>
      <c r="C807" s="752"/>
      <c r="D807" s="752"/>
      <c r="E807" s="752"/>
      <c r="F807" s="753"/>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2</v>
      </c>
    </row>
    <row r="808" spans="1:51" ht="24.75" customHeight="1" x14ac:dyDescent="0.15">
      <c r="A808" s="537"/>
      <c r="B808" s="752"/>
      <c r="C808" s="752"/>
      <c r="D808" s="752"/>
      <c r="E808" s="752"/>
      <c r="F808" s="753"/>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2</v>
      </c>
    </row>
    <row r="809" spans="1:51" ht="24.75" customHeight="1" x14ac:dyDescent="0.15">
      <c r="A809" s="537"/>
      <c r="B809" s="752"/>
      <c r="C809" s="752"/>
      <c r="D809" s="752"/>
      <c r="E809" s="752"/>
      <c r="F809" s="753"/>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2</v>
      </c>
    </row>
    <row r="810" spans="1:51" ht="24.75" customHeight="1" x14ac:dyDescent="0.15">
      <c r="A810" s="537"/>
      <c r="B810" s="752"/>
      <c r="C810" s="752"/>
      <c r="D810" s="752"/>
      <c r="E810" s="752"/>
      <c r="F810" s="753"/>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2</v>
      </c>
    </row>
    <row r="811" spans="1:51" ht="24.75" customHeight="1" x14ac:dyDescent="0.15">
      <c r="A811" s="537"/>
      <c r="B811" s="752"/>
      <c r="C811" s="752"/>
      <c r="D811" s="752"/>
      <c r="E811" s="752"/>
      <c r="F811" s="753"/>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2</v>
      </c>
    </row>
    <row r="812" spans="1:51" ht="24.75" customHeight="1" thickBot="1" x14ac:dyDescent="0.2">
      <c r="A812" s="537"/>
      <c r="B812" s="752"/>
      <c r="C812" s="752"/>
      <c r="D812" s="752"/>
      <c r="E812" s="752"/>
      <c r="F812" s="753"/>
      <c r="G812" s="392" t="s">
        <v>20</v>
      </c>
      <c r="H812" s="393"/>
      <c r="I812" s="393"/>
      <c r="J812" s="393"/>
      <c r="K812" s="393"/>
      <c r="L812" s="394"/>
      <c r="M812" s="395"/>
      <c r="N812" s="395"/>
      <c r="O812" s="395"/>
      <c r="P812" s="395"/>
      <c r="Q812" s="395"/>
      <c r="R812" s="395"/>
      <c r="S812" s="395"/>
      <c r="T812" s="395"/>
      <c r="U812" s="395"/>
      <c r="V812" s="395"/>
      <c r="W812" s="395"/>
      <c r="X812" s="396"/>
      <c r="Y812" s="397">
        <f>SUM(Y802:AB811)</f>
        <v>635</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497</v>
      </c>
      <c r="AV812" s="398"/>
      <c r="AW812" s="398"/>
      <c r="AX812" s="400"/>
      <c r="AY812">
        <f t="shared" si="115"/>
        <v>2</v>
      </c>
    </row>
    <row r="813" spans="1:51" ht="24.75" customHeight="1" x14ac:dyDescent="0.15">
      <c r="A813" s="537"/>
      <c r="B813" s="752"/>
      <c r="C813" s="752"/>
      <c r="D813" s="752"/>
      <c r="E813" s="752"/>
      <c r="F813" s="753"/>
      <c r="G813" s="420" t="s">
        <v>751</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241</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1</v>
      </c>
    </row>
    <row r="814" spans="1:51" ht="24.75" customHeight="1" x14ac:dyDescent="0.15">
      <c r="A814" s="537"/>
      <c r="B814" s="752"/>
      <c r="C814" s="752"/>
      <c r="D814" s="752"/>
      <c r="E814" s="752"/>
      <c r="F814" s="753"/>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1</v>
      </c>
    </row>
    <row r="815" spans="1:51" ht="24.75" customHeight="1" x14ac:dyDescent="0.15">
      <c r="A815" s="537"/>
      <c r="B815" s="752"/>
      <c r="C815" s="752"/>
      <c r="D815" s="752"/>
      <c r="E815" s="752"/>
      <c r="F815" s="753"/>
      <c r="G815" s="430" t="s">
        <v>746</v>
      </c>
      <c r="H815" s="431"/>
      <c r="I815" s="431"/>
      <c r="J815" s="431"/>
      <c r="K815" s="432"/>
      <c r="L815" s="433"/>
      <c r="M815" s="434"/>
      <c r="N815" s="434"/>
      <c r="O815" s="434"/>
      <c r="P815" s="434"/>
      <c r="Q815" s="434"/>
      <c r="R815" s="434"/>
      <c r="S815" s="434"/>
      <c r="T815" s="434"/>
      <c r="U815" s="434"/>
      <c r="V815" s="434"/>
      <c r="W815" s="434"/>
      <c r="X815" s="435"/>
      <c r="Y815" s="436">
        <v>0</v>
      </c>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1</v>
      </c>
    </row>
    <row r="816" spans="1:51" ht="24.75" customHeight="1" x14ac:dyDescent="0.15">
      <c r="A816" s="537"/>
      <c r="B816" s="752"/>
      <c r="C816" s="752"/>
      <c r="D816" s="752"/>
      <c r="E816" s="752"/>
      <c r="F816" s="753"/>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1</v>
      </c>
    </row>
    <row r="817" spans="1:51" ht="24.75" customHeight="1" x14ac:dyDescent="0.15">
      <c r="A817" s="537"/>
      <c r="B817" s="752"/>
      <c r="C817" s="752"/>
      <c r="D817" s="752"/>
      <c r="E817" s="752"/>
      <c r="F817" s="753"/>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1</v>
      </c>
    </row>
    <row r="818" spans="1:51" ht="24.75" customHeight="1" x14ac:dyDescent="0.15">
      <c r="A818" s="537"/>
      <c r="B818" s="752"/>
      <c r="C818" s="752"/>
      <c r="D818" s="752"/>
      <c r="E818" s="752"/>
      <c r="F818" s="753"/>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1</v>
      </c>
    </row>
    <row r="819" spans="1:51" ht="24.75" customHeight="1" x14ac:dyDescent="0.15">
      <c r="A819" s="537"/>
      <c r="B819" s="752"/>
      <c r="C819" s="752"/>
      <c r="D819" s="752"/>
      <c r="E819" s="752"/>
      <c r="F819" s="753"/>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1</v>
      </c>
    </row>
    <row r="820" spans="1:51" ht="21" customHeight="1" x14ac:dyDescent="0.15">
      <c r="A820" s="537"/>
      <c r="B820" s="752"/>
      <c r="C820" s="752"/>
      <c r="D820" s="752"/>
      <c r="E820" s="752"/>
      <c r="F820" s="753"/>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1</v>
      </c>
    </row>
    <row r="821" spans="1:51" ht="21" customHeight="1" x14ac:dyDescent="0.15">
      <c r="A821" s="537"/>
      <c r="B821" s="752"/>
      <c r="C821" s="752"/>
      <c r="D821" s="752"/>
      <c r="E821" s="752"/>
      <c r="F821" s="753"/>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1</v>
      </c>
    </row>
    <row r="822" spans="1:51" ht="21" customHeight="1" x14ac:dyDescent="0.15">
      <c r="A822" s="537"/>
      <c r="B822" s="752"/>
      <c r="C822" s="752"/>
      <c r="D822" s="752"/>
      <c r="E822" s="752"/>
      <c r="F822" s="753"/>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1</v>
      </c>
    </row>
    <row r="823" spans="1:51" ht="21" customHeight="1" x14ac:dyDescent="0.15">
      <c r="A823" s="537"/>
      <c r="B823" s="752"/>
      <c r="C823" s="752"/>
      <c r="D823" s="752"/>
      <c r="E823" s="752"/>
      <c r="F823" s="753"/>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1</v>
      </c>
    </row>
    <row r="824" spans="1:51" ht="21" customHeight="1" x14ac:dyDescent="0.15">
      <c r="A824" s="537"/>
      <c r="B824" s="752"/>
      <c r="C824" s="752"/>
      <c r="D824" s="752"/>
      <c r="E824" s="752"/>
      <c r="F824" s="753"/>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1</v>
      </c>
    </row>
    <row r="825" spans="1:51" ht="24.75" customHeight="1" thickBot="1" x14ac:dyDescent="0.2">
      <c r="A825" s="537"/>
      <c r="B825" s="752"/>
      <c r="C825" s="752"/>
      <c r="D825" s="752"/>
      <c r="E825" s="752"/>
      <c r="F825" s="753"/>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1</v>
      </c>
    </row>
    <row r="826" spans="1:51" ht="24.75" customHeight="1" x14ac:dyDescent="0.15">
      <c r="A826" s="537"/>
      <c r="B826" s="752"/>
      <c r="C826" s="752"/>
      <c r="D826" s="752"/>
      <c r="E826" s="752"/>
      <c r="F826" s="753"/>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customHeight="1" x14ac:dyDescent="0.15">
      <c r="A827" s="537"/>
      <c r="B827" s="752"/>
      <c r="C827" s="752"/>
      <c r="D827" s="752"/>
      <c r="E827" s="752"/>
      <c r="F827" s="753"/>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18" customHeight="1" x14ac:dyDescent="0.15">
      <c r="A828" s="537"/>
      <c r="B828" s="752"/>
      <c r="C828" s="752"/>
      <c r="D828" s="752"/>
      <c r="E828" s="752"/>
      <c r="F828" s="753"/>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18" customHeight="1" x14ac:dyDescent="0.15">
      <c r="A829" s="537"/>
      <c r="B829" s="752"/>
      <c r="C829" s="752"/>
      <c r="D829" s="752"/>
      <c r="E829" s="752"/>
      <c r="F829" s="753"/>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18" customHeight="1" x14ac:dyDescent="0.15">
      <c r="A830" s="537"/>
      <c r="B830" s="752"/>
      <c r="C830" s="752"/>
      <c r="D830" s="752"/>
      <c r="E830" s="752"/>
      <c r="F830" s="753"/>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18" customHeight="1" x14ac:dyDescent="0.15">
      <c r="A831" s="537"/>
      <c r="B831" s="752"/>
      <c r="C831" s="752"/>
      <c r="D831" s="752"/>
      <c r="E831" s="752"/>
      <c r="F831" s="753"/>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18" customHeight="1" x14ac:dyDescent="0.15">
      <c r="A832" s="537"/>
      <c r="B832" s="752"/>
      <c r="C832" s="752"/>
      <c r="D832" s="752"/>
      <c r="E832" s="752"/>
      <c r="F832" s="753"/>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18" customHeight="1" x14ac:dyDescent="0.15">
      <c r="A833" s="537"/>
      <c r="B833" s="752"/>
      <c r="C833" s="752"/>
      <c r="D833" s="752"/>
      <c r="E833" s="752"/>
      <c r="F833" s="753"/>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18" customHeight="1" x14ac:dyDescent="0.15">
      <c r="A834" s="537"/>
      <c r="B834" s="752"/>
      <c r="C834" s="752"/>
      <c r="D834" s="752"/>
      <c r="E834" s="752"/>
      <c r="F834" s="753"/>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18" customHeight="1" x14ac:dyDescent="0.15">
      <c r="A835" s="537"/>
      <c r="B835" s="752"/>
      <c r="C835" s="752"/>
      <c r="D835" s="752"/>
      <c r="E835" s="752"/>
      <c r="F835" s="753"/>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18" customHeight="1" x14ac:dyDescent="0.15">
      <c r="A836" s="537"/>
      <c r="B836" s="752"/>
      <c r="C836" s="752"/>
      <c r="D836" s="752"/>
      <c r="E836" s="752"/>
      <c r="F836" s="753"/>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18" customHeight="1" x14ac:dyDescent="0.15">
      <c r="A837" s="537"/>
      <c r="B837" s="752"/>
      <c r="C837" s="752"/>
      <c r="D837" s="752"/>
      <c r="E837" s="752"/>
      <c r="F837" s="753"/>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18" customHeight="1" x14ac:dyDescent="0.15">
      <c r="A838" s="537"/>
      <c r="B838" s="752"/>
      <c r="C838" s="752"/>
      <c r="D838" s="752"/>
      <c r="E838" s="752"/>
      <c r="F838" s="753"/>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1" t="s">
        <v>262</v>
      </c>
      <c r="AM839" s="942"/>
      <c r="AN839" s="942"/>
      <c r="AO839" s="87" t="s">
        <v>260</v>
      </c>
      <c r="AP839" s="21"/>
      <c r="AQ839" s="21"/>
      <c r="AR839" s="21"/>
      <c r="AS839" s="21"/>
      <c r="AT839" s="21"/>
      <c r="AU839" s="21"/>
      <c r="AV839" s="21"/>
      <c r="AW839" s="21"/>
      <c r="AX839" s="22"/>
      <c r="AY839">
        <f>COUNTIF($AO$839,"☑")</f>
        <v>0</v>
      </c>
    </row>
    <row r="840" spans="1:51" ht="10.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10.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0.25" customHeight="1" x14ac:dyDescent="0.15">
      <c r="A843" s="9"/>
      <c r="B843" s="41" t="s">
        <v>278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2" t="s">
        <v>221</v>
      </c>
      <c r="K844" s="94"/>
      <c r="L844" s="94"/>
      <c r="M844" s="94"/>
      <c r="N844" s="94"/>
      <c r="O844" s="94"/>
      <c r="P844" s="321" t="s">
        <v>196</v>
      </c>
      <c r="Q844" s="321"/>
      <c r="R844" s="321"/>
      <c r="S844" s="321"/>
      <c r="T844" s="321"/>
      <c r="U844" s="321"/>
      <c r="V844" s="321"/>
      <c r="W844" s="321"/>
      <c r="X844" s="321"/>
      <c r="Y844" s="331" t="s">
        <v>219</v>
      </c>
      <c r="Z844" s="332"/>
      <c r="AA844" s="332"/>
      <c r="AB844" s="332"/>
      <c r="AC844" s="262" t="s">
        <v>256</v>
      </c>
      <c r="AD844" s="262"/>
      <c r="AE844" s="262"/>
      <c r="AF844" s="262"/>
      <c r="AG844" s="262"/>
      <c r="AH844" s="331" t="s">
        <v>283</v>
      </c>
      <c r="AI844" s="333"/>
      <c r="AJ844" s="333"/>
      <c r="AK844" s="333"/>
      <c r="AL844" s="333" t="s">
        <v>21</v>
      </c>
      <c r="AM844" s="333"/>
      <c r="AN844" s="333"/>
      <c r="AO844" s="407"/>
      <c r="AP844" s="408" t="s">
        <v>222</v>
      </c>
      <c r="AQ844" s="408"/>
      <c r="AR844" s="408"/>
      <c r="AS844" s="408"/>
      <c r="AT844" s="408"/>
      <c r="AU844" s="408"/>
      <c r="AV844" s="408"/>
      <c r="AW844" s="408"/>
      <c r="AX844" s="408"/>
    </row>
    <row r="845" spans="1:51" ht="30" customHeight="1" x14ac:dyDescent="0.15">
      <c r="A845" s="387">
        <v>1</v>
      </c>
      <c r="B845" s="387">
        <v>1</v>
      </c>
      <c r="C845" s="406" t="s">
        <v>735</v>
      </c>
      <c r="D845" s="401"/>
      <c r="E845" s="401"/>
      <c r="F845" s="401"/>
      <c r="G845" s="401"/>
      <c r="H845" s="401"/>
      <c r="I845" s="401"/>
      <c r="J845" s="402" t="s">
        <v>670</v>
      </c>
      <c r="K845" s="403"/>
      <c r="L845" s="403"/>
      <c r="M845" s="403"/>
      <c r="N845" s="403"/>
      <c r="O845" s="403"/>
      <c r="P845" s="302" t="s">
        <v>737</v>
      </c>
      <c r="Q845" s="303"/>
      <c r="R845" s="303"/>
      <c r="S845" s="303"/>
      <c r="T845" s="303"/>
      <c r="U845" s="303"/>
      <c r="V845" s="303"/>
      <c r="W845" s="303"/>
      <c r="X845" s="303"/>
      <c r="Y845" s="304">
        <v>36658</v>
      </c>
      <c r="Z845" s="305"/>
      <c r="AA845" s="305"/>
      <c r="AB845" s="306"/>
      <c r="AC845" s="308"/>
      <c r="AD845" s="309"/>
      <c r="AE845" s="309"/>
      <c r="AF845" s="309"/>
      <c r="AG845" s="309"/>
      <c r="AH845" s="404" t="s">
        <v>670</v>
      </c>
      <c r="AI845" s="405"/>
      <c r="AJ845" s="405"/>
      <c r="AK845" s="405"/>
      <c r="AL845" s="312" t="s">
        <v>670</v>
      </c>
      <c r="AM845" s="313"/>
      <c r="AN845" s="313"/>
      <c r="AO845" s="314"/>
      <c r="AP845" s="307"/>
      <c r="AQ845" s="307"/>
      <c r="AR845" s="307"/>
      <c r="AS845" s="307"/>
      <c r="AT845" s="307"/>
      <c r="AU845" s="307"/>
      <c r="AV845" s="307"/>
      <c r="AW845" s="307"/>
      <c r="AX845" s="307"/>
    </row>
    <row r="846" spans="1:51" ht="30" customHeight="1" x14ac:dyDescent="0.15">
      <c r="A846" s="387">
        <v>2</v>
      </c>
      <c r="B846" s="387">
        <v>1</v>
      </c>
      <c r="C846" s="406" t="s">
        <v>739</v>
      </c>
      <c r="D846" s="401"/>
      <c r="E846" s="401"/>
      <c r="F846" s="401"/>
      <c r="G846" s="401"/>
      <c r="H846" s="401"/>
      <c r="I846" s="401"/>
      <c r="J846" s="402" t="s">
        <v>670</v>
      </c>
      <c r="K846" s="403"/>
      <c r="L846" s="403"/>
      <c r="M846" s="403"/>
      <c r="N846" s="403"/>
      <c r="O846" s="403"/>
      <c r="P846" s="302" t="s">
        <v>738</v>
      </c>
      <c r="Q846" s="303"/>
      <c r="R846" s="303"/>
      <c r="S846" s="303"/>
      <c r="T846" s="303"/>
      <c r="U846" s="303"/>
      <c r="V846" s="303"/>
      <c r="W846" s="303"/>
      <c r="X846" s="303"/>
      <c r="Y846" s="304">
        <v>24646</v>
      </c>
      <c r="Z846" s="305"/>
      <c r="AA846" s="305"/>
      <c r="AB846" s="306"/>
      <c r="AC846" s="308"/>
      <c r="AD846" s="309"/>
      <c r="AE846" s="309"/>
      <c r="AF846" s="309"/>
      <c r="AG846" s="309"/>
      <c r="AH846" s="404" t="s">
        <v>670</v>
      </c>
      <c r="AI846" s="405"/>
      <c r="AJ846" s="405"/>
      <c r="AK846" s="405"/>
      <c r="AL846" s="312" t="s">
        <v>670</v>
      </c>
      <c r="AM846" s="313"/>
      <c r="AN846" s="313"/>
      <c r="AO846" s="314"/>
      <c r="AP846" s="307"/>
      <c r="AQ846" s="307"/>
      <c r="AR846" s="307"/>
      <c r="AS846" s="307"/>
      <c r="AT846" s="307"/>
      <c r="AU846" s="307"/>
      <c r="AV846" s="307"/>
      <c r="AW846" s="307"/>
      <c r="AX846" s="307"/>
      <c r="AY846">
        <f>COUNTA($C$846)</f>
        <v>1</v>
      </c>
    </row>
    <row r="847" spans="1:51" ht="30" customHeight="1" x14ac:dyDescent="0.15">
      <c r="A847" s="387">
        <v>3</v>
      </c>
      <c r="B847" s="387">
        <v>1</v>
      </c>
      <c r="C847" s="406" t="s">
        <v>736</v>
      </c>
      <c r="D847" s="401"/>
      <c r="E847" s="401"/>
      <c r="F847" s="401"/>
      <c r="G847" s="401"/>
      <c r="H847" s="401"/>
      <c r="I847" s="401"/>
      <c r="J847" s="402" t="s">
        <v>670</v>
      </c>
      <c r="K847" s="403"/>
      <c r="L847" s="403"/>
      <c r="M847" s="403"/>
      <c r="N847" s="403"/>
      <c r="O847" s="403"/>
      <c r="P847" s="302" t="s">
        <v>738</v>
      </c>
      <c r="Q847" s="303"/>
      <c r="R847" s="303"/>
      <c r="S847" s="303"/>
      <c r="T847" s="303"/>
      <c r="U847" s="303"/>
      <c r="V847" s="303"/>
      <c r="W847" s="303"/>
      <c r="X847" s="303"/>
      <c r="Y847" s="304">
        <v>20179</v>
      </c>
      <c r="Z847" s="305"/>
      <c r="AA847" s="305"/>
      <c r="AB847" s="306"/>
      <c r="AC847" s="308"/>
      <c r="AD847" s="309"/>
      <c r="AE847" s="309"/>
      <c r="AF847" s="309"/>
      <c r="AG847" s="309"/>
      <c r="AH847" s="310" t="s">
        <v>670</v>
      </c>
      <c r="AI847" s="311"/>
      <c r="AJ847" s="311"/>
      <c r="AK847" s="311"/>
      <c r="AL847" s="312" t="s">
        <v>670</v>
      </c>
      <c r="AM847" s="313"/>
      <c r="AN847" s="313"/>
      <c r="AO847" s="314"/>
      <c r="AP847" s="307"/>
      <c r="AQ847" s="307"/>
      <c r="AR847" s="307"/>
      <c r="AS847" s="307"/>
      <c r="AT847" s="307"/>
      <c r="AU847" s="307"/>
      <c r="AV847" s="307"/>
      <c r="AW847" s="307"/>
      <c r="AX847" s="307"/>
      <c r="AY847">
        <f>COUNTA($C$847)</f>
        <v>1</v>
      </c>
    </row>
    <row r="848" spans="1:51" ht="30" customHeight="1" x14ac:dyDescent="0.15">
      <c r="A848" s="387">
        <v>4</v>
      </c>
      <c r="B848" s="387">
        <v>1</v>
      </c>
      <c r="C848" s="406" t="s">
        <v>740</v>
      </c>
      <c r="D848" s="401"/>
      <c r="E848" s="401"/>
      <c r="F848" s="401"/>
      <c r="G848" s="401"/>
      <c r="H848" s="401"/>
      <c r="I848" s="401"/>
      <c r="J848" s="402" t="s">
        <v>670</v>
      </c>
      <c r="K848" s="403"/>
      <c r="L848" s="403"/>
      <c r="M848" s="403"/>
      <c r="N848" s="403"/>
      <c r="O848" s="403"/>
      <c r="P848" s="302" t="s">
        <v>738</v>
      </c>
      <c r="Q848" s="303"/>
      <c r="R848" s="303"/>
      <c r="S848" s="303"/>
      <c r="T848" s="303"/>
      <c r="U848" s="303"/>
      <c r="V848" s="303"/>
      <c r="W848" s="303"/>
      <c r="X848" s="303"/>
      <c r="Y848" s="304">
        <v>19436</v>
      </c>
      <c r="Z848" s="305"/>
      <c r="AA848" s="305"/>
      <c r="AB848" s="306"/>
      <c r="AC848" s="308"/>
      <c r="AD848" s="309"/>
      <c r="AE848" s="309"/>
      <c r="AF848" s="309"/>
      <c r="AG848" s="309"/>
      <c r="AH848" s="310" t="s">
        <v>670</v>
      </c>
      <c r="AI848" s="311"/>
      <c r="AJ848" s="311"/>
      <c r="AK848" s="311"/>
      <c r="AL848" s="312" t="s">
        <v>670</v>
      </c>
      <c r="AM848" s="313"/>
      <c r="AN848" s="313"/>
      <c r="AO848" s="314"/>
      <c r="AP848" s="307"/>
      <c r="AQ848" s="307"/>
      <c r="AR848" s="307"/>
      <c r="AS848" s="307"/>
      <c r="AT848" s="307"/>
      <c r="AU848" s="307"/>
      <c r="AV848" s="307"/>
      <c r="AW848" s="307"/>
      <c r="AX848" s="307"/>
      <c r="AY848">
        <f>COUNTA($C$848)</f>
        <v>1</v>
      </c>
    </row>
    <row r="849" spans="1:51" ht="30" customHeight="1" x14ac:dyDescent="0.15">
      <c r="A849" s="387">
        <v>5</v>
      </c>
      <c r="B849" s="387">
        <v>1</v>
      </c>
      <c r="C849" s="406" t="s">
        <v>741</v>
      </c>
      <c r="D849" s="401"/>
      <c r="E849" s="401"/>
      <c r="F849" s="401"/>
      <c r="G849" s="401"/>
      <c r="H849" s="401"/>
      <c r="I849" s="401"/>
      <c r="J849" s="402" t="s">
        <v>670</v>
      </c>
      <c r="K849" s="403"/>
      <c r="L849" s="403"/>
      <c r="M849" s="403"/>
      <c r="N849" s="403"/>
      <c r="O849" s="403"/>
      <c r="P849" s="302" t="s">
        <v>738</v>
      </c>
      <c r="Q849" s="303"/>
      <c r="R849" s="303"/>
      <c r="S849" s="303"/>
      <c r="T849" s="303"/>
      <c r="U849" s="303"/>
      <c r="V849" s="303"/>
      <c r="W849" s="303"/>
      <c r="X849" s="303"/>
      <c r="Y849" s="304">
        <v>18934</v>
      </c>
      <c r="Z849" s="305"/>
      <c r="AA849" s="305"/>
      <c r="AB849" s="306"/>
      <c r="AC849" s="308"/>
      <c r="AD849" s="309"/>
      <c r="AE849" s="309"/>
      <c r="AF849" s="309"/>
      <c r="AG849" s="309"/>
      <c r="AH849" s="310" t="s">
        <v>670</v>
      </c>
      <c r="AI849" s="311"/>
      <c r="AJ849" s="311"/>
      <c r="AK849" s="311"/>
      <c r="AL849" s="312" t="s">
        <v>670</v>
      </c>
      <c r="AM849" s="313"/>
      <c r="AN849" s="313"/>
      <c r="AO849" s="314"/>
      <c r="AP849" s="307"/>
      <c r="AQ849" s="307"/>
      <c r="AR849" s="307"/>
      <c r="AS849" s="307"/>
      <c r="AT849" s="307"/>
      <c r="AU849" s="307"/>
      <c r="AV849" s="307"/>
      <c r="AW849" s="307"/>
      <c r="AX849" s="307"/>
      <c r="AY849">
        <f>COUNTA($C$849)</f>
        <v>1</v>
      </c>
    </row>
    <row r="850" spans="1:51" ht="30" customHeight="1" x14ac:dyDescent="0.15">
      <c r="A850" s="387">
        <v>6</v>
      </c>
      <c r="B850" s="387">
        <v>1</v>
      </c>
      <c r="C850" s="406" t="s">
        <v>742</v>
      </c>
      <c r="D850" s="401"/>
      <c r="E850" s="401"/>
      <c r="F850" s="401"/>
      <c r="G850" s="401"/>
      <c r="H850" s="401"/>
      <c r="I850" s="401"/>
      <c r="J850" s="402" t="s">
        <v>670</v>
      </c>
      <c r="K850" s="403"/>
      <c r="L850" s="403"/>
      <c r="M850" s="403"/>
      <c r="N850" s="403"/>
      <c r="O850" s="403"/>
      <c r="P850" s="302" t="s">
        <v>738</v>
      </c>
      <c r="Q850" s="303"/>
      <c r="R850" s="303"/>
      <c r="S850" s="303"/>
      <c r="T850" s="303"/>
      <c r="U850" s="303"/>
      <c r="V850" s="303"/>
      <c r="W850" s="303"/>
      <c r="X850" s="303"/>
      <c r="Y850" s="304">
        <v>18050</v>
      </c>
      <c r="Z850" s="305"/>
      <c r="AA850" s="305"/>
      <c r="AB850" s="306"/>
      <c r="AC850" s="308"/>
      <c r="AD850" s="309"/>
      <c r="AE850" s="309"/>
      <c r="AF850" s="309"/>
      <c r="AG850" s="309"/>
      <c r="AH850" s="310" t="s">
        <v>670</v>
      </c>
      <c r="AI850" s="311"/>
      <c r="AJ850" s="311"/>
      <c r="AK850" s="311"/>
      <c r="AL850" s="312" t="s">
        <v>670</v>
      </c>
      <c r="AM850" s="313"/>
      <c r="AN850" s="313"/>
      <c r="AO850" s="314"/>
      <c r="AP850" s="307"/>
      <c r="AQ850" s="307"/>
      <c r="AR850" s="307"/>
      <c r="AS850" s="307"/>
      <c r="AT850" s="307"/>
      <c r="AU850" s="307"/>
      <c r="AV850" s="307"/>
      <c r="AW850" s="307"/>
      <c r="AX850" s="307"/>
      <c r="AY850">
        <f>COUNTA($C$850)</f>
        <v>1</v>
      </c>
    </row>
    <row r="851" spans="1:51" ht="30" customHeight="1" x14ac:dyDescent="0.15">
      <c r="A851" s="387">
        <v>7</v>
      </c>
      <c r="B851" s="387">
        <v>1</v>
      </c>
      <c r="C851" s="406" t="s">
        <v>744</v>
      </c>
      <c r="D851" s="401"/>
      <c r="E851" s="401"/>
      <c r="F851" s="401"/>
      <c r="G851" s="401"/>
      <c r="H851" s="401"/>
      <c r="I851" s="401"/>
      <c r="J851" s="402" t="s">
        <v>670</v>
      </c>
      <c r="K851" s="403"/>
      <c r="L851" s="403"/>
      <c r="M851" s="403"/>
      <c r="N851" s="403"/>
      <c r="O851" s="403"/>
      <c r="P851" s="302" t="s">
        <v>738</v>
      </c>
      <c r="Q851" s="303"/>
      <c r="R851" s="303"/>
      <c r="S851" s="303"/>
      <c r="T851" s="303"/>
      <c r="U851" s="303"/>
      <c r="V851" s="303"/>
      <c r="W851" s="303"/>
      <c r="X851" s="303"/>
      <c r="Y851" s="304">
        <v>14704</v>
      </c>
      <c r="Z851" s="305"/>
      <c r="AA851" s="305"/>
      <c r="AB851" s="306"/>
      <c r="AC851" s="308"/>
      <c r="AD851" s="309"/>
      <c r="AE851" s="309"/>
      <c r="AF851" s="309"/>
      <c r="AG851" s="309"/>
      <c r="AH851" s="310" t="s">
        <v>670</v>
      </c>
      <c r="AI851" s="311"/>
      <c r="AJ851" s="311"/>
      <c r="AK851" s="311"/>
      <c r="AL851" s="312" t="s">
        <v>670</v>
      </c>
      <c r="AM851" s="313"/>
      <c r="AN851" s="313"/>
      <c r="AO851" s="314"/>
      <c r="AP851" s="307"/>
      <c r="AQ851" s="307"/>
      <c r="AR851" s="307"/>
      <c r="AS851" s="307"/>
      <c r="AT851" s="307"/>
      <c r="AU851" s="307"/>
      <c r="AV851" s="307"/>
      <c r="AW851" s="307"/>
      <c r="AX851" s="307"/>
      <c r="AY851">
        <f>COUNTA($C$851)</f>
        <v>1</v>
      </c>
    </row>
    <row r="852" spans="1:51" ht="30" customHeight="1" x14ac:dyDescent="0.15">
      <c r="A852" s="387">
        <v>8</v>
      </c>
      <c r="B852" s="387">
        <v>1</v>
      </c>
      <c r="C852" s="406" t="s">
        <v>743</v>
      </c>
      <c r="D852" s="401"/>
      <c r="E852" s="401"/>
      <c r="F852" s="401"/>
      <c r="G852" s="401"/>
      <c r="H852" s="401"/>
      <c r="I852" s="401"/>
      <c r="J852" s="402" t="s">
        <v>670</v>
      </c>
      <c r="K852" s="403"/>
      <c r="L852" s="403"/>
      <c r="M852" s="403"/>
      <c r="N852" s="403"/>
      <c r="O852" s="403"/>
      <c r="P852" s="302" t="s">
        <v>738</v>
      </c>
      <c r="Q852" s="303"/>
      <c r="R852" s="303"/>
      <c r="S852" s="303"/>
      <c r="T852" s="303"/>
      <c r="U852" s="303"/>
      <c r="V852" s="303"/>
      <c r="W852" s="303"/>
      <c r="X852" s="303"/>
      <c r="Y852" s="304">
        <v>11762</v>
      </c>
      <c r="Z852" s="305"/>
      <c r="AA852" s="305"/>
      <c r="AB852" s="306"/>
      <c r="AC852" s="308"/>
      <c r="AD852" s="309"/>
      <c r="AE852" s="309"/>
      <c r="AF852" s="309"/>
      <c r="AG852" s="309"/>
      <c r="AH852" s="310" t="s">
        <v>670</v>
      </c>
      <c r="AI852" s="311"/>
      <c r="AJ852" s="311"/>
      <c r="AK852" s="311"/>
      <c r="AL852" s="312" t="s">
        <v>670</v>
      </c>
      <c r="AM852" s="313"/>
      <c r="AN852" s="313"/>
      <c r="AO852" s="314"/>
      <c r="AP852" s="307"/>
      <c r="AQ852" s="307"/>
      <c r="AR852" s="307"/>
      <c r="AS852" s="307"/>
      <c r="AT852" s="307"/>
      <c r="AU852" s="307"/>
      <c r="AV852" s="307"/>
      <c r="AW852" s="307"/>
      <c r="AX852" s="307"/>
      <c r="AY852">
        <f>COUNTA($C$852)</f>
        <v>1</v>
      </c>
    </row>
    <row r="853" spans="1:51" ht="30" hidden="1" customHeight="1" x14ac:dyDescent="0.15">
      <c r="A853" s="387">
        <v>9</v>
      </c>
      <c r="B853" s="387">
        <v>1</v>
      </c>
      <c r="C853" s="406"/>
      <c r="D853" s="401"/>
      <c r="E853" s="401"/>
      <c r="F853" s="401"/>
      <c r="G853" s="401"/>
      <c r="H853" s="401"/>
      <c r="I853" s="401"/>
      <c r="J853" s="402" t="s">
        <v>670</v>
      </c>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6"/>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9.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2" t="s">
        <v>221</v>
      </c>
      <c r="K877" s="94"/>
      <c r="L877" s="94"/>
      <c r="M877" s="94"/>
      <c r="N877" s="94"/>
      <c r="O877" s="94"/>
      <c r="P877" s="321" t="s">
        <v>196</v>
      </c>
      <c r="Q877" s="321"/>
      <c r="R877" s="321"/>
      <c r="S877" s="321"/>
      <c r="T877" s="321"/>
      <c r="U877" s="321"/>
      <c r="V877" s="321"/>
      <c r="W877" s="321"/>
      <c r="X877" s="321"/>
      <c r="Y877" s="331" t="s">
        <v>219</v>
      </c>
      <c r="Z877" s="332"/>
      <c r="AA877" s="332"/>
      <c r="AB877" s="332"/>
      <c r="AC877" s="262" t="s">
        <v>256</v>
      </c>
      <c r="AD877" s="262"/>
      <c r="AE877" s="262"/>
      <c r="AF877" s="262"/>
      <c r="AG877" s="262"/>
      <c r="AH877" s="331" t="s">
        <v>283</v>
      </c>
      <c r="AI877" s="333"/>
      <c r="AJ877" s="333"/>
      <c r="AK877" s="333"/>
      <c r="AL877" s="333" t="s">
        <v>21</v>
      </c>
      <c r="AM877" s="333"/>
      <c r="AN877" s="333"/>
      <c r="AO877" s="407"/>
      <c r="AP877" s="408" t="s">
        <v>222</v>
      </c>
      <c r="AQ877" s="408"/>
      <c r="AR877" s="408"/>
      <c r="AS877" s="408"/>
      <c r="AT877" s="408"/>
      <c r="AU877" s="408"/>
      <c r="AV877" s="408"/>
      <c r="AW877" s="408"/>
      <c r="AX877" s="408"/>
      <c r="AY877">
        <f t="shared" ref="AY877:AY878" si="118">$AY$875</f>
        <v>1</v>
      </c>
    </row>
    <row r="878" spans="1:51" ht="30" customHeight="1" x14ac:dyDescent="0.15">
      <c r="A878" s="387">
        <v>1</v>
      </c>
      <c r="B878" s="387">
        <v>1</v>
      </c>
      <c r="C878" s="406" t="s">
        <v>680</v>
      </c>
      <c r="D878" s="401"/>
      <c r="E878" s="401"/>
      <c r="F878" s="401"/>
      <c r="G878" s="401"/>
      <c r="H878" s="401"/>
      <c r="I878" s="401"/>
      <c r="J878" s="402">
        <v>9011001029597</v>
      </c>
      <c r="K878" s="403"/>
      <c r="L878" s="403"/>
      <c r="M878" s="403"/>
      <c r="N878" s="403"/>
      <c r="O878" s="403"/>
      <c r="P878" s="302" t="s">
        <v>730</v>
      </c>
      <c r="Q878" s="303"/>
      <c r="R878" s="303"/>
      <c r="S878" s="303"/>
      <c r="T878" s="303"/>
      <c r="U878" s="303"/>
      <c r="V878" s="303"/>
      <c r="W878" s="303"/>
      <c r="X878" s="303"/>
      <c r="Y878" s="304">
        <v>701</v>
      </c>
      <c r="Z878" s="305"/>
      <c r="AA878" s="305"/>
      <c r="AB878" s="306"/>
      <c r="AC878" s="308" t="s">
        <v>294</v>
      </c>
      <c r="AD878" s="309"/>
      <c r="AE878" s="309"/>
      <c r="AF878" s="309"/>
      <c r="AG878" s="309"/>
      <c r="AH878" s="404">
        <v>1</v>
      </c>
      <c r="AI878" s="405"/>
      <c r="AJ878" s="405"/>
      <c r="AK878" s="405"/>
      <c r="AL878" s="312">
        <v>100</v>
      </c>
      <c r="AM878" s="313"/>
      <c r="AN878" s="313"/>
      <c r="AO878" s="314"/>
      <c r="AP878" s="307"/>
      <c r="AQ878" s="307"/>
      <c r="AR878" s="307"/>
      <c r="AS878" s="307"/>
      <c r="AT878" s="307"/>
      <c r="AU878" s="307"/>
      <c r="AV878" s="307"/>
      <c r="AW878" s="307"/>
      <c r="AX878" s="307"/>
      <c r="AY878">
        <f t="shared" si="118"/>
        <v>1</v>
      </c>
    </row>
    <row r="879" spans="1:51" ht="30" customHeight="1" x14ac:dyDescent="0.15">
      <c r="A879" s="387">
        <v>2</v>
      </c>
      <c r="B879" s="387">
        <v>1</v>
      </c>
      <c r="C879" s="406" t="s">
        <v>681</v>
      </c>
      <c r="D879" s="401"/>
      <c r="E879" s="401"/>
      <c r="F879" s="401"/>
      <c r="G879" s="401"/>
      <c r="H879" s="401"/>
      <c r="I879" s="401"/>
      <c r="J879" s="402">
        <v>7290001046107</v>
      </c>
      <c r="K879" s="403"/>
      <c r="L879" s="403"/>
      <c r="M879" s="403"/>
      <c r="N879" s="403"/>
      <c r="O879" s="403"/>
      <c r="P879" s="302" t="s">
        <v>731</v>
      </c>
      <c r="Q879" s="303"/>
      <c r="R879" s="303"/>
      <c r="S879" s="303"/>
      <c r="T879" s="303"/>
      <c r="U879" s="303"/>
      <c r="V879" s="303"/>
      <c r="W879" s="303"/>
      <c r="X879" s="303"/>
      <c r="Y879" s="304">
        <v>689</v>
      </c>
      <c r="Z879" s="305"/>
      <c r="AA879" s="305"/>
      <c r="AB879" s="306"/>
      <c r="AC879" s="308" t="s">
        <v>288</v>
      </c>
      <c r="AD879" s="309"/>
      <c r="AE879" s="309"/>
      <c r="AF879" s="309"/>
      <c r="AG879" s="309"/>
      <c r="AH879" s="404">
        <v>1</v>
      </c>
      <c r="AI879" s="405"/>
      <c r="AJ879" s="405"/>
      <c r="AK879" s="405"/>
      <c r="AL879" s="312">
        <v>93.1</v>
      </c>
      <c r="AM879" s="313"/>
      <c r="AN879" s="313"/>
      <c r="AO879" s="314"/>
      <c r="AP879" s="307"/>
      <c r="AQ879" s="307"/>
      <c r="AR879" s="307"/>
      <c r="AS879" s="307"/>
      <c r="AT879" s="307"/>
      <c r="AU879" s="307"/>
      <c r="AV879" s="307"/>
      <c r="AW879" s="307"/>
      <c r="AX879" s="307"/>
      <c r="AY879">
        <f>COUNTA($C$879)</f>
        <v>1</v>
      </c>
    </row>
    <row r="880" spans="1:51" ht="30" customHeight="1" x14ac:dyDescent="0.15">
      <c r="A880" s="387">
        <v>3</v>
      </c>
      <c r="B880" s="387">
        <v>1</v>
      </c>
      <c r="C880" s="406" t="s">
        <v>682</v>
      </c>
      <c r="D880" s="401"/>
      <c r="E880" s="401"/>
      <c r="F880" s="401"/>
      <c r="G880" s="401"/>
      <c r="H880" s="401"/>
      <c r="I880" s="401"/>
      <c r="J880" s="402">
        <v>7010001042703</v>
      </c>
      <c r="K880" s="403"/>
      <c r="L880" s="403"/>
      <c r="M880" s="403"/>
      <c r="N880" s="403"/>
      <c r="O880" s="403"/>
      <c r="P880" s="302" t="s">
        <v>732</v>
      </c>
      <c r="Q880" s="303"/>
      <c r="R880" s="303"/>
      <c r="S880" s="303"/>
      <c r="T880" s="303"/>
      <c r="U880" s="303"/>
      <c r="V880" s="303"/>
      <c r="W880" s="303"/>
      <c r="X880" s="303"/>
      <c r="Y880" s="304">
        <v>498</v>
      </c>
      <c r="Z880" s="305"/>
      <c r="AA880" s="305"/>
      <c r="AB880" s="306"/>
      <c r="AC880" s="308" t="s">
        <v>291</v>
      </c>
      <c r="AD880" s="309"/>
      <c r="AE880" s="309"/>
      <c r="AF880" s="309"/>
      <c r="AG880" s="309"/>
      <c r="AH880" s="310">
        <v>1</v>
      </c>
      <c r="AI880" s="311"/>
      <c r="AJ880" s="311"/>
      <c r="AK880" s="311"/>
      <c r="AL880" s="312">
        <v>100</v>
      </c>
      <c r="AM880" s="313"/>
      <c r="AN880" s="313"/>
      <c r="AO880" s="314"/>
      <c r="AP880" s="307"/>
      <c r="AQ880" s="307"/>
      <c r="AR880" s="307"/>
      <c r="AS880" s="307"/>
      <c r="AT880" s="307"/>
      <c r="AU880" s="307"/>
      <c r="AV880" s="307"/>
      <c r="AW880" s="307"/>
      <c r="AX880" s="307"/>
      <c r="AY880">
        <f>COUNTA($C$880)</f>
        <v>1</v>
      </c>
    </row>
    <row r="881" spans="1:51" ht="30" customHeight="1" x14ac:dyDescent="0.15">
      <c r="A881" s="387">
        <v>4</v>
      </c>
      <c r="B881" s="387">
        <v>1</v>
      </c>
      <c r="C881" s="406" t="s">
        <v>683</v>
      </c>
      <c r="D881" s="401"/>
      <c r="E881" s="401"/>
      <c r="F881" s="401"/>
      <c r="G881" s="401"/>
      <c r="H881" s="401"/>
      <c r="I881" s="401"/>
      <c r="J881" s="402">
        <v>3021001020759</v>
      </c>
      <c r="K881" s="403"/>
      <c r="L881" s="403"/>
      <c r="M881" s="403"/>
      <c r="N881" s="403"/>
      <c r="O881" s="403"/>
      <c r="P881" s="302" t="s">
        <v>717</v>
      </c>
      <c r="Q881" s="303"/>
      <c r="R881" s="303"/>
      <c r="S881" s="303"/>
      <c r="T881" s="303"/>
      <c r="U881" s="303"/>
      <c r="V881" s="303"/>
      <c r="W881" s="303"/>
      <c r="X881" s="303"/>
      <c r="Y881" s="304">
        <v>535</v>
      </c>
      <c r="Z881" s="305"/>
      <c r="AA881" s="305"/>
      <c r="AB881" s="306"/>
      <c r="AC881" s="308" t="s">
        <v>288</v>
      </c>
      <c r="AD881" s="309"/>
      <c r="AE881" s="309"/>
      <c r="AF881" s="309"/>
      <c r="AG881" s="309"/>
      <c r="AH881" s="310">
        <v>4</v>
      </c>
      <c r="AI881" s="311"/>
      <c r="AJ881" s="311"/>
      <c r="AK881" s="311"/>
      <c r="AL881" s="312">
        <v>96.8</v>
      </c>
      <c r="AM881" s="313"/>
      <c r="AN881" s="313"/>
      <c r="AO881" s="314"/>
      <c r="AP881" s="307"/>
      <c r="AQ881" s="307"/>
      <c r="AR881" s="307"/>
      <c r="AS881" s="307"/>
      <c r="AT881" s="307"/>
      <c r="AU881" s="307"/>
      <c r="AV881" s="307"/>
      <c r="AW881" s="307"/>
      <c r="AX881" s="307"/>
      <c r="AY881">
        <f>COUNTA($C$881)</f>
        <v>1</v>
      </c>
    </row>
    <row r="882" spans="1:51" ht="30" customHeight="1" x14ac:dyDescent="0.15">
      <c r="A882" s="387">
        <v>5</v>
      </c>
      <c r="B882" s="387">
        <v>1</v>
      </c>
      <c r="C882" s="406" t="s">
        <v>684</v>
      </c>
      <c r="D882" s="401"/>
      <c r="E882" s="401"/>
      <c r="F882" s="401"/>
      <c r="G882" s="401"/>
      <c r="H882" s="401"/>
      <c r="I882" s="401"/>
      <c r="J882" s="402">
        <v>6100001003556</v>
      </c>
      <c r="K882" s="403"/>
      <c r="L882" s="403"/>
      <c r="M882" s="403"/>
      <c r="N882" s="403"/>
      <c r="O882" s="403"/>
      <c r="P882" s="302" t="s">
        <v>753</v>
      </c>
      <c r="Q882" s="303"/>
      <c r="R882" s="303"/>
      <c r="S882" s="303"/>
      <c r="T882" s="303"/>
      <c r="U882" s="303"/>
      <c r="V882" s="303"/>
      <c r="W882" s="303"/>
      <c r="X882" s="303"/>
      <c r="Y882" s="304">
        <v>487</v>
      </c>
      <c r="Z882" s="305"/>
      <c r="AA882" s="305"/>
      <c r="AB882" s="306"/>
      <c r="AC882" s="308" t="s">
        <v>288</v>
      </c>
      <c r="AD882" s="309"/>
      <c r="AE882" s="309"/>
      <c r="AF882" s="309"/>
      <c r="AG882" s="309"/>
      <c r="AH882" s="310">
        <v>3</v>
      </c>
      <c r="AI882" s="311"/>
      <c r="AJ882" s="311"/>
      <c r="AK882" s="311"/>
      <c r="AL882" s="312">
        <v>91.2</v>
      </c>
      <c r="AM882" s="313"/>
      <c r="AN882" s="313"/>
      <c r="AO882" s="314"/>
      <c r="AP882" s="307"/>
      <c r="AQ882" s="307"/>
      <c r="AR882" s="307"/>
      <c r="AS882" s="307"/>
      <c r="AT882" s="307"/>
      <c r="AU882" s="307"/>
      <c r="AV882" s="307"/>
      <c r="AW882" s="307"/>
      <c r="AX882" s="307"/>
      <c r="AY882">
        <f>COUNTA($C$882)</f>
        <v>1</v>
      </c>
    </row>
    <row r="883" spans="1:51" ht="45" customHeight="1" x14ac:dyDescent="0.15">
      <c r="A883" s="387">
        <v>6</v>
      </c>
      <c r="B883" s="387">
        <v>1</v>
      </c>
      <c r="C883" s="406" t="s">
        <v>685</v>
      </c>
      <c r="D883" s="401"/>
      <c r="E883" s="401"/>
      <c r="F883" s="401"/>
      <c r="G883" s="401"/>
      <c r="H883" s="401"/>
      <c r="I883" s="401"/>
      <c r="J883" s="402">
        <v>8013401001509</v>
      </c>
      <c r="K883" s="403"/>
      <c r="L883" s="403"/>
      <c r="M883" s="403"/>
      <c r="N883" s="403"/>
      <c r="O883" s="403"/>
      <c r="P883" s="302" t="s">
        <v>754</v>
      </c>
      <c r="Q883" s="303"/>
      <c r="R883" s="303"/>
      <c r="S883" s="303"/>
      <c r="T883" s="303"/>
      <c r="U883" s="303"/>
      <c r="V883" s="303"/>
      <c r="W883" s="303"/>
      <c r="X883" s="303"/>
      <c r="Y883" s="304">
        <v>416</v>
      </c>
      <c r="Z883" s="305"/>
      <c r="AA883" s="305"/>
      <c r="AB883" s="306"/>
      <c r="AC883" s="308" t="s">
        <v>291</v>
      </c>
      <c r="AD883" s="309"/>
      <c r="AE883" s="309"/>
      <c r="AF883" s="309"/>
      <c r="AG883" s="309"/>
      <c r="AH883" s="310">
        <v>3</v>
      </c>
      <c r="AI883" s="311"/>
      <c r="AJ883" s="311"/>
      <c r="AK883" s="311"/>
      <c r="AL883" s="312">
        <v>100</v>
      </c>
      <c r="AM883" s="313"/>
      <c r="AN883" s="313"/>
      <c r="AO883" s="314"/>
      <c r="AP883" s="307"/>
      <c r="AQ883" s="307"/>
      <c r="AR883" s="307"/>
      <c r="AS883" s="307"/>
      <c r="AT883" s="307"/>
      <c r="AU883" s="307"/>
      <c r="AV883" s="307"/>
      <c r="AW883" s="307"/>
      <c r="AX883" s="307"/>
      <c r="AY883">
        <f>COUNTA($C$883)</f>
        <v>1</v>
      </c>
    </row>
    <row r="884" spans="1:51" ht="30" customHeight="1" x14ac:dyDescent="0.15">
      <c r="A884" s="387">
        <v>7</v>
      </c>
      <c r="B884" s="387">
        <v>1</v>
      </c>
      <c r="C884" s="406" t="s">
        <v>686</v>
      </c>
      <c r="D884" s="401"/>
      <c r="E884" s="401"/>
      <c r="F884" s="401"/>
      <c r="G884" s="401"/>
      <c r="H884" s="401"/>
      <c r="I884" s="401"/>
      <c r="J884" s="402">
        <v>8011401006206</v>
      </c>
      <c r="K884" s="403"/>
      <c r="L884" s="403"/>
      <c r="M884" s="403"/>
      <c r="N884" s="403"/>
      <c r="O884" s="403"/>
      <c r="P884" s="302" t="s">
        <v>731</v>
      </c>
      <c r="Q884" s="303"/>
      <c r="R884" s="303"/>
      <c r="S884" s="303"/>
      <c r="T884" s="303"/>
      <c r="U884" s="303"/>
      <c r="V884" s="303"/>
      <c r="W884" s="303"/>
      <c r="X884" s="303"/>
      <c r="Y884" s="304">
        <v>410</v>
      </c>
      <c r="Z884" s="305"/>
      <c r="AA884" s="305"/>
      <c r="AB884" s="306"/>
      <c r="AC884" s="308" t="s">
        <v>288</v>
      </c>
      <c r="AD884" s="309"/>
      <c r="AE884" s="309"/>
      <c r="AF884" s="309"/>
      <c r="AG884" s="309"/>
      <c r="AH884" s="310">
        <v>2</v>
      </c>
      <c r="AI884" s="311"/>
      <c r="AJ884" s="311"/>
      <c r="AK884" s="311"/>
      <c r="AL884" s="312">
        <v>97.4</v>
      </c>
      <c r="AM884" s="313"/>
      <c r="AN884" s="313"/>
      <c r="AO884" s="314"/>
      <c r="AP884" s="307"/>
      <c r="AQ884" s="307"/>
      <c r="AR884" s="307"/>
      <c r="AS884" s="307"/>
      <c r="AT884" s="307"/>
      <c r="AU884" s="307"/>
      <c r="AV884" s="307"/>
      <c r="AW884" s="307"/>
      <c r="AX884" s="307"/>
      <c r="AY884">
        <f>COUNTA($C$884)</f>
        <v>1</v>
      </c>
    </row>
    <row r="885" spans="1:51" ht="30" customHeight="1" x14ac:dyDescent="0.15">
      <c r="A885" s="387">
        <v>8</v>
      </c>
      <c r="B885" s="387">
        <v>1</v>
      </c>
      <c r="C885" s="406" t="s">
        <v>687</v>
      </c>
      <c r="D885" s="401"/>
      <c r="E885" s="401"/>
      <c r="F885" s="401"/>
      <c r="G885" s="401"/>
      <c r="H885" s="401"/>
      <c r="I885" s="401"/>
      <c r="J885" s="402">
        <v>5070001023022</v>
      </c>
      <c r="K885" s="403"/>
      <c r="L885" s="403"/>
      <c r="M885" s="403"/>
      <c r="N885" s="403"/>
      <c r="O885" s="403"/>
      <c r="P885" s="302" t="s">
        <v>717</v>
      </c>
      <c r="Q885" s="303"/>
      <c r="R885" s="303"/>
      <c r="S885" s="303"/>
      <c r="T885" s="303"/>
      <c r="U885" s="303"/>
      <c r="V885" s="303"/>
      <c r="W885" s="303"/>
      <c r="X885" s="303"/>
      <c r="Y885" s="304">
        <v>398</v>
      </c>
      <c r="Z885" s="305"/>
      <c r="AA885" s="305"/>
      <c r="AB885" s="306"/>
      <c r="AC885" s="308" t="s">
        <v>288</v>
      </c>
      <c r="AD885" s="309"/>
      <c r="AE885" s="309"/>
      <c r="AF885" s="309"/>
      <c r="AG885" s="309"/>
      <c r="AH885" s="310">
        <v>3</v>
      </c>
      <c r="AI885" s="311"/>
      <c r="AJ885" s="311"/>
      <c r="AK885" s="311"/>
      <c r="AL885" s="312">
        <v>91</v>
      </c>
      <c r="AM885" s="313"/>
      <c r="AN885" s="313"/>
      <c r="AO885" s="314"/>
      <c r="AP885" s="307"/>
      <c r="AQ885" s="307"/>
      <c r="AR885" s="307"/>
      <c r="AS885" s="307"/>
      <c r="AT885" s="307"/>
      <c r="AU885" s="307"/>
      <c r="AV885" s="307"/>
      <c r="AW885" s="307"/>
      <c r="AX885" s="307"/>
      <c r="AY885">
        <f>COUNTA($C$885)</f>
        <v>1</v>
      </c>
    </row>
    <row r="886" spans="1:51" ht="30" customHeight="1" x14ac:dyDescent="0.15">
      <c r="A886" s="387">
        <v>9</v>
      </c>
      <c r="B886" s="387">
        <v>1</v>
      </c>
      <c r="C886" s="406" t="s">
        <v>688</v>
      </c>
      <c r="D886" s="401"/>
      <c r="E886" s="401"/>
      <c r="F886" s="401"/>
      <c r="G886" s="401"/>
      <c r="H886" s="401"/>
      <c r="I886" s="401"/>
      <c r="J886" s="402">
        <v>1010001070040</v>
      </c>
      <c r="K886" s="403"/>
      <c r="L886" s="403"/>
      <c r="M886" s="403"/>
      <c r="N886" s="403"/>
      <c r="O886" s="403"/>
      <c r="P886" s="302" t="s">
        <v>733</v>
      </c>
      <c r="Q886" s="303"/>
      <c r="R886" s="303"/>
      <c r="S886" s="303"/>
      <c r="T886" s="303"/>
      <c r="U886" s="303"/>
      <c r="V886" s="303"/>
      <c r="W886" s="303"/>
      <c r="X886" s="303"/>
      <c r="Y886" s="304">
        <v>363</v>
      </c>
      <c r="Z886" s="305"/>
      <c r="AA886" s="305"/>
      <c r="AB886" s="306"/>
      <c r="AC886" s="308" t="s">
        <v>288</v>
      </c>
      <c r="AD886" s="309"/>
      <c r="AE886" s="309"/>
      <c r="AF886" s="309"/>
      <c r="AG886" s="309"/>
      <c r="AH886" s="310">
        <v>1</v>
      </c>
      <c r="AI886" s="311"/>
      <c r="AJ886" s="311"/>
      <c r="AK886" s="311"/>
      <c r="AL886" s="312">
        <v>94.6</v>
      </c>
      <c r="AM886" s="313"/>
      <c r="AN886" s="313"/>
      <c r="AO886" s="314"/>
      <c r="AP886" s="307"/>
      <c r="AQ886" s="307"/>
      <c r="AR886" s="307"/>
      <c r="AS886" s="307"/>
      <c r="AT886" s="307"/>
      <c r="AU886" s="307"/>
      <c r="AV886" s="307"/>
      <c r="AW886" s="307"/>
      <c r="AX886" s="307"/>
      <c r="AY886">
        <f>COUNTA($C$886)</f>
        <v>1</v>
      </c>
    </row>
    <row r="887" spans="1:51" ht="30" customHeight="1" x14ac:dyDescent="0.15">
      <c r="A887" s="387">
        <v>10</v>
      </c>
      <c r="B887" s="387">
        <v>1</v>
      </c>
      <c r="C887" s="406" t="s">
        <v>689</v>
      </c>
      <c r="D887" s="401"/>
      <c r="E887" s="401"/>
      <c r="F887" s="401"/>
      <c r="G887" s="401"/>
      <c r="H887" s="401"/>
      <c r="I887" s="401"/>
      <c r="J887" s="402">
        <v>2011001015422</v>
      </c>
      <c r="K887" s="403"/>
      <c r="L887" s="403"/>
      <c r="M887" s="403"/>
      <c r="N887" s="403"/>
      <c r="O887" s="403"/>
      <c r="P887" s="302" t="s">
        <v>734</v>
      </c>
      <c r="Q887" s="303"/>
      <c r="R887" s="303"/>
      <c r="S887" s="303"/>
      <c r="T887" s="303"/>
      <c r="U887" s="303"/>
      <c r="V887" s="303"/>
      <c r="W887" s="303"/>
      <c r="X887" s="303"/>
      <c r="Y887" s="304">
        <v>379</v>
      </c>
      <c r="Z887" s="305"/>
      <c r="AA887" s="305"/>
      <c r="AB887" s="306"/>
      <c r="AC887" s="308" t="s">
        <v>288</v>
      </c>
      <c r="AD887" s="309"/>
      <c r="AE887" s="309"/>
      <c r="AF887" s="309"/>
      <c r="AG887" s="309"/>
      <c r="AH887" s="310">
        <v>1</v>
      </c>
      <c r="AI887" s="311"/>
      <c r="AJ887" s="311"/>
      <c r="AK887" s="311"/>
      <c r="AL887" s="312">
        <v>90.6</v>
      </c>
      <c r="AM887" s="313"/>
      <c r="AN887" s="313"/>
      <c r="AO887" s="314"/>
      <c r="AP887" s="307"/>
      <c r="AQ887" s="307"/>
      <c r="AR887" s="307"/>
      <c r="AS887" s="307"/>
      <c r="AT887" s="307"/>
      <c r="AU887" s="307"/>
      <c r="AV887" s="307"/>
      <c r="AW887" s="307"/>
      <c r="AX887" s="307"/>
      <c r="AY887">
        <f>COUNTA($C$887)</f>
        <v>1</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43.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3"/>
      <c r="B910" s="333"/>
      <c r="C910" s="333" t="s">
        <v>26</v>
      </c>
      <c r="D910" s="333"/>
      <c r="E910" s="333"/>
      <c r="F910" s="333"/>
      <c r="G910" s="333"/>
      <c r="H910" s="333"/>
      <c r="I910" s="333"/>
      <c r="J910" s="262" t="s">
        <v>221</v>
      </c>
      <c r="K910" s="94"/>
      <c r="L910" s="94"/>
      <c r="M910" s="94"/>
      <c r="N910" s="94"/>
      <c r="O910" s="94"/>
      <c r="P910" s="321" t="s">
        <v>196</v>
      </c>
      <c r="Q910" s="321"/>
      <c r="R910" s="321"/>
      <c r="S910" s="321"/>
      <c r="T910" s="321"/>
      <c r="U910" s="321"/>
      <c r="V910" s="321"/>
      <c r="W910" s="321"/>
      <c r="X910" s="321"/>
      <c r="Y910" s="331" t="s">
        <v>219</v>
      </c>
      <c r="Z910" s="332"/>
      <c r="AA910" s="332"/>
      <c r="AB910" s="332"/>
      <c r="AC910" s="262" t="s">
        <v>256</v>
      </c>
      <c r="AD910" s="262"/>
      <c r="AE910" s="262"/>
      <c r="AF910" s="262"/>
      <c r="AG910" s="262"/>
      <c r="AH910" s="331" t="s">
        <v>283</v>
      </c>
      <c r="AI910" s="333"/>
      <c r="AJ910" s="333"/>
      <c r="AK910" s="333"/>
      <c r="AL910" s="333" t="s">
        <v>21</v>
      </c>
      <c r="AM910" s="333"/>
      <c r="AN910" s="333"/>
      <c r="AO910" s="407"/>
      <c r="AP910" s="408" t="s">
        <v>222</v>
      </c>
      <c r="AQ910" s="408"/>
      <c r="AR910" s="408"/>
      <c r="AS910" s="408"/>
      <c r="AT910" s="408"/>
      <c r="AU910" s="408"/>
      <c r="AV910" s="408"/>
      <c r="AW910" s="408"/>
      <c r="AX910" s="408"/>
      <c r="AY910">
        <f t="shared" ref="AY910:AY911" si="119">$AY$908</f>
        <v>1</v>
      </c>
    </row>
    <row r="911" spans="1:51" ht="30" customHeight="1" x14ac:dyDescent="0.15">
      <c r="A911" s="387">
        <v>1</v>
      </c>
      <c r="B911" s="387">
        <v>1</v>
      </c>
      <c r="C911" s="406" t="s">
        <v>691</v>
      </c>
      <c r="D911" s="401"/>
      <c r="E911" s="401"/>
      <c r="F911" s="401"/>
      <c r="G911" s="401"/>
      <c r="H911" s="401"/>
      <c r="I911" s="401"/>
      <c r="J911" s="402" t="s">
        <v>670</v>
      </c>
      <c r="K911" s="403"/>
      <c r="L911" s="403"/>
      <c r="M911" s="403"/>
      <c r="N911" s="403"/>
      <c r="O911" s="403"/>
      <c r="P911" s="302" t="s">
        <v>721</v>
      </c>
      <c r="Q911" s="303"/>
      <c r="R911" s="303"/>
      <c r="S911" s="303"/>
      <c r="T911" s="303"/>
      <c r="U911" s="303"/>
      <c r="V911" s="303"/>
      <c r="W911" s="303"/>
      <c r="X911" s="303"/>
      <c r="Y911" s="304">
        <v>635</v>
      </c>
      <c r="Z911" s="305"/>
      <c r="AA911" s="305"/>
      <c r="AB911" s="306"/>
      <c r="AC911" s="308" t="s">
        <v>294</v>
      </c>
      <c r="AD911" s="309"/>
      <c r="AE911" s="309"/>
      <c r="AF911" s="309"/>
      <c r="AG911" s="309"/>
      <c r="AH911" s="404" t="s">
        <v>670</v>
      </c>
      <c r="AI911" s="405"/>
      <c r="AJ911" s="405"/>
      <c r="AK911" s="405"/>
      <c r="AL911" s="312" t="s">
        <v>670</v>
      </c>
      <c r="AM911" s="313"/>
      <c r="AN911" s="313"/>
      <c r="AO911" s="314"/>
      <c r="AP911" s="307"/>
      <c r="AQ911" s="307"/>
      <c r="AR911" s="307"/>
      <c r="AS911" s="307"/>
      <c r="AT911" s="307"/>
      <c r="AU911" s="307"/>
      <c r="AV911" s="307"/>
      <c r="AW911" s="307"/>
      <c r="AX911" s="307"/>
      <c r="AY911">
        <f t="shared" si="119"/>
        <v>1</v>
      </c>
    </row>
    <row r="912" spans="1:51" ht="30" customHeight="1" x14ac:dyDescent="0.15">
      <c r="A912" s="387">
        <v>2</v>
      </c>
      <c r="B912" s="387">
        <v>1</v>
      </c>
      <c r="C912" s="406" t="s">
        <v>692</v>
      </c>
      <c r="D912" s="401"/>
      <c r="E912" s="401"/>
      <c r="F912" s="401"/>
      <c r="G912" s="401"/>
      <c r="H912" s="401"/>
      <c r="I912" s="401"/>
      <c r="J912" s="402" t="s">
        <v>670</v>
      </c>
      <c r="K912" s="403"/>
      <c r="L912" s="403"/>
      <c r="M912" s="403"/>
      <c r="N912" s="403"/>
      <c r="O912" s="403"/>
      <c r="P912" s="302" t="s">
        <v>729</v>
      </c>
      <c r="Q912" s="303"/>
      <c r="R912" s="303"/>
      <c r="S912" s="303"/>
      <c r="T912" s="303"/>
      <c r="U912" s="303"/>
      <c r="V912" s="303"/>
      <c r="W912" s="303"/>
      <c r="X912" s="303"/>
      <c r="Y912" s="304">
        <v>444</v>
      </c>
      <c r="Z912" s="305"/>
      <c r="AA912" s="305"/>
      <c r="AB912" s="306"/>
      <c r="AC912" s="308" t="s">
        <v>294</v>
      </c>
      <c r="AD912" s="309"/>
      <c r="AE912" s="309"/>
      <c r="AF912" s="309"/>
      <c r="AG912" s="309"/>
      <c r="AH912" s="404" t="s">
        <v>632</v>
      </c>
      <c r="AI912" s="405"/>
      <c r="AJ912" s="405"/>
      <c r="AK912" s="405"/>
      <c r="AL912" s="312" t="s">
        <v>632</v>
      </c>
      <c r="AM912" s="313"/>
      <c r="AN912" s="313"/>
      <c r="AO912" s="314"/>
      <c r="AP912" s="307"/>
      <c r="AQ912" s="307"/>
      <c r="AR912" s="307"/>
      <c r="AS912" s="307"/>
      <c r="AT912" s="307"/>
      <c r="AU912" s="307"/>
      <c r="AV912" s="307"/>
      <c r="AW912" s="307"/>
      <c r="AX912" s="307"/>
      <c r="AY912">
        <f>COUNTA($C$912)</f>
        <v>1</v>
      </c>
    </row>
    <row r="913" spans="1:51" ht="30" customHeight="1" x14ac:dyDescent="0.15">
      <c r="A913" s="387">
        <v>3</v>
      </c>
      <c r="B913" s="387">
        <v>1</v>
      </c>
      <c r="C913" s="406" t="s">
        <v>693</v>
      </c>
      <c r="D913" s="401"/>
      <c r="E913" s="401"/>
      <c r="F913" s="401"/>
      <c r="G913" s="401"/>
      <c r="H913" s="401"/>
      <c r="I913" s="401"/>
      <c r="J913" s="402" t="s">
        <v>670</v>
      </c>
      <c r="K913" s="403"/>
      <c r="L913" s="403"/>
      <c r="M913" s="403"/>
      <c r="N913" s="403"/>
      <c r="O913" s="403"/>
      <c r="P913" s="302" t="s">
        <v>729</v>
      </c>
      <c r="Q913" s="303"/>
      <c r="R913" s="303"/>
      <c r="S913" s="303"/>
      <c r="T913" s="303"/>
      <c r="U913" s="303"/>
      <c r="V913" s="303"/>
      <c r="W913" s="303"/>
      <c r="X913" s="303"/>
      <c r="Y913" s="304">
        <v>400</v>
      </c>
      <c r="Z913" s="305"/>
      <c r="AA913" s="305"/>
      <c r="AB913" s="306"/>
      <c r="AC913" s="308" t="s">
        <v>294</v>
      </c>
      <c r="AD913" s="309"/>
      <c r="AE913" s="309"/>
      <c r="AF913" s="309"/>
      <c r="AG913" s="309"/>
      <c r="AH913" s="310" t="s">
        <v>632</v>
      </c>
      <c r="AI913" s="311"/>
      <c r="AJ913" s="311"/>
      <c r="AK913" s="311"/>
      <c r="AL913" s="312" t="s">
        <v>632</v>
      </c>
      <c r="AM913" s="313"/>
      <c r="AN913" s="313"/>
      <c r="AO913" s="314"/>
      <c r="AP913" s="307"/>
      <c r="AQ913" s="307"/>
      <c r="AR913" s="307"/>
      <c r="AS913" s="307"/>
      <c r="AT913" s="307"/>
      <c r="AU913" s="307"/>
      <c r="AV913" s="307"/>
      <c r="AW913" s="307"/>
      <c r="AX913" s="307"/>
      <c r="AY913">
        <f>COUNTA($C$913)</f>
        <v>1</v>
      </c>
    </row>
    <row r="914" spans="1:51" ht="30" customHeight="1" x14ac:dyDescent="0.15">
      <c r="A914" s="387">
        <v>4</v>
      </c>
      <c r="B914" s="387">
        <v>1</v>
      </c>
      <c r="C914" s="406" t="s">
        <v>694</v>
      </c>
      <c r="D914" s="401"/>
      <c r="E914" s="401"/>
      <c r="F914" s="401"/>
      <c r="G914" s="401"/>
      <c r="H914" s="401"/>
      <c r="I914" s="401"/>
      <c r="J914" s="402" t="s">
        <v>670</v>
      </c>
      <c r="K914" s="403"/>
      <c r="L914" s="403"/>
      <c r="M914" s="403"/>
      <c r="N914" s="403"/>
      <c r="O914" s="403"/>
      <c r="P914" s="302" t="s">
        <v>729</v>
      </c>
      <c r="Q914" s="303"/>
      <c r="R914" s="303"/>
      <c r="S914" s="303"/>
      <c r="T914" s="303"/>
      <c r="U914" s="303"/>
      <c r="V914" s="303"/>
      <c r="W914" s="303"/>
      <c r="X914" s="303"/>
      <c r="Y914" s="304">
        <v>348</v>
      </c>
      <c r="Z914" s="305"/>
      <c r="AA914" s="305"/>
      <c r="AB914" s="306"/>
      <c r="AC914" s="308" t="s">
        <v>294</v>
      </c>
      <c r="AD914" s="309"/>
      <c r="AE914" s="309"/>
      <c r="AF914" s="309"/>
      <c r="AG914" s="309"/>
      <c r="AH914" s="310" t="s">
        <v>632</v>
      </c>
      <c r="AI914" s="311"/>
      <c r="AJ914" s="311"/>
      <c r="AK914" s="311"/>
      <c r="AL914" s="312" t="s">
        <v>632</v>
      </c>
      <c r="AM914" s="313"/>
      <c r="AN914" s="313"/>
      <c r="AO914" s="314"/>
      <c r="AP914" s="307"/>
      <c r="AQ914" s="307"/>
      <c r="AR914" s="307"/>
      <c r="AS914" s="307"/>
      <c r="AT914" s="307"/>
      <c r="AU914" s="307"/>
      <c r="AV914" s="307"/>
      <c r="AW914" s="307"/>
      <c r="AX914" s="307"/>
      <c r="AY914">
        <f>COUNTA($C$914)</f>
        <v>1</v>
      </c>
    </row>
    <row r="915" spans="1:51" ht="30" customHeight="1" x14ac:dyDescent="0.15">
      <c r="A915" s="387">
        <v>5</v>
      </c>
      <c r="B915" s="387">
        <v>1</v>
      </c>
      <c r="C915" s="406" t="s">
        <v>695</v>
      </c>
      <c r="D915" s="401"/>
      <c r="E915" s="401"/>
      <c r="F915" s="401"/>
      <c r="G915" s="401"/>
      <c r="H915" s="401"/>
      <c r="I915" s="401"/>
      <c r="J915" s="402" t="s">
        <v>670</v>
      </c>
      <c r="K915" s="403"/>
      <c r="L915" s="403"/>
      <c r="M915" s="403"/>
      <c r="N915" s="403"/>
      <c r="O915" s="403"/>
      <c r="P915" s="302" t="s">
        <v>729</v>
      </c>
      <c r="Q915" s="303"/>
      <c r="R915" s="303"/>
      <c r="S915" s="303"/>
      <c r="T915" s="303"/>
      <c r="U915" s="303"/>
      <c r="V915" s="303"/>
      <c r="W915" s="303"/>
      <c r="X915" s="303"/>
      <c r="Y915" s="304">
        <v>281</v>
      </c>
      <c r="Z915" s="305"/>
      <c r="AA915" s="305"/>
      <c r="AB915" s="306"/>
      <c r="AC915" s="308" t="s">
        <v>294</v>
      </c>
      <c r="AD915" s="309"/>
      <c r="AE915" s="309"/>
      <c r="AF915" s="309"/>
      <c r="AG915" s="309"/>
      <c r="AH915" s="310" t="s">
        <v>632</v>
      </c>
      <c r="AI915" s="311"/>
      <c r="AJ915" s="311"/>
      <c r="AK915" s="311"/>
      <c r="AL915" s="312" t="s">
        <v>632</v>
      </c>
      <c r="AM915" s="313"/>
      <c r="AN915" s="313"/>
      <c r="AO915" s="314"/>
      <c r="AP915" s="307"/>
      <c r="AQ915" s="307"/>
      <c r="AR915" s="307"/>
      <c r="AS915" s="307"/>
      <c r="AT915" s="307"/>
      <c r="AU915" s="307"/>
      <c r="AV915" s="307"/>
      <c r="AW915" s="307"/>
      <c r="AX915" s="307"/>
      <c r="AY915">
        <f>COUNTA($C$915)</f>
        <v>1</v>
      </c>
    </row>
    <row r="916" spans="1:51" ht="30" customHeight="1" x14ac:dyDescent="0.15">
      <c r="A916" s="387">
        <v>6</v>
      </c>
      <c r="B916" s="387">
        <v>1</v>
      </c>
      <c r="C916" s="406" t="s">
        <v>696</v>
      </c>
      <c r="D916" s="401"/>
      <c r="E916" s="401"/>
      <c r="F916" s="401"/>
      <c r="G916" s="401"/>
      <c r="H916" s="401"/>
      <c r="I916" s="401"/>
      <c r="J916" s="402" t="s">
        <v>670</v>
      </c>
      <c r="K916" s="403"/>
      <c r="L916" s="403"/>
      <c r="M916" s="403"/>
      <c r="N916" s="403"/>
      <c r="O916" s="403"/>
      <c r="P916" s="302" t="s">
        <v>729</v>
      </c>
      <c r="Q916" s="303"/>
      <c r="R916" s="303"/>
      <c r="S916" s="303"/>
      <c r="T916" s="303"/>
      <c r="U916" s="303"/>
      <c r="V916" s="303"/>
      <c r="W916" s="303"/>
      <c r="X916" s="303"/>
      <c r="Y916" s="304">
        <v>257</v>
      </c>
      <c r="Z916" s="305"/>
      <c r="AA916" s="305"/>
      <c r="AB916" s="306"/>
      <c r="AC916" s="308" t="s">
        <v>294</v>
      </c>
      <c r="AD916" s="309"/>
      <c r="AE916" s="309"/>
      <c r="AF916" s="309"/>
      <c r="AG916" s="309"/>
      <c r="AH916" s="310" t="s">
        <v>632</v>
      </c>
      <c r="AI916" s="311"/>
      <c r="AJ916" s="311"/>
      <c r="AK916" s="311"/>
      <c r="AL916" s="312" t="s">
        <v>632</v>
      </c>
      <c r="AM916" s="313"/>
      <c r="AN916" s="313"/>
      <c r="AO916" s="314"/>
      <c r="AP916" s="307"/>
      <c r="AQ916" s="307"/>
      <c r="AR916" s="307"/>
      <c r="AS916" s="307"/>
      <c r="AT916" s="307"/>
      <c r="AU916" s="307"/>
      <c r="AV916" s="307"/>
      <c r="AW916" s="307"/>
      <c r="AX916" s="307"/>
      <c r="AY916">
        <f>COUNTA($C$916)</f>
        <v>1</v>
      </c>
    </row>
    <row r="917" spans="1:51" ht="30" customHeight="1" x14ac:dyDescent="0.15">
      <c r="A917" s="387">
        <v>7</v>
      </c>
      <c r="B917" s="387">
        <v>1</v>
      </c>
      <c r="C917" s="406" t="s">
        <v>697</v>
      </c>
      <c r="D917" s="401"/>
      <c r="E917" s="401"/>
      <c r="F917" s="401"/>
      <c r="G917" s="401"/>
      <c r="H917" s="401"/>
      <c r="I917" s="401"/>
      <c r="J917" s="402" t="s">
        <v>670</v>
      </c>
      <c r="K917" s="403"/>
      <c r="L917" s="403"/>
      <c r="M917" s="403"/>
      <c r="N917" s="403"/>
      <c r="O917" s="403"/>
      <c r="P917" s="302" t="s">
        <v>729</v>
      </c>
      <c r="Q917" s="303"/>
      <c r="R917" s="303"/>
      <c r="S917" s="303"/>
      <c r="T917" s="303"/>
      <c r="U917" s="303"/>
      <c r="V917" s="303"/>
      <c r="W917" s="303"/>
      <c r="X917" s="303"/>
      <c r="Y917" s="304">
        <v>189</v>
      </c>
      <c r="Z917" s="305"/>
      <c r="AA917" s="305"/>
      <c r="AB917" s="306"/>
      <c r="AC917" s="308" t="s">
        <v>294</v>
      </c>
      <c r="AD917" s="309"/>
      <c r="AE917" s="309"/>
      <c r="AF917" s="309"/>
      <c r="AG917" s="309"/>
      <c r="AH917" s="310" t="s">
        <v>632</v>
      </c>
      <c r="AI917" s="311"/>
      <c r="AJ917" s="311"/>
      <c r="AK917" s="311"/>
      <c r="AL917" s="312" t="s">
        <v>632</v>
      </c>
      <c r="AM917" s="313"/>
      <c r="AN917" s="313"/>
      <c r="AO917" s="314"/>
      <c r="AP917" s="307"/>
      <c r="AQ917" s="307"/>
      <c r="AR917" s="307"/>
      <c r="AS917" s="307"/>
      <c r="AT917" s="307"/>
      <c r="AU917" s="307"/>
      <c r="AV917" s="307"/>
      <c r="AW917" s="307"/>
      <c r="AX917" s="307"/>
      <c r="AY917">
        <f>COUNTA($C$917)</f>
        <v>1</v>
      </c>
    </row>
    <row r="918" spans="1:51" ht="30" customHeight="1" x14ac:dyDescent="0.15">
      <c r="A918" s="387">
        <v>8</v>
      </c>
      <c r="B918" s="387">
        <v>1</v>
      </c>
      <c r="C918" s="406" t="s">
        <v>698</v>
      </c>
      <c r="D918" s="401"/>
      <c r="E918" s="401"/>
      <c r="F918" s="401"/>
      <c r="G918" s="401"/>
      <c r="H918" s="401"/>
      <c r="I918" s="401"/>
      <c r="J918" s="402" t="s">
        <v>670</v>
      </c>
      <c r="K918" s="403"/>
      <c r="L918" s="403"/>
      <c r="M918" s="403"/>
      <c r="N918" s="403"/>
      <c r="O918" s="403"/>
      <c r="P918" s="302" t="s">
        <v>729</v>
      </c>
      <c r="Q918" s="303"/>
      <c r="R918" s="303"/>
      <c r="S918" s="303"/>
      <c r="T918" s="303"/>
      <c r="U918" s="303"/>
      <c r="V918" s="303"/>
      <c r="W918" s="303"/>
      <c r="X918" s="303"/>
      <c r="Y918" s="304">
        <v>161</v>
      </c>
      <c r="Z918" s="305"/>
      <c r="AA918" s="305"/>
      <c r="AB918" s="306"/>
      <c r="AC918" s="308" t="s">
        <v>294</v>
      </c>
      <c r="AD918" s="309"/>
      <c r="AE918" s="309"/>
      <c r="AF918" s="309"/>
      <c r="AG918" s="309"/>
      <c r="AH918" s="310" t="s">
        <v>632</v>
      </c>
      <c r="AI918" s="311"/>
      <c r="AJ918" s="311"/>
      <c r="AK918" s="311"/>
      <c r="AL918" s="312" t="s">
        <v>632</v>
      </c>
      <c r="AM918" s="313"/>
      <c r="AN918" s="313"/>
      <c r="AO918" s="314"/>
      <c r="AP918" s="307"/>
      <c r="AQ918" s="307"/>
      <c r="AR918" s="307"/>
      <c r="AS918" s="307"/>
      <c r="AT918" s="307"/>
      <c r="AU918" s="307"/>
      <c r="AV918" s="307"/>
      <c r="AW918" s="307"/>
      <c r="AX918" s="307"/>
      <c r="AY918">
        <f>COUNTA($C$918)</f>
        <v>1</v>
      </c>
    </row>
    <row r="919" spans="1:51" ht="30" customHeight="1" x14ac:dyDescent="0.15">
      <c r="A919" s="387">
        <v>9</v>
      </c>
      <c r="B919" s="387">
        <v>1</v>
      </c>
      <c r="C919" s="406" t="s">
        <v>699</v>
      </c>
      <c r="D919" s="401"/>
      <c r="E919" s="401"/>
      <c r="F919" s="401"/>
      <c r="G919" s="401"/>
      <c r="H919" s="401"/>
      <c r="I919" s="401"/>
      <c r="J919" s="402" t="s">
        <v>670</v>
      </c>
      <c r="K919" s="403"/>
      <c r="L919" s="403"/>
      <c r="M919" s="403"/>
      <c r="N919" s="403"/>
      <c r="O919" s="403"/>
      <c r="P919" s="302" t="s">
        <v>729</v>
      </c>
      <c r="Q919" s="303"/>
      <c r="R919" s="303"/>
      <c r="S919" s="303"/>
      <c r="T919" s="303"/>
      <c r="U919" s="303"/>
      <c r="V919" s="303"/>
      <c r="W919" s="303"/>
      <c r="X919" s="303"/>
      <c r="Y919" s="304">
        <v>131</v>
      </c>
      <c r="Z919" s="305"/>
      <c r="AA919" s="305"/>
      <c r="AB919" s="306"/>
      <c r="AC919" s="308" t="s">
        <v>294</v>
      </c>
      <c r="AD919" s="309"/>
      <c r="AE919" s="309"/>
      <c r="AF919" s="309"/>
      <c r="AG919" s="309"/>
      <c r="AH919" s="310" t="s">
        <v>632</v>
      </c>
      <c r="AI919" s="311"/>
      <c r="AJ919" s="311"/>
      <c r="AK919" s="311"/>
      <c r="AL919" s="312" t="s">
        <v>632</v>
      </c>
      <c r="AM919" s="313"/>
      <c r="AN919" s="313"/>
      <c r="AO919" s="314"/>
      <c r="AP919" s="307"/>
      <c r="AQ919" s="307"/>
      <c r="AR919" s="307"/>
      <c r="AS919" s="307"/>
      <c r="AT919" s="307"/>
      <c r="AU919" s="307"/>
      <c r="AV919" s="307"/>
      <c r="AW919" s="307"/>
      <c r="AX919" s="307"/>
      <c r="AY919">
        <f>COUNTA($C$919)</f>
        <v>1</v>
      </c>
    </row>
    <row r="920" spans="1:51" ht="30" customHeight="1" x14ac:dyDescent="0.15">
      <c r="A920" s="387">
        <v>10</v>
      </c>
      <c r="B920" s="387">
        <v>1</v>
      </c>
      <c r="C920" s="406" t="s">
        <v>700</v>
      </c>
      <c r="D920" s="401"/>
      <c r="E920" s="401"/>
      <c r="F920" s="401"/>
      <c r="G920" s="401"/>
      <c r="H920" s="401"/>
      <c r="I920" s="401"/>
      <c r="J920" s="402" t="s">
        <v>670</v>
      </c>
      <c r="K920" s="403"/>
      <c r="L920" s="403"/>
      <c r="M920" s="403"/>
      <c r="N920" s="403"/>
      <c r="O920" s="403"/>
      <c r="P920" s="302" t="s">
        <v>729</v>
      </c>
      <c r="Q920" s="303"/>
      <c r="R920" s="303"/>
      <c r="S920" s="303"/>
      <c r="T920" s="303"/>
      <c r="U920" s="303"/>
      <c r="V920" s="303"/>
      <c r="W920" s="303"/>
      <c r="X920" s="303"/>
      <c r="Y920" s="304">
        <v>131</v>
      </c>
      <c r="Z920" s="305"/>
      <c r="AA920" s="305"/>
      <c r="AB920" s="306"/>
      <c r="AC920" s="308" t="s">
        <v>294</v>
      </c>
      <c r="AD920" s="309"/>
      <c r="AE920" s="309"/>
      <c r="AF920" s="309"/>
      <c r="AG920" s="309"/>
      <c r="AH920" s="310" t="s">
        <v>632</v>
      </c>
      <c r="AI920" s="311"/>
      <c r="AJ920" s="311"/>
      <c r="AK920" s="311"/>
      <c r="AL920" s="312" t="s">
        <v>632</v>
      </c>
      <c r="AM920" s="313"/>
      <c r="AN920" s="313"/>
      <c r="AO920" s="314"/>
      <c r="AP920" s="307"/>
      <c r="AQ920" s="307"/>
      <c r="AR920" s="307"/>
      <c r="AS920" s="307"/>
      <c r="AT920" s="307"/>
      <c r="AU920" s="307"/>
      <c r="AV920" s="307"/>
      <c r="AW920" s="307"/>
      <c r="AX920" s="307"/>
      <c r="AY920">
        <f>COUNTA($C$920)</f>
        <v>1</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33"/>
      <c r="B943" s="333"/>
      <c r="C943" s="333" t="s">
        <v>26</v>
      </c>
      <c r="D943" s="333"/>
      <c r="E943" s="333"/>
      <c r="F943" s="333"/>
      <c r="G943" s="333"/>
      <c r="H943" s="333"/>
      <c r="I943" s="333"/>
      <c r="J943" s="262" t="s">
        <v>221</v>
      </c>
      <c r="K943" s="94"/>
      <c r="L943" s="94"/>
      <c r="M943" s="94"/>
      <c r="N943" s="94"/>
      <c r="O943" s="94"/>
      <c r="P943" s="321" t="s">
        <v>196</v>
      </c>
      <c r="Q943" s="321"/>
      <c r="R943" s="321"/>
      <c r="S943" s="321"/>
      <c r="T943" s="321"/>
      <c r="U943" s="321"/>
      <c r="V943" s="321"/>
      <c r="W943" s="321"/>
      <c r="X943" s="321"/>
      <c r="Y943" s="331" t="s">
        <v>219</v>
      </c>
      <c r="Z943" s="332"/>
      <c r="AA943" s="332"/>
      <c r="AB943" s="332"/>
      <c r="AC943" s="262" t="s">
        <v>256</v>
      </c>
      <c r="AD943" s="262"/>
      <c r="AE943" s="262"/>
      <c r="AF943" s="262"/>
      <c r="AG943" s="262"/>
      <c r="AH943" s="331" t="s">
        <v>283</v>
      </c>
      <c r="AI943" s="333"/>
      <c r="AJ943" s="333"/>
      <c r="AK943" s="333"/>
      <c r="AL943" s="333" t="s">
        <v>21</v>
      </c>
      <c r="AM943" s="333"/>
      <c r="AN943" s="333"/>
      <c r="AO943" s="407"/>
      <c r="AP943" s="408" t="s">
        <v>222</v>
      </c>
      <c r="AQ943" s="408"/>
      <c r="AR943" s="408"/>
      <c r="AS943" s="408"/>
      <c r="AT943" s="408"/>
      <c r="AU943" s="408"/>
      <c r="AV943" s="408"/>
      <c r="AW943" s="408"/>
      <c r="AX943" s="408"/>
      <c r="AY943">
        <f t="shared" ref="AY943:AY944" si="120">$AY$941</f>
        <v>1</v>
      </c>
    </row>
    <row r="944" spans="1:51" ht="30" customHeight="1" x14ac:dyDescent="0.15">
      <c r="A944" s="387">
        <v>1</v>
      </c>
      <c r="B944" s="387">
        <v>1</v>
      </c>
      <c r="C944" s="406" t="s">
        <v>701</v>
      </c>
      <c r="D944" s="401"/>
      <c r="E944" s="401"/>
      <c r="F944" s="401"/>
      <c r="G944" s="401"/>
      <c r="H944" s="401"/>
      <c r="I944" s="401"/>
      <c r="J944" s="402">
        <v>5020005009658</v>
      </c>
      <c r="K944" s="403"/>
      <c r="L944" s="403"/>
      <c r="M944" s="403"/>
      <c r="N944" s="403"/>
      <c r="O944" s="403"/>
      <c r="P944" s="302" t="s">
        <v>722</v>
      </c>
      <c r="Q944" s="303"/>
      <c r="R944" s="303"/>
      <c r="S944" s="303"/>
      <c r="T944" s="303"/>
      <c r="U944" s="303"/>
      <c r="V944" s="303"/>
      <c r="W944" s="303"/>
      <c r="X944" s="303"/>
      <c r="Y944" s="304">
        <v>497</v>
      </c>
      <c r="Z944" s="305"/>
      <c r="AA944" s="305"/>
      <c r="AB944" s="306"/>
      <c r="AC944" s="308" t="s">
        <v>294</v>
      </c>
      <c r="AD944" s="309"/>
      <c r="AE944" s="309"/>
      <c r="AF944" s="309"/>
      <c r="AG944" s="309"/>
      <c r="AH944" s="404">
        <v>1</v>
      </c>
      <c r="AI944" s="405"/>
      <c r="AJ944" s="405"/>
      <c r="AK944" s="405"/>
      <c r="AL944" s="312">
        <v>100</v>
      </c>
      <c r="AM944" s="313"/>
      <c r="AN944" s="313"/>
      <c r="AO944" s="314"/>
      <c r="AP944" s="307"/>
      <c r="AQ944" s="307"/>
      <c r="AR944" s="307"/>
      <c r="AS944" s="307"/>
      <c r="AT944" s="307"/>
      <c r="AU944" s="307"/>
      <c r="AV944" s="307"/>
      <c r="AW944" s="307"/>
      <c r="AX944" s="307"/>
      <c r="AY944">
        <f t="shared" si="120"/>
        <v>1</v>
      </c>
    </row>
    <row r="945" spans="1:51" ht="30" customHeight="1" x14ac:dyDescent="0.15">
      <c r="A945" s="387">
        <v>2</v>
      </c>
      <c r="B945" s="387">
        <v>1</v>
      </c>
      <c r="C945" s="401" t="s">
        <v>671</v>
      </c>
      <c r="D945" s="401"/>
      <c r="E945" s="401"/>
      <c r="F945" s="401"/>
      <c r="G945" s="401"/>
      <c r="H945" s="401"/>
      <c r="I945" s="401"/>
      <c r="J945" s="402">
        <v>1010005002667</v>
      </c>
      <c r="K945" s="403"/>
      <c r="L945" s="403"/>
      <c r="M945" s="403"/>
      <c r="N945" s="403"/>
      <c r="O945" s="403"/>
      <c r="P945" s="302" t="s">
        <v>723</v>
      </c>
      <c r="Q945" s="303"/>
      <c r="R945" s="303"/>
      <c r="S945" s="303"/>
      <c r="T945" s="303"/>
      <c r="U945" s="303"/>
      <c r="V945" s="303"/>
      <c r="W945" s="303"/>
      <c r="X945" s="303"/>
      <c r="Y945" s="304">
        <v>179</v>
      </c>
      <c r="Z945" s="305"/>
      <c r="AA945" s="305"/>
      <c r="AB945" s="306"/>
      <c r="AC945" s="308" t="s">
        <v>288</v>
      </c>
      <c r="AD945" s="309"/>
      <c r="AE945" s="309"/>
      <c r="AF945" s="309"/>
      <c r="AG945" s="309"/>
      <c r="AH945" s="404">
        <v>1</v>
      </c>
      <c r="AI945" s="405"/>
      <c r="AJ945" s="405"/>
      <c r="AK945" s="405"/>
      <c r="AL945" s="312">
        <v>81.2</v>
      </c>
      <c r="AM945" s="313"/>
      <c r="AN945" s="313"/>
      <c r="AO945" s="314"/>
      <c r="AP945" s="307"/>
      <c r="AQ945" s="307"/>
      <c r="AR945" s="307"/>
      <c r="AS945" s="307"/>
      <c r="AT945" s="307"/>
      <c r="AU945" s="307"/>
      <c r="AV945" s="307"/>
      <c r="AW945" s="307"/>
      <c r="AX945" s="307"/>
      <c r="AY945">
        <f>COUNTA($C$945)</f>
        <v>1</v>
      </c>
    </row>
    <row r="946" spans="1:51" ht="51.75" customHeight="1" x14ac:dyDescent="0.15">
      <c r="A946" s="387">
        <v>3</v>
      </c>
      <c r="B946" s="387">
        <v>1</v>
      </c>
      <c r="C946" s="406" t="s">
        <v>672</v>
      </c>
      <c r="D946" s="401"/>
      <c r="E946" s="401"/>
      <c r="F946" s="401"/>
      <c r="G946" s="401"/>
      <c r="H946" s="401"/>
      <c r="I946" s="401"/>
      <c r="J946" s="402">
        <v>9070005008305</v>
      </c>
      <c r="K946" s="403"/>
      <c r="L946" s="403"/>
      <c r="M946" s="403"/>
      <c r="N946" s="403"/>
      <c r="O946" s="403"/>
      <c r="P946" s="302" t="s">
        <v>722</v>
      </c>
      <c r="Q946" s="303"/>
      <c r="R946" s="303"/>
      <c r="S946" s="303"/>
      <c r="T946" s="303"/>
      <c r="U946" s="303"/>
      <c r="V946" s="303"/>
      <c r="W946" s="303"/>
      <c r="X946" s="303"/>
      <c r="Y946" s="304">
        <v>138</v>
      </c>
      <c r="Z946" s="305"/>
      <c r="AA946" s="305"/>
      <c r="AB946" s="306"/>
      <c r="AC946" s="308" t="s">
        <v>294</v>
      </c>
      <c r="AD946" s="309"/>
      <c r="AE946" s="309"/>
      <c r="AF946" s="309"/>
      <c r="AG946" s="309"/>
      <c r="AH946" s="310">
        <v>1</v>
      </c>
      <c r="AI946" s="311"/>
      <c r="AJ946" s="311"/>
      <c r="AK946" s="311"/>
      <c r="AL946" s="312">
        <v>100</v>
      </c>
      <c r="AM946" s="313"/>
      <c r="AN946" s="313"/>
      <c r="AO946" s="314"/>
      <c r="AP946" s="307"/>
      <c r="AQ946" s="307"/>
      <c r="AR946" s="307"/>
      <c r="AS946" s="307"/>
      <c r="AT946" s="307"/>
      <c r="AU946" s="307"/>
      <c r="AV946" s="307"/>
      <c r="AW946" s="307"/>
      <c r="AX946" s="307"/>
      <c r="AY946">
        <f>COUNTA($C$946)</f>
        <v>1</v>
      </c>
    </row>
    <row r="947" spans="1:51" ht="30" customHeight="1" x14ac:dyDescent="0.15">
      <c r="A947" s="387">
        <v>4</v>
      </c>
      <c r="B947" s="387">
        <v>1</v>
      </c>
      <c r="C947" s="406" t="s">
        <v>673</v>
      </c>
      <c r="D947" s="401"/>
      <c r="E947" s="401"/>
      <c r="F947" s="401"/>
      <c r="G947" s="401"/>
      <c r="H947" s="401"/>
      <c r="I947" s="401"/>
      <c r="J947" s="402">
        <v>5100005000195</v>
      </c>
      <c r="K947" s="403"/>
      <c r="L947" s="403"/>
      <c r="M947" s="403"/>
      <c r="N947" s="403"/>
      <c r="O947" s="403"/>
      <c r="P947" s="302" t="s">
        <v>722</v>
      </c>
      <c r="Q947" s="303"/>
      <c r="R947" s="303"/>
      <c r="S947" s="303"/>
      <c r="T947" s="303"/>
      <c r="U947" s="303"/>
      <c r="V947" s="303"/>
      <c r="W947" s="303"/>
      <c r="X947" s="303"/>
      <c r="Y947" s="304">
        <v>58</v>
      </c>
      <c r="Z947" s="305"/>
      <c r="AA947" s="305"/>
      <c r="AB947" s="306"/>
      <c r="AC947" s="308" t="s">
        <v>294</v>
      </c>
      <c r="AD947" s="309"/>
      <c r="AE947" s="309"/>
      <c r="AF947" s="309"/>
      <c r="AG947" s="309"/>
      <c r="AH947" s="310">
        <v>1</v>
      </c>
      <c r="AI947" s="311"/>
      <c r="AJ947" s="311"/>
      <c r="AK947" s="311"/>
      <c r="AL947" s="312">
        <v>100</v>
      </c>
      <c r="AM947" s="313"/>
      <c r="AN947" s="313"/>
      <c r="AO947" s="314"/>
      <c r="AP947" s="307"/>
      <c r="AQ947" s="307"/>
      <c r="AR947" s="307"/>
      <c r="AS947" s="307"/>
      <c r="AT947" s="307"/>
      <c r="AU947" s="307"/>
      <c r="AV947" s="307"/>
      <c r="AW947" s="307"/>
      <c r="AX947" s="307"/>
      <c r="AY947">
        <f>COUNTA($C$947)</f>
        <v>1</v>
      </c>
    </row>
    <row r="948" spans="1:51" ht="30" customHeight="1" x14ac:dyDescent="0.15">
      <c r="A948" s="387">
        <v>5</v>
      </c>
      <c r="B948" s="387">
        <v>1</v>
      </c>
      <c r="C948" s="401" t="s">
        <v>674</v>
      </c>
      <c r="D948" s="401"/>
      <c r="E948" s="401"/>
      <c r="F948" s="401"/>
      <c r="G948" s="401"/>
      <c r="H948" s="401"/>
      <c r="I948" s="401"/>
      <c r="J948" s="402">
        <v>5011005003759</v>
      </c>
      <c r="K948" s="403"/>
      <c r="L948" s="403"/>
      <c r="M948" s="403"/>
      <c r="N948" s="403"/>
      <c r="O948" s="403"/>
      <c r="P948" s="302" t="s">
        <v>722</v>
      </c>
      <c r="Q948" s="303"/>
      <c r="R948" s="303"/>
      <c r="S948" s="303"/>
      <c r="T948" s="303"/>
      <c r="U948" s="303"/>
      <c r="V948" s="303"/>
      <c r="W948" s="303"/>
      <c r="X948" s="303"/>
      <c r="Y948" s="304">
        <v>52</v>
      </c>
      <c r="Z948" s="305"/>
      <c r="AA948" s="305"/>
      <c r="AB948" s="306"/>
      <c r="AC948" s="308" t="s">
        <v>294</v>
      </c>
      <c r="AD948" s="309"/>
      <c r="AE948" s="309"/>
      <c r="AF948" s="309"/>
      <c r="AG948" s="309"/>
      <c r="AH948" s="310">
        <v>1</v>
      </c>
      <c r="AI948" s="311"/>
      <c r="AJ948" s="311"/>
      <c r="AK948" s="311"/>
      <c r="AL948" s="312">
        <v>100</v>
      </c>
      <c r="AM948" s="313"/>
      <c r="AN948" s="313"/>
      <c r="AO948" s="314"/>
      <c r="AP948" s="307"/>
      <c r="AQ948" s="307"/>
      <c r="AR948" s="307"/>
      <c r="AS948" s="307"/>
      <c r="AT948" s="307"/>
      <c r="AU948" s="307"/>
      <c r="AV948" s="307"/>
      <c r="AW948" s="307"/>
      <c r="AX948" s="307"/>
      <c r="AY948">
        <f>COUNTA($C$948)</f>
        <v>1</v>
      </c>
    </row>
    <row r="949" spans="1:51" ht="30" customHeight="1" x14ac:dyDescent="0.15">
      <c r="A949" s="387">
        <v>6</v>
      </c>
      <c r="B949" s="387">
        <v>1</v>
      </c>
      <c r="C949" s="401" t="s">
        <v>675</v>
      </c>
      <c r="D949" s="401"/>
      <c r="E949" s="401"/>
      <c r="F949" s="401"/>
      <c r="G949" s="401"/>
      <c r="H949" s="401"/>
      <c r="I949" s="401"/>
      <c r="J949" s="402">
        <v>1030005000611</v>
      </c>
      <c r="K949" s="403"/>
      <c r="L949" s="403"/>
      <c r="M949" s="403"/>
      <c r="N949" s="403"/>
      <c r="O949" s="403"/>
      <c r="P949" s="302" t="s">
        <v>724</v>
      </c>
      <c r="Q949" s="303"/>
      <c r="R949" s="303"/>
      <c r="S949" s="303"/>
      <c r="T949" s="303"/>
      <c r="U949" s="303"/>
      <c r="V949" s="303"/>
      <c r="W949" s="303"/>
      <c r="X949" s="303"/>
      <c r="Y949" s="304">
        <v>51</v>
      </c>
      <c r="Z949" s="305"/>
      <c r="AA949" s="305"/>
      <c r="AB949" s="306"/>
      <c r="AC949" s="308" t="s">
        <v>294</v>
      </c>
      <c r="AD949" s="309"/>
      <c r="AE949" s="309"/>
      <c r="AF949" s="309"/>
      <c r="AG949" s="309"/>
      <c r="AH949" s="310">
        <v>1</v>
      </c>
      <c r="AI949" s="311"/>
      <c r="AJ949" s="311"/>
      <c r="AK949" s="311"/>
      <c r="AL949" s="312">
        <v>100</v>
      </c>
      <c r="AM949" s="313"/>
      <c r="AN949" s="313"/>
      <c r="AO949" s="314"/>
      <c r="AP949" s="307"/>
      <c r="AQ949" s="307"/>
      <c r="AR949" s="307"/>
      <c r="AS949" s="307"/>
      <c r="AT949" s="307"/>
      <c r="AU949" s="307"/>
      <c r="AV949" s="307"/>
      <c r="AW949" s="307"/>
      <c r="AX949" s="307"/>
      <c r="AY949">
        <f>COUNTA($C$949)</f>
        <v>1</v>
      </c>
    </row>
    <row r="950" spans="1:51" ht="30" customHeight="1" x14ac:dyDescent="0.15">
      <c r="A950" s="387">
        <v>7</v>
      </c>
      <c r="B950" s="387">
        <v>1</v>
      </c>
      <c r="C950" s="401" t="s">
        <v>676</v>
      </c>
      <c r="D950" s="401"/>
      <c r="E950" s="401"/>
      <c r="F950" s="401"/>
      <c r="G950" s="401"/>
      <c r="H950" s="401"/>
      <c r="I950" s="401"/>
      <c r="J950" s="402">
        <v>6010005018675</v>
      </c>
      <c r="K950" s="403"/>
      <c r="L950" s="403"/>
      <c r="M950" s="403"/>
      <c r="N950" s="403"/>
      <c r="O950" s="403"/>
      <c r="P950" s="302" t="s">
        <v>723</v>
      </c>
      <c r="Q950" s="303"/>
      <c r="R950" s="303"/>
      <c r="S950" s="303"/>
      <c r="T950" s="303"/>
      <c r="U950" s="303"/>
      <c r="V950" s="303"/>
      <c r="W950" s="303"/>
      <c r="X950" s="303"/>
      <c r="Y950" s="304">
        <v>44</v>
      </c>
      <c r="Z950" s="305"/>
      <c r="AA950" s="305"/>
      <c r="AB950" s="306"/>
      <c r="AC950" s="308" t="s">
        <v>288</v>
      </c>
      <c r="AD950" s="309"/>
      <c r="AE950" s="309"/>
      <c r="AF950" s="309"/>
      <c r="AG950" s="309"/>
      <c r="AH950" s="310">
        <v>1</v>
      </c>
      <c r="AI950" s="311"/>
      <c r="AJ950" s="311"/>
      <c r="AK950" s="311"/>
      <c r="AL950" s="312">
        <v>93.4</v>
      </c>
      <c r="AM950" s="313"/>
      <c r="AN950" s="313"/>
      <c r="AO950" s="314"/>
      <c r="AP950" s="307"/>
      <c r="AQ950" s="307"/>
      <c r="AR950" s="307"/>
      <c r="AS950" s="307"/>
      <c r="AT950" s="307"/>
      <c r="AU950" s="307"/>
      <c r="AV950" s="307"/>
      <c r="AW950" s="307"/>
      <c r="AX950" s="307"/>
      <c r="AY950">
        <f>COUNTA($C$950)</f>
        <v>1</v>
      </c>
    </row>
    <row r="951" spans="1:51" ht="30" customHeight="1" x14ac:dyDescent="0.15">
      <c r="A951" s="387">
        <v>8</v>
      </c>
      <c r="B951" s="387">
        <v>1</v>
      </c>
      <c r="C951" s="401" t="s">
        <v>677</v>
      </c>
      <c r="D951" s="401"/>
      <c r="E951" s="401"/>
      <c r="F951" s="401"/>
      <c r="G951" s="401"/>
      <c r="H951" s="401"/>
      <c r="I951" s="401"/>
      <c r="J951" s="402">
        <v>7060005001072</v>
      </c>
      <c r="K951" s="403"/>
      <c r="L951" s="403"/>
      <c r="M951" s="403"/>
      <c r="N951" s="403"/>
      <c r="O951" s="403"/>
      <c r="P951" s="302" t="s">
        <v>722</v>
      </c>
      <c r="Q951" s="303"/>
      <c r="R951" s="303"/>
      <c r="S951" s="303"/>
      <c r="T951" s="303"/>
      <c r="U951" s="303"/>
      <c r="V951" s="303"/>
      <c r="W951" s="303"/>
      <c r="X951" s="303"/>
      <c r="Y951" s="304">
        <v>25</v>
      </c>
      <c r="Z951" s="305"/>
      <c r="AA951" s="305"/>
      <c r="AB951" s="306"/>
      <c r="AC951" s="308" t="s">
        <v>288</v>
      </c>
      <c r="AD951" s="309"/>
      <c r="AE951" s="309"/>
      <c r="AF951" s="309"/>
      <c r="AG951" s="309"/>
      <c r="AH951" s="310">
        <v>1</v>
      </c>
      <c r="AI951" s="311"/>
      <c r="AJ951" s="311"/>
      <c r="AK951" s="311"/>
      <c r="AL951" s="312">
        <v>100</v>
      </c>
      <c r="AM951" s="313"/>
      <c r="AN951" s="313"/>
      <c r="AO951" s="314"/>
      <c r="AP951" s="307"/>
      <c r="AQ951" s="307"/>
      <c r="AR951" s="307"/>
      <c r="AS951" s="307"/>
      <c r="AT951" s="307"/>
      <c r="AU951" s="307"/>
      <c r="AV951" s="307"/>
      <c r="AW951" s="307"/>
      <c r="AX951" s="307"/>
      <c r="AY951">
        <f>COUNTA($C$951)</f>
        <v>1</v>
      </c>
    </row>
    <row r="952" spans="1:51" ht="30" customHeight="1" x14ac:dyDescent="0.15">
      <c r="A952" s="387">
        <v>9</v>
      </c>
      <c r="B952" s="387">
        <v>1</v>
      </c>
      <c r="C952" s="401" t="s">
        <v>678</v>
      </c>
      <c r="D952" s="401"/>
      <c r="E952" s="401"/>
      <c r="F952" s="401"/>
      <c r="G952" s="401"/>
      <c r="H952" s="401"/>
      <c r="I952" s="401"/>
      <c r="J952" s="402">
        <v>9050005010659</v>
      </c>
      <c r="K952" s="403"/>
      <c r="L952" s="403"/>
      <c r="M952" s="403"/>
      <c r="N952" s="403"/>
      <c r="O952" s="403"/>
      <c r="P952" s="302" t="s">
        <v>722</v>
      </c>
      <c r="Q952" s="303"/>
      <c r="R952" s="303"/>
      <c r="S952" s="303"/>
      <c r="T952" s="303"/>
      <c r="U952" s="303"/>
      <c r="V952" s="303"/>
      <c r="W952" s="303"/>
      <c r="X952" s="303"/>
      <c r="Y952" s="304">
        <v>13</v>
      </c>
      <c r="Z952" s="305"/>
      <c r="AA952" s="305"/>
      <c r="AB952" s="306"/>
      <c r="AC952" s="308" t="s">
        <v>294</v>
      </c>
      <c r="AD952" s="309"/>
      <c r="AE952" s="309"/>
      <c r="AF952" s="309"/>
      <c r="AG952" s="309"/>
      <c r="AH952" s="310">
        <v>1</v>
      </c>
      <c r="AI952" s="311"/>
      <c r="AJ952" s="311"/>
      <c r="AK952" s="311"/>
      <c r="AL952" s="312">
        <v>100</v>
      </c>
      <c r="AM952" s="313"/>
      <c r="AN952" s="313"/>
      <c r="AO952" s="314"/>
      <c r="AP952" s="307"/>
      <c r="AQ952" s="307"/>
      <c r="AR952" s="307"/>
      <c r="AS952" s="307"/>
      <c r="AT952" s="307"/>
      <c r="AU952" s="307"/>
      <c r="AV952" s="307"/>
      <c r="AW952" s="307"/>
      <c r="AX952" s="307"/>
      <c r="AY952">
        <f>COUNTA($C$952)</f>
        <v>1</v>
      </c>
    </row>
    <row r="953" spans="1:51" ht="30" customHeight="1" x14ac:dyDescent="0.15">
      <c r="A953" s="387">
        <v>10</v>
      </c>
      <c r="B953" s="387">
        <v>1</v>
      </c>
      <c r="C953" s="401" t="s">
        <v>679</v>
      </c>
      <c r="D953" s="401"/>
      <c r="E953" s="401"/>
      <c r="F953" s="401"/>
      <c r="G953" s="401"/>
      <c r="H953" s="401"/>
      <c r="I953" s="401"/>
      <c r="J953" s="402">
        <v>6010405010463</v>
      </c>
      <c r="K953" s="403"/>
      <c r="L953" s="403"/>
      <c r="M953" s="403"/>
      <c r="N953" s="403"/>
      <c r="O953" s="403"/>
      <c r="P953" s="302" t="s">
        <v>728</v>
      </c>
      <c r="Q953" s="303"/>
      <c r="R953" s="303"/>
      <c r="S953" s="303"/>
      <c r="T953" s="303"/>
      <c r="U953" s="303"/>
      <c r="V953" s="303"/>
      <c r="W953" s="303"/>
      <c r="X953" s="303"/>
      <c r="Y953" s="304">
        <v>10</v>
      </c>
      <c r="Z953" s="305"/>
      <c r="AA953" s="305"/>
      <c r="AB953" s="306"/>
      <c r="AC953" s="308" t="s">
        <v>292</v>
      </c>
      <c r="AD953" s="309"/>
      <c r="AE953" s="309"/>
      <c r="AF953" s="309"/>
      <c r="AG953" s="309"/>
      <c r="AH953" s="310">
        <v>1</v>
      </c>
      <c r="AI953" s="311"/>
      <c r="AJ953" s="311"/>
      <c r="AK953" s="311"/>
      <c r="AL953" s="312">
        <v>99.9</v>
      </c>
      <c r="AM953" s="313"/>
      <c r="AN953" s="313"/>
      <c r="AO953" s="314"/>
      <c r="AP953" s="307"/>
      <c r="AQ953" s="307"/>
      <c r="AR953" s="307"/>
      <c r="AS953" s="307"/>
      <c r="AT953" s="307"/>
      <c r="AU953" s="307"/>
      <c r="AV953" s="307"/>
      <c r="AW953" s="307"/>
      <c r="AX953" s="307"/>
      <c r="AY953">
        <f>COUNTA($C$953)</f>
        <v>1</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33"/>
      <c r="B976" s="333"/>
      <c r="C976" s="333" t="s">
        <v>26</v>
      </c>
      <c r="D976" s="333"/>
      <c r="E976" s="333"/>
      <c r="F976" s="333"/>
      <c r="G976" s="333"/>
      <c r="H976" s="333"/>
      <c r="I976" s="333"/>
      <c r="J976" s="262" t="s">
        <v>221</v>
      </c>
      <c r="K976" s="94"/>
      <c r="L976" s="94"/>
      <c r="M976" s="94"/>
      <c r="N976" s="94"/>
      <c r="O976" s="94"/>
      <c r="P976" s="321" t="s">
        <v>196</v>
      </c>
      <c r="Q976" s="321"/>
      <c r="R976" s="321"/>
      <c r="S976" s="321"/>
      <c r="T976" s="321"/>
      <c r="U976" s="321"/>
      <c r="V976" s="321"/>
      <c r="W976" s="321"/>
      <c r="X976" s="321"/>
      <c r="Y976" s="331" t="s">
        <v>219</v>
      </c>
      <c r="Z976" s="332"/>
      <c r="AA976" s="332"/>
      <c r="AB976" s="332"/>
      <c r="AC976" s="262" t="s">
        <v>256</v>
      </c>
      <c r="AD976" s="262"/>
      <c r="AE976" s="262"/>
      <c r="AF976" s="262"/>
      <c r="AG976" s="262"/>
      <c r="AH976" s="331" t="s">
        <v>283</v>
      </c>
      <c r="AI976" s="333"/>
      <c r="AJ976" s="333"/>
      <c r="AK976" s="333"/>
      <c r="AL976" s="333" t="s">
        <v>21</v>
      </c>
      <c r="AM976" s="333"/>
      <c r="AN976" s="333"/>
      <c r="AO976" s="407"/>
      <c r="AP976" s="408" t="s">
        <v>222</v>
      </c>
      <c r="AQ976" s="408"/>
      <c r="AR976" s="408"/>
      <c r="AS976" s="408"/>
      <c r="AT976" s="408"/>
      <c r="AU976" s="408"/>
      <c r="AV976" s="408"/>
      <c r="AW976" s="408"/>
      <c r="AX976" s="408"/>
      <c r="AY976">
        <f t="shared" ref="AY976:AY977" si="121">$AY$974</f>
        <v>1</v>
      </c>
    </row>
    <row r="977" spans="1:51" ht="30" customHeight="1" x14ac:dyDescent="0.15">
      <c r="A977" s="387">
        <v>1</v>
      </c>
      <c r="B977" s="387">
        <v>1</v>
      </c>
      <c r="C977" s="406" t="s">
        <v>690</v>
      </c>
      <c r="D977" s="401"/>
      <c r="E977" s="401"/>
      <c r="F977" s="401"/>
      <c r="G977" s="401"/>
      <c r="H977" s="401"/>
      <c r="I977" s="401"/>
      <c r="J977" s="402" t="s">
        <v>670</v>
      </c>
      <c r="K977" s="403"/>
      <c r="L977" s="403"/>
      <c r="M977" s="403"/>
      <c r="N977" s="403"/>
      <c r="O977" s="403"/>
      <c r="P977" s="302" t="s">
        <v>727</v>
      </c>
      <c r="Q977" s="303"/>
      <c r="R977" s="303"/>
      <c r="S977" s="303"/>
      <c r="T977" s="303"/>
      <c r="U977" s="303"/>
      <c r="V977" s="303"/>
      <c r="W977" s="303"/>
      <c r="X977" s="303"/>
      <c r="Y977" s="304">
        <v>1.5299999999999999E-2</v>
      </c>
      <c r="Z977" s="305"/>
      <c r="AA977" s="305"/>
      <c r="AB977" s="306"/>
      <c r="AC977" s="308" t="s">
        <v>294</v>
      </c>
      <c r="AD977" s="309"/>
      <c r="AE977" s="309"/>
      <c r="AF977" s="309"/>
      <c r="AG977" s="309"/>
      <c r="AH977" s="404">
        <v>1</v>
      </c>
      <c r="AI977" s="405"/>
      <c r="AJ977" s="405"/>
      <c r="AK977" s="405"/>
      <c r="AL977" s="312">
        <v>100</v>
      </c>
      <c r="AM977" s="313"/>
      <c r="AN977" s="313"/>
      <c r="AO977" s="314"/>
      <c r="AP977" s="307"/>
      <c r="AQ977" s="307"/>
      <c r="AR977" s="307"/>
      <c r="AS977" s="307"/>
      <c r="AT977" s="307"/>
      <c r="AU977" s="307"/>
      <c r="AV977" s="307"/>
      <c r="AW977" s="307"/>
      <c r="AX977" s="307"/>
      <c r="AY977">
        <f t="shared" si="121"/>
        <v>1</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2" t="s">
        <v>221</v>
      </c>
      <c r="K1009" s="94"/>
      <c r="L1009" s="94"/>
      <c r="M1009" s="94"/>
      <c r="N1009" s="94"/>
      <c r="O1009" s="94"/>
      <c r="P1009" s="321" t="s">
        <v>196</v>
      </c>
      <c r="Q1009" s="321"/>
      <c r="R1009" s="321"/>
      <c r="S1009" s="321"/>
      <c r="T1009" s="321"/>
      <c r="U1009" s="321"/>
      <c r="V1009" s="321"/>
      <c r="W1009" s="321"/>
      <c r="X1009" s="321"/>
      <c r="Y1009" s="331" t="s">
        <v>219</v>
      </c>
      <c r="Z1009" s="332"/>
      <c r="AA1009" s="332"/>
      <c r="AB1009" s="332"/>
      <c r="AC1009" s="262" t="s">
        <v>256</v>
      </c>
      <c r="AD1009" s="262"/>
      <c r="AE1009" s="262"/>
      <c r="AF1009" s="262"/>
      <c r="AG1009" s="262"/>
      <c r="AH1009" s="331" t="s">
        <v>283</v>
      </c>
      <c r="AI1009" s="333"/>
      <c r="AJ1009" s="333"/>
      <c r="AK1009" s="333"/>
      <c r="AL1009" s="333" t="s">
        <v>21</v>
      </c>
      <c r="AM1009" s="333"/>
      <c r="AN1009" s="333"/>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2" t="s">
        <v>221</v>
      </c>
      <c r="K1042" s="94"/>
      <c r="L1042" s="94"/>
      <c r="M1042" s="94"/>
      <c r="N1042" s="94"/>
      <c r="O1042" s="94"/>
      <c r="P1042" s="321" t="s">
        <v>196</v>
      </c>
      <c r="Q1042" s="321"/>
      <c r="R1042" s="321"/>
      <c r="S1042" s="321"/>
      <c r="T1042" s="321"/>
      <c r="U1042" s="321"/>
      <c r="V1042" s="321"/>
      <c r="W1042" s="321"/>
      <c r="X1042" s="321"/>
      <c r="Y1042" s="331" t="s">
        <v>219</v>
      </c>
      <c r="Z1042" s="332"/>
      <c r="AA1042" s="332"/>
      <c r="AB1042" s="332"/>
      <c r="AC1042" s="262" t="s">
        <v>256</v>
      </c>
      <c r="AD1042" s="262"/>
      <c r="AE1042" s="262"/>
      <c r="AF1042" s="262"/>
      <c r="AG1042" s="262"/>
      <c r="AH1042" s="331" t="s">
        <v>283</v>
      </c>
      <c r="AI1042" s="333"/>
      <c r="AJ1042" s="333"/>
      <c r="AK1042" s="333"/>
      <c r="AL1042" s="333" t="s">
        <v>21</v>
      </c>
      <c r="AM1042" s="333"/>
      <c r="AN1042" s="333"/>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2" t="s">
        <v>221</v>
      </c>
      <c r="K1075" s="94"/>
      <c r="L1075" s="94"/>
      <c r="M1075" s="94"/>
      <c r="N1075" s="94"/>
      <c r="O1075" s="94"/>
      <c r="P1075" s="321" t="s">
        <v>196</v>
      </c>
      <c r="Q1075" s="321"/>
      <c r="R1075" s="321"/>
      <c r="S1075" s="321"/>
      <c r="T1075" s="321"/>
      <c r="U1075" s="321"/>
      <c r="V1075" s="321"/>
      <c r="W1075" s="321"/>
      <c r="X1075" s="321"/>
      <c r="Y1075" s="331" t="s">
        <v>219</v>
      </c>
      <c r="Z1075" s="332"/>
      <c r="AA1075" s="332"/>
      <c r="AB1075" s="332"/>
      <c r="AC1075" s="262" t="s">
        <v>256</v>
      </c>
      <c r="AD1075" s="262"/>
      <c r="AE1075" s="262"/>
      <c r="AF1075" s="262"/>
      <c r="AG1075" s="262"/>
      <c r="AH1075" s="331" t="s">
        <v>283</v>
      </c>
      <c r="AI1075" s="333"/>
      <c r="AJ1075" s="333"/>
      <c r="AK1075" s="333"/>
      <c r="AL1075" s="333" t="s">
        <v>21</v>
      </c>
      <c r="AM1075" s="333"/>
      <c r="AN1075" s="333"/>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4" t="s">
        <v>247</v>
      </c>
      <c r="B1106" s="875"/>
      <c r="C1106" s="875"/>
      <c r="D1106" s="875"/>
      <c r="E1106" s="875"/>
      <c r="F1106" s="875"/>
      <c r="G1106" s="875"/>
      <c r="H1106" s="875"/>
      <c r="I1106" s="875"/>
      <c r="J1106" s="875"/>
      <c r="K1106" s="875"/>
      <c r="L1106" s="875"/>
      <c r="M1106" s="875"/>
      <c r="N1106" s="875"/>
      <c r="O1106" s="875"/>
      <c r="P1106" s="875"/>
      <c r="Q1106" s="875"/>
      <c r="R1106" s="875"/>
      <c r="S1106" s="875"/>
      <c r="T1106" s="875"/>
      <c r="U1106" s="875"/>
      <c r="V1106" s="875"/>
      <c r="W1106" s="875"/>
      <c r="X1106" s="875"/>
      <c r="Y1106" s="875"/>
      <c r="Z1106" s="875"/>
      <c r="AA1106" s="875"/>
      <c r="AB1106" s="875"/>
      <c r="AC1106" s="875"/>
      <c r="AD1106" s="875"/>
      <c r="AE1106" s="875"/>
      <c r="AF1106" s="875"/>
      <c r="AG1106" s="875"/>
      <c r="AH1106" s="875"/>
      <c r="AI1106" s="875"/>
      <c r="AJ1106" s="875"/>
      <c r="AK1106" s="876"/>
      <c r="AL1106" s="943" t="s">
        <v>262</v>
      </c>
      <c r="AM1106" s="944"/>
      <c r="AN1106" s="944"/>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77"/>
      <c r="E1109" s="262" t="s">
        <v>214</v>
      </c>
      <c r="F1109" s="877"/>
      <c r="G1109" s="877"/>
      <c r="H1109" s="877"/>
      <c r="I1109" s="877"/>
      <c r="J1109" s="262" t="s">
        <v>221</v>
      </c>
      <c r="K1109" s="262"/>
      <c r="L1109" s="262"/>
      <c r="M1109" s="262"/>
      <c r="N1109" s="262"/>
      <c r="O1109" s="262"/>
      <c r="P1109" s="331" t="s">
        <v>27</v>
      </c>
      <c r="Q1109" s="331"/>
      <c r="R1109" s="331"/>
      <c r="S1109" s="331"/>
      <c r="T1109" s="331"/>
      <c r="U1109" s="331"/>
      <c r="V1109" s="331"/>
      <c r="W1109" s="331"/>
      <c r="X1109" s="331"/>
      <c r="Y1109" s="262" t="s">
        <v>223</v>
      </c>
      <c r="Z1109" s="877"/>
      <c r="AA1109" s="877"/>
      <c r="AB1109" s="877"/>
      <c r="AC1109" s="262" t="s">
        <v>197</v>
      </c>
      <c r="AD1109" s="262"/>
      <c r="AE1109" s="262"/>
      <c r="AF1109" s="262"/>
      <c r="AG1109" s="262"/>
      <c r="AH1109" s="331" t="s">
        <v>210</v>
      </c>
      <c r="AI1109" s="332"/>
      <c r="AJ1109" s="332"/>
      <c r="AK1109" s="332"/>
      <c r="AL1109" s="332" t="s">
        <v>21</v>
      </c>
      <c r="AM1109" s="332"/>
      <c r="AN1109" s="332"/>
      <c r="AO1109" s="880"/>
      <c r="AP1109" s="408" t="s">
        <v>248</v>
      </c>
      <c r="AQ1109" s="408"/>
      <c r="AR1109" s="408"/>
      <c r="AS1109" s="408"/>
      <c r="AT1109" s="408"/>
      <c r="AU1109" s="408"/>
      <c r="AV1109" s="408"/>
      <c r="AW1109" s="408"/>
      <c r="AX1109" s="408"/>
    </row>
    <row r="1110" spans="1:51" ht="30" customHeight="1" x14ac:dyDescent="0.15">
      <c r="A1110" s="387">
        <v>1</v>
      </c>
      <c r="B1110" s="387">
        <v>1</v>
      </c>
      <c r="C1110" s="879" t="s">
        <v>702</v>
      </c>
      <c r="D1110" s="879"/>
      <c r="E1110" s="247" t="s">
        <v>704</v>
      </c>
      <c r="F1110" s="878"/>
      <c r="G1110" s="878"/>
      <c r="H1110" s="878"/>
      <c r="I1110" s="878"/>
      <c r="J1110" s="402">
        <v>1030001098427</v>
      </c>
      <c r="K1110" s="403"/>
      <c r="L1110" s="403"/>
      <c r="M1110" s="403"/>
      <c r="N1110" s="403"/>
      <c r="O1110" s="403"/>
      <c r="P1110" s="302" t="s">
        <v>725</v>
      </c>
      <c r="Q1110" s="303"/>
      <c r="R1110" s="303"/>
      <c r="S1110" s="303"/>
      <c r="T1110" s="303"/>
      <c r="U1110" s="303"/>
      <c r="V1110" s="303"/>
      <c r="W1110" s="303"/>
      <c r="X1110" s="303"/>
      <c r="Y1110" s="304">
        <v>297</v>
      </c>
      <c r="Z1110" s="305"/>
      <c r="AA1110" s="305"/>
      <c r="AB1110" s="306"/>
      <c r="AC1110" s="308" t="s">
        <v>288</v>
      </c>
      <c r="AD1110" s="309"/>
      <c r="AE1110" s="309"/>
      <c r="AF1110" s="309"/>
      <c r="AG1110" s="309"/>
      <c r="AH1110" s="310">
        <v>2</v>
      </c>
      <c r="AI1110" s="311"/>
      <c r="AJ1110" s="311"/>
      <c r="AK1110" s="311"/>
      <c r="AL1110" s="312">
        <v>80</v>
      </c>
      <c r="AM1110" s="313"/>
      <c r="AN1110" s="313"/>
      <c r="AO1110" s="314"/>
      <c r="AP1110" s="307"/>
      <c r="AQ1110" s="307"/>
      <c r="AR1110" s="307"/>
      <c r="AS1110" s="307"/>
      <c r="AT1110" s="307"/>
      <c r="AU1110" s="307"/>
      <c r="AV1110" s="307"/>
      <c r="AW1110" s="307"/>
      <c r="AX1110" s="307"/>
    </row>
    <row r="1111" spans="1:51" ht="30" customHeight="1" x14ac:dyDescent="0.15">
      <c r="A1111" s="387">
        <v>2</v>
      </c>
      <c r="B1111" s="387">
        <v>1</v>
      </c>
      <c r="C1111" s="879" t="s">
        <v>702</v>
      </c>
      <c r="D1111" s="879"/>
      <c r="E1111" s="247" t="s">
        <v>705</v>
      </c>
      <c r="F1111" s="878"/>
      <c r="G1111" s="878"/>
      <c r="H1111" s="878"/>
      <c r="I1111" s="878"/>
      <c r="J1111" s="402">
        <v>2140001062214</v>
      </c>
      <c r="K1111" s="403"/>
      <c r="L1111" s="403"/>
      <c r="M1111" s="403"/>
      <c r="N1111" s="403"/>
      <c r="O1111" s="403"/>
      <c r="P1111" s="302" t="s">
        <v>717</v>
      </c>
      <c r="Q1111" s="303"/>
      <c r="R1111" s="303"/>
      <c r="S1111" s="303"/>
      <c r="T1111" s="303"/>
      <c r="U1111" s="303"/>
      <c r="V1111" s="303"/>
      <c r="W1111" s="303"/>
      <c r="X1111" s="303"/>
      <c r="Y1111" s="304">
        <v>286</v>
      </c>
      <c r="Z1111" s="305"/>
      <c r="AA1111" s="305"/>
      <c r="AB1111" s="306"/>
      <c r="AC1111" s="308" t="s">
        <v>288</v>
      </c>
      <c r="AD1111" s="309"/>
      <c r="AE1111" s="309"/>
      <c r="AF1111" s="309"/>
      <c r="AG1111" s="309"/>
      <c r="AH1111" s="310">
        <v>8</v>
      </c>
      <c r="AI1111" s="311"/>
      <c r="AJ1111" s="311"/>
      <c r="AK1111" s="311"/>
      <c r="AL1111" s="312">
        <v>96.7</v>
      </c>
      <c r="AM1111" s="313"/>
      <c r="AN1111" s="313"/>
      <c r="AO1111" s="314"/>
      <c r="AP1111" s="307"/>
      <c r="AQ1111" s="307"/>
      <c r="AR1111" s="307"/>
      <c r="AS1111" s="307"/>
      <c r="AT1111" s="307"/>
      <c r="AU1111" s="307"/>
      <c r="AV1111" s="307"/>
      <c r="AW1111" s="307"/>
      <c r="AX1111" s="307"/>
      <c r="AY1111">
        <f>COUNTA($E$1111)</f>
        <v>1</v>
      </c>
    </row>
    <row r="1112" spans="1:51" ht="30" customHeight="1" x14ac:dyDescent="0.15">
      <c r="A1112" s="387">
        <v>3</v>
      </c>
      <c r="B1112" s="387">
        <v>1</v>
      </c>
      <c r="C1112" s="879" t="s">
        <v>702</v>
      </c>
      <c r="D1112" s="879"/>
      <c r="E1112" s="247" t="s">
        <v>706</v>
      </c>
      <c r="F1112" s="878"/>
      <c r="G1112" s="878"/>
      <c r="H1112" s="878"/>
      <c r="I1112" s="878"/>
      <c r="J1112" s="402">
        <v>9070001001420</v>
      </c>
      <c r="K1112" s="403"/>
      <c r="L1112" s="403"/>
      <c r="M1112" s="403"/>
      <c r="N1112" s="403"/>
      <c r="O1112" s="403"/>
      <c r="P1112" s="302" t="s">
        <v>718</v>
      </c>
      <c r="Q1112" s="303"/>
      <c r="R1112" s="303"/>
      <c r="S1112" s="303"/>
      <c r="T1112" s="303"/>
      <c r="U1112" s="303"/>
      <c r="V1112" s="303"/>
      <c r="W1112" s="303"/>
      <c r="X1112" s="303"/>
      <c r="Y1112" s="304">
        <v>198</v>
      </c>
      <c r="Z1112" s="305"/>
      <c r="AA1112" s="305"/>
      <c r="AB1112" s="306"/>
      <c r="AC1112" s="308" t="s">
        <v>288</v>
      </c>
      <c r="AD1112" s="309"/>
      <c r="AE1112" s="309"/>
      <c r="AF1112" s="309"/>
      <c r="AG1112" s="309"/>
      <c r="AH1112" s="310">
        <v>3</v>
      </c>
      <c r="AI1112" s="311"/>
      <c r="AJ1112" s="311"/>
      <c r="AK1112" s="311"/>
      <c r="AL1112" s="312">
        <v>98.2</v>
      </c>
      <c r="AM1112" s="313"/>
      <c r="AN1112" s="313"/>
      <c r="AO1112" s="314"/>
      <c r="AP1112" s="307"/>
      <c r="AQ1112" s="307"/>
      <c r="AR1112" s="307"/>
      <c r="AS1112" s="307"/>
      <c r="AT1112" s="307"/>
      <c r="AU1112" s="307"/>
      <c r="AV1112" s="307"/>
      <c r="AW1112" s="307"/>
      <c r="AX1112" s="307"/>
      <c r="AY1112">
        <f>COUNTA($E$1112)</f>
        <v>1</v>
      </c>
    </row>
    <row r="1113" spans="1:51" ht="45.75" customHeight="1" x14ac:dyDescent="0.15">
      <c r="A1113" s="387">
        <v>4</v>
      </c>
      <c r="B1113" s="387">
        <v>1</v>
      </c>
      <c r="C1113" s="879" t="s">
        <v>702</v>
      </c>
      <c r="D1113" s="879"/>
      <c r="E1113" s="247" t="s">
        <v>707</v>
      </c>
      <c r="F1113" s="878"/>
      <c r="G1113" s="878"/>
      <c r="H1113" s="878"/>
      <c r="I1113" s="878"/>
      <c r="J1113" s="402">
        <v>6011801011848</v>
      </c>
      <c r="K1113" s="403"/>
      <c r="L1113" s="403"/>
      <c r="M1113" s="403"/>
      <c r="N1113" s="403"/>
      <c r="O1113" s="403"/>
      <c r="P1113" s="302" t="s">
        <v>755</v>
      </c>
      <c r="Q1113" s="303"/>
      <c r="R1113" s="303"/>
      <c r="S1113" s="303"/>
      <c r="T1113" s="303"/>
      <c r="U1113" s="303"/>
      <c r="V1113" s="303"/>
      <c r="W1113" s="303"/>
      <c r="X1113" s="303"/>
      <c r="Y1113" s="304">
        <v>107</v>
      </c>
      <c r="Z1113" s="305"/>
      <c r="AA1113" s="305"/>
      <c r="AB1113" s="306"/>
      <c r="AC1113" s="308" t="s">
        <v>288</v>
      </c>
      <c r="AD1113" s="309"/>
      <c r="AE1113" s="309"/>
      <c r="AF1113" s="309"/>
      <c r="AG1113" s="309"/>
      <c r="AH1113" s="310">
        <v>4</v>
      </c>
      <c r="AI1113" s="311"/>
      <c r="AJ1113" s="311"/>
      <c r="AK1113" s="311"/>
      <c r="AL1113" s="312">
        <v>80</v>
      </c>
      <c r="AM1113" s="313"/>
      <c r="AN1113" s="313"/>
      <c r="AO1113" s="314"/>
      <c r="AP1113" s="307"/>
      <c r="AQ1113" s="307"/>
      <c r="AR1113" s="307"/>
      <c r="AS1113" s="307"/>
      <c r="AT1113" s="307"/>
      <c r="AU1113" s="307"/>
      <c r="AV1113" s="307"/>
      <c r="AW1113" s="307"/>
      <c r="AX1113" s="307"/>
      <c r="AY1113">
        <f>COUNTA($E$1113)</f>
        <v>1</v>
      </c>
    </row>
    <row r="1114" spans="1:51" ht="30" customHeight="1" x14ac:dyDescent="0.15">
      <c r="A1114" s="387">
        <v>5</v>
      </c>
      <c r="B1114" s="387">
        <v>1</v>
      </c>
      <c r="C1114" s="879" t="s">
        <v>702</v>
      </c>
      <c r="D1114" s="879"/>
      <c r="E1114" s="247" t="s">
        <v>708</v>
      </c>
      <c r="F1114" s="878"/>
      <c r="G1114" s="878"/>
      <c r="H1114" s="878"/>
      <c r="I1114" s="878"/>
      <c r="J1114" s="402">
        <v>2090001006473</v>
      </c>
      <c r="K1114" s="403"/>
      <c r="L1114" s="403"/>
      <c r="M1114" s="403"/>
      <c r="N1114" s="403"/>
      <c r="O1114" s="403"/>
      <c r="P1114" s="302" t="s">
        <v>720</v>
      </c>
      <c r="Q1114" s="303"/>
      <c r="R1114" s="303"/>
      <c r="S1114" s="303"/>
      <c r="T1114" s="303"/>
      <c r="U1114" s="303"/>
      <c r="V1114" s="303"/>
      <c r="W1114" s="303"/>
      <c r="X1114" s="303"/>
      <c r="Y1114" s="304">
        <v>104</v>
      </c>
      <c r="Z1114" s="305"/>
      <c r="AA1114" s="305"/>
      <c r="AB1114" s="306"/>
      <c r="AC1114" s="308" t="s">
        <v>288</v>
      </c>
      <c r="AD1114" s="309"/>
      <c r="AE1114" s="309"/>
      <c r="AF1114" s="309"/>
      <c r="AG1114" s="309"/>
      <c r="AH1114" s="310">
        <v>2</v>
      </c>
      <c r="AI1114" s="311"/>
      <c r="AJ1114" s="311"/>
      <c r="AK1114" s="311"/>
      <c r="AL1114" s="312">
        <v>97.4</v>
      </c>
      <c r="AM1114" s="313"/>
      <c r="AN1114" s="313"/>
      <c r="AO1114" s="314"/>
      <c r="AP1114" s="307"/>
      <c r="AQ1114" s="307"/>
      <c r="AR1114" s="307"/>
      <c r="AS1114" s="307"/>
      <c r="AT1114" s="307"/>
      <c r="AU1114" s="307"/>
      <c r="AV1114" s="307"/>
      <c r="AW1114" s="307"/>
      <c r="AX1114" s="307"/>
      <c r="AY1114">
        <f>COUNTA($E$1114)</f>
        <v>1</v>
      </c>
    </row>
    <row r="1115" spans="1:51" ht="57" customHeight="1" x14ac:dyDescent="0.15">
      <c r="A1115" s="387">
        <v>6</v>
      </c>
      <c r="B1115" s="387">
        <v>1</v>
      </c>
      <c r="C1115" s="879" t="s">
        <v>702</v>
      </c>
      <c r="D1115" s="879"/>
      <c r="E1115" s="247" t="s">
        <v>709</v>
      </c>
      <c r="F1115" s="878"/>
      <c r="G1115" s="878"/>
      <c r="H1115" s="878"/>
      <c r="I1115" s="878"/>
      <c r="J1115" s="402">
        <v>6470001002109</v>
      </c>
      <c r="K1115" s="403"/>
      <c r="L1115" s="403"/>
      <c r="M1115" s="403"/>
      <c r="N1115" s="403"/>
      <c r="O1115" s="403"/>
      <c r="P1115" s="302" t="s">
        <v>726</v>
      </c>
      <c r="Q1115" s="303"/>
      <c r="R1115" s="303"/>
      <c r="S1115" s="303"/>
      <c r="T1115" s="303"/>
      <c r="U1115" s="303"/>
      <c r="V1115" s="303"/>
      <c r="W1115" s="303"/>
      <c r="X1115" s="303"/>
      <c r="Y1115" s="304">
        <v>100</v>
      </c>
      <c r="Z1115" s="305"/>
      <c r="AA1115" s="305"/>
      <c r="AB1115" s="306"/>
      <c r="AC1115" s="308" t="s">
        <v>288</v>
      </c>
      <c r="AD1115" s="309"/>
      <c r="AE1115" s="309"/>
      <c r="AF1115" s="309"/>
      <c r="AG1115" s="309"/>
      <c r="AH1115" s="310">
        <v>6</v>
      </c>
      <c r="AI1115" s="311"/>
      <c r="AJ1115" s="311"/>
      <c r="AK1115" s="311"/>
      <c r="AL1115" s="312">
        <v>80.099999999999994</v>
      </c>
      <c r="AM1115" s="313"/>
      <c r="AN1115" s="313"/>
      <c r="AO1115" s="314"/>
      <c r="AP1115" s="307"/>
      <c r="AQ1115" s="307"/>
      <c r="AR1115" s="307"/>
      <c r="AS1115" s="307"/>
      <c r="AT1115" s="307"/>
      <c r="AU1115" s="307"/>
      <c r="AV1115" s="307"/>
      <c r="AW1115" s="307"/>
      <c r="AX1115" s="307"/>
      <c r="AY1115">
        <f>COUNTA($E$1115)</f>
        <v>1</v>
      </c>
    </row>
    <row r="1116" spans="1:51" ht="107.25" customHeight="1" x14ac:dyDescent="0.15">
      <c r="A1116" s="387">
        <v>7</v>
      </c>
      <c r="B1116" s="387">
        <v>1</v>
      </c>
      <c r="C1116" s="879" t="s">
        <v>702</v>
      </c>
      <c r="D1116" s="879"/>
      <c r="E1116" s="247" t="s">
        <v>710</v>
      </c>
      <c r="F1116" s="878"/>
      <c r="G1116" s="878"/>
      <c r="H1116" s="878"/>
      <c r="I1116" s="878"/>
      <c r="J1116" s="402" t="s">
        <v>670</v>
      </c>
      <c r="K1116" s="403"/>
      <c r="L1116" s="403"/>
      <c r="M1116" s="403"/>
      <c r="N1116" s="403"/>
      <c r="O1116" s="403"/>
      <c r="P1116" s="302" t="s">
        <v>726</v>
      </c>
      <c r="Q1116" s="303"/>
      <c r="R1116" s="303"/>
      <c r="S1116" s="303"/>
      <c r="T1116" s="303"/>
      <c r="U1116" s="303"/>
      <c r="V1116" s="303"/>
      <c r="W1116" s="303"/>
      <c r="X1116" s="303"/>
      <c r="Y1116" s="304">
        <v>68</v>
      </c>
      <c r="Z1116" s="305"/>
      <c r="AA1116" s="305"/>
      <c r="AB1116" s="306"/>
      <c r="AC1116" s="308" t="s">
        <v>288</v>
      </c>
      <c r="AD1116" s="309"/>
      <c r="AE1116" s="309"/>
      <c r="AF1116" s="309"/>
      <c r="AG1116" s="309"/>
      <c r="AH1116" s="310">
        <v>3</v>
      </c>
      <c r="AI1116" s="311"/>
      <c r="AJ1116" s="311"/>
      <c r="AK1116" s="311"/>
      <c r="AL1116" s="312">
        <v>80</v>
      </c>
      <c r="AM1116" s="313"/>
      <c r="AN1116" s="313"/>
      <c r="AO1116" s="314"/>
      <c r="AP1116" s="307"/>
      <c r="AQ1116" s="307"/>
      <c r="AR1116" s="307"/>
      <c r="AS1116" s="307"/>
      <c r="AT1116" s="307"/>
      <c r="AU1116" s="307"/>
      <c r="AV1116" s="307"/>
      <c r="AW1116" s="307"/>
      <c r="AX1116" s="307"/>
      <c r="AY1116">
        <f>COUNTA($E$1116)</f>
        <v>1</v>
      </c>
    </row>
    <row r="1117" spans="1:51" ht="107.25" customHeight="1" x14ac:dyDescent="0.15">
      <c r="A1117" s="387">
        <v>8</v>
      </c>
      <c r="B1117" s="387">
        <v>1</v>
      </c>
      <c r="C1117" s="879" t="s">
        <v>702</v>
      </c>
      <c r="D1117" s="879"/>
      <c r="E1117" s="247" t="s">
        <v>711</v>
      </c>
      <c r="F1117" s="878"/>
      <c r="G1117" s="878"/>
      <c r="H1117" s="878"/>
      <c r="I1117" s="878"/>
      <c r="J1117" s="402" t="s">
        <v>670</v>
      </c>
      <c r="K1117" s="403"/>
      <c r="L1117" s="403"/>
      <c r="M1117" s="403"/>
      <c r="N1117" s="403"/>
      <c r="O1117" s="403"/>
      <c r="P1117" s="302" t="s">
        <v>726</v>
      </c>
      <c r="Q1117" s="303"/>
      <c r="R1117" s="303"/>
      <c r="S1117" s="303"/>
      <c r="T1117" s="303"/>
      <c r="U1117" s="303"/>
      <c r="V1117" s="303"/>
      <c r="W1117" s="303"/>
      <c r="X1117" s="303"/>
      <c r="Y1117" s="304">
        <v>65</v>
      </c>
      <c r="Z1117" s="305"/>
      <c r="AA1117" s="305"/>
      <c r="AB1117" s="306"/>
      <c r="AC1117" s="308" t="s">
        <v>288</v>
      </c>
      <c r="AD1117" s="309"/>
      <c r="AE1117" s="309"/>
      <c r="AF1117" s="309"/>
      <c r="AG1117" s="309"/>
      <c r="AH1117" s="310">
        <v>3</v>
      </c>
      <c r="AI1117" s="311"/>
      <c r="AJ1117" s="311"/>
      <c r="AK1117" s="311"/>
      <c r="AL1117" s="312">
        <v>80.099999999999994</v>
      </c>
      <c r="AM1117" s="313"/>
      <c r="AN1117" s="313"/>
      <c r="AO1117" s="314"/>
      <c r="AP1117" s="307"/>
      <c r="AQ1117" s="307"/>
      <c r="AR1117" s="307"/>
      <c r="AS1117" s="307"/>
      <c r="AT1117" s="307"/>
      <c r="AU1117" s="307"/>
      <c r="AV1117" s="307"/>
      <c r="AW1117" s="307"/>
      <c r="AX1117" s="307"/>
      <c r="AY1117">
        <f>COUNTA($E$1117)</f>
        <v>1</v>
      </c>
    </row>
    <row r="1118" spans="1:51" ht="30" customHeight="1" x14ac:dyDescent="0.15">
      <c r="A1118" s="387">
        <v>9</v>
      </c>
      <c r="B1118" s="387">
        <v>1</v>
      </c>
      <c r="C1118" s="879" t="s">
        <v>702</v>
      </c>
      <c r="D1118" s="879"/>
      <c r="E1118" s="247" t="s">
        <v>712</v>
      </c>
      <c r="F1118" s="878"/>
      <c r="G1118" s="878"/>
      <c r="H1118" s="878"/>
      <c r="I1118" s="878"/>
      <c r="J1118" s="402">
        <v>5011501009391</v>
      </c>
      <c r="K1118" s="403"/>
      <c r="L1118" s="403"/>
      <c r="M1118" s="403"/>
      <c r="N1118" s="403"/>
      <c r="O1118" s="403"/>
      <c r="P1118" s="302" t="s">
        <v>726</v>
      </c>
      <c r="Q1118" s="303"/>
      <c r="R1118" s="303"/>
      <c r="S1118" s="303"/>
      <c r="T1118" s="303"/>
      <c r="U1118" s="303"/>
      <c r="V1118" s="303"/>
      <c r="W1118" s="303"/>
      <c r="X1118" s="303"/>
      <c r="Y1118" s="304">
        <v>53</v>
      </c>
      <c r="Z1118" s="305"/>
      <c r="AA1118" s="305"/>
      <c r="AB1118" s="306"/>
      <c r="AC1118" s="308" t="s">
        <v>288</v>
      </c>
      <c r="AD1118" s="309"/>
      <c r="AE1118" s="309"/>
      <c r="AF1118" s="309"/>
      <c r="AG1118" s="309"/>
      <c r="AH1118" s="310">
        <v>6</v>
      </c>
      <c r="AI1118" s="311"/>
      <c r="AJ1118" s="311"/>
      <c r="AK1118" s="311"/>
      <c r="AL1118" s="312">
        <v>80</v>
      </c>
      <c r="AM1118" s="313"/>
      <c r="AN1118" s="313"/>
      <c r="AO1118" s="314"/>
      <c r="AP1118" s="307"/>
      <c r="AQ1118" s="307"/>
      <c r="AR1118" s="307"/>
      <c r="AS1118" s="307"/>
      <c r="AT1118" s="307"/>
      <c r="AU1118" s="307"/>
      <c r="AV1118" s="307"/>
      <c r="AW1118" s="307"/>
      <c r="AX1118" s="307"/>
      <c r="AY1118">
        <f>COUNTA($E$1118)</f>
        <v>1</v>
      </c>
    </row>
    <row r="1119" spans="1:51" ht="30" customHeight="1" x14ac:dyDescent="0.15">
      <c r="A1119" s="387">
        <v>10</v>
      </c>
      <c r="B1119" s="387">
        <v>1</v>
      </c>
      <c r="C1119" s="879" t="s">
        <v>703</v>
      </c>
      <c r="D1119" s="879"/>
      <c r="E1119" s="247" t="s">
        <v>713</v>
      </c>
      <c r="F1119" s="878"/>
      <c r="G1119" s="878"/>
      <c r="H1119" s="878"/>
      <c r="I1119" s="878"/>
      <c r="J1119" s="402" t="s">
        <v>670</v>
      </c>
      <c r="K1119" s="403"/>
      <c r="L1119" s="403"/>
      <c r="M1119" s="403"/>
      <c r="N1119" s="403"/>
      <c r="O1119" s="403"/>
      <c r="P1119" s="302" t="s">
        <v>721</v>
      </c>
      <c r="Q1119" s="303"/>
      <c r="R1119" s="303"/>
      <c r="S1119" s="303"/>
      <c r="T1119" s="303"/>
      <c r="U1119" s="303"/>
      <c r="V1119" s="303"/>
      <c r="W1119" s="303"/>
      <c r="X1119" s="303"/>
      <c r="Y1119" s="304">
        <v>35</v>
      </c>
      <c r="Z1119" s="305"/>
      <c r="AA1119" s="305"/>
      <c r="AB1119" s="306"/>
      <c r="AC1119" s="308" t="s">
        <v>294</v>
      </c>
      <c r="AD1119" s="309"/>
      <c r="AE1119" s="309"/>
      <c r="AF1119" s="309"/>
      <c r="AG1119" s="309"/>
      <c r="AH1119" s="310">
        <v>1</v>
      </c>
      <c r="AI1119" s="311"/>
      <c r="AJ1119" s="311"/>
      <c r="AK1119" s="311"/>
      <c r="AL1119" s="312">
        <v>100</v>
      </c>
      <c r="AM1119" s="313"/>
      <c r="AN1119" s="313"/>
      <c r="AO1119" s="314"/>
      <c r="AP1119" s="307"/>
      <c r="AQ1119" s="307"/>
      <c r="AR1119" s="307"/>
      <c r="AS1119" s="307"/>
      <c r="AT1119" s="307"/>
      <c r="AU1119" s="307"/>
      <c r="AV1119" s="307"/>
      <c r="AW1119" s="307"/>
      <c r="AX1119" s="307"/>
      <c r="AY1119">
        <f>COUNTA($E$1119)</f>
        <v>1</v>
      </c>
    </row>
    <row r="1120" spans="1:51" ht="30" hidden="1" customHeight="1" x14ac:dyDescent="0.15">
      <c r="A1120" s="387">
        <v>11</v>
      </c>
      <c r="B1120" s="387">
        <v>1</v>
      </c>
      <c r="C1120" s="879"/>
      <c r="D1120" s="879"/>
      <c r="E1120" s="878"/>
      <c r="F1120" s="878"/>
      <c r="G1120" s="878"/>
      <c r="H1120" s="878"/>
      <c r="I1120" s="878"/>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9"/>
      <c r="D1121" s="879"/>
      <c r="E1121" s="878"/>
      <c r="F1121" s="878"/>
      <c r="G1121" s="878"/>
      <c r="H1121" s="878"/>
      <c r="I1121" s="878"/>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9"/>
      <c r="D1122" s="879"/>
      <c r="E1122" s="878"/>
      <c r="F1122" s="878"/>
      <c r="G1122" s="878"/>
      <c r="H1122" s="878"/>
      <c r="I1122" s="878"/>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9"/>
      <c r="D1123" s="879"/>
      <c r="E1123" s="878"/>
      <c r="F1123" s="878"/>
      <c r="G1123" s="878"/>
      <c r="H1123" s="878"/>
      <c r="I1123" s="878"/>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9"/>
      <c r="D1124" s="879"/>
      <c r="E1124" s="878"/>
      <c r="F1124" s="878"/>
      <c r="G1124" s="878"/>
      <c r="H1124" s="878"/>
      <c r="I1124" s="878"/>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9"/>
      <c r="D1125" s="879"/>
      <c r="E1125" s="878"/>
      <c r="F1125" s="878"/>
      <c r="G1125" s="878"/>
      <c r="H1125" s="878"/>
      <c r="I1125" s="878"/>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9"/>
      <c r="D1126" s="879"/>
      <c r="E1126" s="878"/>
      <c r="F1126" s="878"/>
      <c r="G1126" s="878"/>
      <c r="H1126" s="878"/>
      <c r="I1126" s="878"/>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9"/>
      <c r="D1127" s="879"/>
      <c r="E1127" s="247"/>
      <c r="F1127" s="878"/>
      <c r="G1127" s="878"/>
      <c r="H1127" s="878"/>
      <c r="I1127" s="878"/>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9"/>
      <c r="D1128" s="879"/>
      <c r="E1128" s="878"/>
      <c r="F1128" s="878"/>
      <c r="G1128" s="878"/>
      <c r="H1128" s="878"/>
      <c r="I1128" s="878"/>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9"/>
      <c r="D1129" s="879"/>
      <c r="E1129" s="878"/>
      <c r="F1129" s="878"/>
      <c r="G1129" s="878"/>
      <c r="H1129" s="878"/>
      <c r="I1129" s="878"/>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9"/>
      <c r="D1130" s="879"/>
      <c r="E1130" s="878"/>
      <c r="F1130" s="878"/>
      <c r="G1130" s="878"/>
      <c r="H1130" s="878"/>
      <c r="I1130" s="878"/>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9"/>
      <c r="D1131" s="879"/>
      <c r="E1131" s="878"/>
      <c r="F1131" s="878"/>
      <c r="G1131" s="878"/>
      <c r="H1131" s="878"/>
      <c r="I1131" s="878"/>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9"/>
      <c r="D1132" s="879"/>
      <c r="E1132" s="878"/>
      <c r="F1132" s="878"/>
      <c r="G1132" s="878"/>
      <c r="H1132" s="878"/>
      <c r="I1132" s="878"/>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9"/>
      <c r="D1133" s="879"/>
      <c r="E1133" s="878"/>
      <c r="F1133" s="878"/>
      <c r="G1133" s="878"/>
      <c r="H1133" s="878"/>
      <c r="I1133" s="878"/>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9"/>
      <c r="D1134" s="879"/>
      <c r="E1134" s="878"/>
      <c r="F1134" s="878"/>
      <c r="G1134" s="878"/>
      <c r="H1134" s="878"/>
      <c r="I1134" s="878"/>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9"/>
      <c r="D1135" s="879"/>
      <c r="E1135" s="878"/>
      <c r="F1135" s="878"/>
      <c r="G1135" s="878"/>
      <c r="H1135" s="878"/>
      <c r="I1135" s="878"/>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9"/>
      <c r="D1136" s="879"/>
      <c r="E1136" s="878"/>
      <c r="F1136" s="878"/>
      <c r="G1136" s="878"/>
      <c r="H1136" s="878"/>
      <c r="I1136" s="878"/>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9"/>
      <c r="D1137" s="879"/>
      <c r="E1137" s="878"/>
      <c r="F1137" s="878"/>
      <c r="G1137" s="878"/>
      <c r="H1137" s="878"/>
      <c r="I1137" s="878"/>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9"/>
      <c r="D1138" s="879"/>
      <c r="E1138" s="878"/>
      <c r="F1138" s="878"/>
      <c r="G1138" s="878"/>
      <c r="H1138" s="878"/>
      <c r="I1138" s="878"/>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9"/>
      <c r="D1139" s="879"/>
      <c r="E1139" s="878"/>
      <c r="F1139" s="878"/>
      <c r="G1139" s="878"/>
      <c r="H1139" s="878"/>
      <c r="I1139" s="878"/>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7" max="49" man="1"/>
    <brk id="727" max="49" man="1"/>
    <brk id="747" max="49" man="1"/>
    <brk id="786" max="49" man="1"/>
    <brk id="839" max="49" man="1"/>
    <brk id="908" max="49" man="1"/>
    <brk id="97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461</v>
      </c>
      <c r="AA1" s="29" t="s">
        <v>81</v>
      </c>
      <c r="AB1" s="29" t="s">
        <v>462</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t="s">
        <v>648</v>
      </c>
      <c r="H2" s="13" t="str">
        <f>IF(G2="","",F2)</f>
        <v>一般会計</v>
      </c>
      <c r="I2" s="13" t="str">
        <f>IF(H2="","",IF(I1&lt;&gt;"",CONCATENATE(I1,"、",H2),H2))</f>
        <v>一般会計</v>
      </c>
      <c r="K2" s="14" t="s">
        <v>102</v>
      </c>
      <c r="L2" s="15"/>
      <c r="M2" s="13" t="str">
        <f>IF(L2="","",K2)</f>
        <v/>
      </c>
      <c r="N2" s="13" t="str">
        <f>IF(M2="","",IF(N1&lt;&gt;"",CONCATENATE(N1,"、",M2),M2))</f>
        <v/>
      </c>
      <c r="O2" s="13"/>
      <c r="P2" s="12" t="s">
        <v>73</v>
      </c>
      <c r="Q2" s="17" t="s">
        <v>648</v>
      </c>
      <c r="R2" s="13" t="str">
        <f>IF(Q2="","",P2)</f>
        <v>直接実施</v>
      </c>
      <c r="S2" s="13" t="str">
        <f>IF(R2="","",IF(S1&lt;&gt;"",CONCATENATE(S1,"、",R2),R2))</f>
        <v>直接実施</v>
      </c>
      <c r="T2" s="13"/>
      <c r="U2" s="86">
        <v>20</v>
      </c>
      <c r="W2" s="32" t="s">
        <v>174</v>
      </c>
      <c r="Y2" s="32" t="s">
        <v>67</v>
      </c>
      <c r="Z2" s="32" t="s">
        <v>67</v>
      </c>
      <c r="AA2" s="79" t="s">
        <v>326</v>
      </c>
      <c r="AB2" s="79" t="s">
        <v>556</v>
      </c>
      <c r="AC2" s="80" t="s">
        <v>134</v>
      </c>
      <c r="AD2" s="28"/>
      <c r="AE2" s="34" t="s">
        <v>170</v>
      </c>
      <c r="AF2" s="30"/>
      <c r="AG2" s="44" t="s">
        <v>287</v>
      </c>
      <c r="AI2" s="42" t="s">
        <v>321</v>
      </c>
      <c r="AK2" s="42" t="s">
        <v>212</v>
      </c>
      <c r="AM2" s="68"/>
      <c r="AN2" s="68"/>
      <c r="AP2" s="44" t="s">
        <v>287</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648</v>
      </c>
      <c r="R3" s="13" t="str">
        <f t="shared" ref="R3:R8" si="3">IF(Q3="","",P3)</f>
        <v>委託・請負</v>
      </c>
      <c r="S3" s="13" t="str">
        <f t="shared" ref="S3:S8" si="4">IF(R3="",S2,IF(S2&lt;&gt;"",CONCATENATE(S2,"、",R3),R3))</f>
        <v>直接実施、委託・請負</v>
      </c>
      <c r="T3" s="13"/>
      <c r="U3" s="32" t="s">
        <v>588</v>
      </c>
      <c r="W3" s="32" t="s">
        <v>149</v>
      </c>
      <c r="Y3" s="32" t="s">
        <v>68</v>
      </c>
      <c r="Z3" s="32" t="s">
        <v>463</v>
      </c>
      <c r="AA3" s="79" t="s">
        <v>426</v>
      </c>
      <c r="AB3" s="79" t="s">
        <v>557</v>
      </c>
      <c r="AC3" s="80" t="s">
        <v>135</v>
      </c>
      <c r="AD3" s="28"/>
      <c r="AE3" s="34" t="s">
        <v>171</v>
      </c>
      <c r="AF3" s="30"/>
      <c r="AG3" s="44" t="s">
        <v>288</v>
      </c>
      <c r="AI3" s="42" t="s">
        <v>205</v>
      </c>
      <c r="AK3" s="42" t="str">
        <f>CHAR(CODE(AK2)+1)</f>
        <v>B</v>
      </c>
      <c r="AM3" s="68"/>
      <c r="AN3" s="68"/>
      <c r="AP3" s="44" t="s">
        <v>288</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589</v>
      </c>
      <c r="W4" s="32" t="s">
        <v>150</v>
      </c>
      <c r="Y4" s="32" t="s">
        <v>333</v>
      </c>
      <c r="Z4" s="32" t="s">
        <v>464</v>
      </c>
      <c r="AA4" s="79" t="s">
        <v>427</v>
      </c>
      <c r="AB4" s="79" t="s">
        <v>558</v>
      </c>
      <c r="AC4" s="79" t="s">
        <v>136</v>
      </c>
      <c r="AD4" s="28"/>
      <c r="AE4" s="34" t="s">
        <v>172</v>
      </c>
      <c r="AF4" s="30"/>
      <c r="AG4" s="44" t="s">
        <v>289</v>
      </c>
      <c r="AI4" s="42" t="s">
        <v>207</v>
      </c>
      <c r="AK4" s="42" t="str">
        <f t="shared" ref="AK4:AK49" si="7">CHAR(CODE(AK3)+1)</f>
        <v>C</v>
      </c>
      <c r="AM4" s="68"/>
      <c r="AN4" s="68"/>
      <c r="AP4" s="44" t="s">
        <v>289</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613</v>
      </c>
      <c r="Y5" s="32" t="s">
        <v>334</v>
      </c>
      <c r="Z5" s="32" t="s">
        <v>465</v>
      </c>
      <c r="AA5" s="79" t="s">
        <v>428</v>
      </c>
      <c r="AB5" s="79" t="s">
        <v>559</v>
      </c>
      <c r="AC5" s="79" t="s">
        <v>173</v>
      </c>
      <c r="AD5" s="31"/>
      <c r="AE5" s="34" t="s">
        <v>300</v>
      </c>
      <c r="AF5" s="30"/>
      <c r="AG5" s="44" t="s">
        <v>290</v>
      </c>
      <c r="AI5" s="42" t="s">
        <v>330</v>
      </c>
      <c r="AK5" s="42" t="str">
        <f t="shared" si="7"/>
        <v>D</v>
      </c>
      <c r="AP5" s="44" t="s">
        <v>290</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648</v>
      </c>
      <c r="M6" s="13" t="str">
        <f t="shared" si="2"/>
        <v>公共事業</v>
      </c>
      <c r="N6" s="13" t="str">
        <f t="shared" si="6"/>
        <v>公共事業</v>
      </c>
      <c r="O6" s="13"/>
      <c r="P6" s="12" t="s">
        <v>77</v>
      </c>
      <c r="Q6" s="17"/>
      <c r="R6" s="13" t="str">
        <f t="shared" si="3"/>
        <v/>
      </c>
      <c r="S6" s="13" t="str">
        <f t="shared" si="4"/>
        <v>直接実施、委託・請負</v>
      </c>
      <c r="T6" s="13"/>
      <c r="U6" s="32" t="s">
        <v>302</v>
      </c>
      <c r="W6" s="32" t="s">
        <v>151</v>
      </c>
      <c r="Y6" s="32" t="s">
        <v>335</v>
      </c>
      <c r="Z6" s="32" t="s">
        <v>466</v>
      </c>
      <c r="AA6" s="79" t="s">
        <v>429</v>
      </c>
      <c r="AB6" s="79" t="s">
        <v>560</v>
      </c>
      <c r="AC6" s="79" t="s">
        <v>137</v>
      </c>
      <c r="AD6" s="31"/>
      <c r="AE6" s="34" t="s">
        <v>297</v>
      </c>
      <c r="AF6" s="30"/>
      <c r="AG6" s="44" t="s">
        <v>291</v>
      </c>
      <c r="AI6" s="42" t="s">
        <v>331</v>
      </c>
      <c r="AK6" s="42" t="str">
        <f>CHAR(CODE(AK5)+1)</f>
        <v>E</v>
      </c>
      <c r="AP6" s="44" t="s">
        <v>291</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v>
      </c>
      <c r="T7" s="13"/>
      <c r="U7" s="32"/>
      <c r="W7" s="32" t="s">
        <v>152</v>
      </c>
      <c r="Y7" s="32" t="s">
        <v>336</v>
      </c>
      <c r="Z7" s="32" t="s">
        <v>467</v>
      </c>
      <c r="AA7" s="79" t="s">
        <v>430</v>
      </c>
      <c r="AB7" s="79" t="s">
        <v>561</v>
      </c>
      <c r="AC7" s="31"/>
      <c r="AD7" s="31"/>
      <c r="AE7" s="32" t="s">
        <v>137</v>
      </c>
      <c r="AF7" s="30"/>
      <c r="AG7" s="44" t="s">
        <v>292</v>
      </c>
      <c r="AH7" s="71"/>
      <c r="AI7" s="44" t="s">
        <v>315</v>
      </c>
      <c r="AK7" s="42" t="str">
        <f>CHAR(CODE(AK6)+1)</f>
        <v>F</v>
      </c>
      <c r="AP7" s="44" t="s">
        <v>292</v>
      </c>
    </row>
    <row r="8" spans="1:42" ht="13.5" customHeight="1" x14ac:dyDescent="0.15">
      <c r="A8" s="14" t="s">
        <v>90</v>
      </c>
      <c r="B8" s="15" t="s">
        <v>648</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v>
      </c>
      <c r="T8" s="13"/>
      <c r="U8" s="32" t="s">
        <v>328</v>
      </c>
      <c r="W8" s="32" t="s">
        <v>153</v>
      </c>
      <c r="Y8" s="32" t="s">
        <v>337</v>
      </c>
      <c r="Z8" s="32" t="s">
        <v>468</v>
      </c>
      <c r="AA8" s="79" t="s">
        <v>431</v>
      </c>
      <c r="AB8" s="79" t="s">
        <v>562</v>
      </c>
      <c r="AC8" s="31"/>
      <c r="AD8" s="31"/>
      <c r="AE8" s="31"/>
      <c r="AF8" s="30"/>
      <c r="AG8" s="44" t="s">
        <v>293</v>
      </c>
      <c r="AI8" s="42" t="s">
        <v>316</v>
      </c>
      <c r="AK8" s="42" t="str">
        <f t="shared" si="7"/>
        <v>G</v>
      </c>
      <c r="AP8" s="44" t="s">
        <v>293</v>
      </c>
    </row>
    <row r="9" spans="1:42" ht="13.5" customHeight="1" x14ac:dyDescent="0.15">
      <c r="A9" s="14" t="s">
        <v>91</v>
      </c>
      <c r="B9" s="15" t="s">
        <v>648</v>
      </c>
      <c r="C9" s="13" t="str">
        <f t="shared" si="0"/>
        <v>高齢社会対策</v>
      </c>
      <c r="D9" s="13" t="str">
        <f t="shared" si="8"/>
        <v>交通安全対策、高齢社会対策</v>
      </c>
      <c r="F9" s="18" t="s">
        <v>225</v>
      </c>
      <c r="G9" s="17"/>
      <c r="H9" s="13" t="str">
        <f t="shared" si="1"/>
        <v/>
      </c>
      <c r="I9" s="13" t="str">
        <f t="shared" si="5"/>
        <v>一般会計</v>
      </c>
      <c r="K9" s="14" t="s">
        <v>109</v>
      </c>
      <c r="L9" s="15"/>
      <c r="M9" s="13" t="str">
        <f t="shared" si="2"/>
        <v/>
      </c>
      <c r="N9" s="13" t="str">
        <f t="shared" si="6"/>
        <v>公共事業</v>
      </c>
      <c r="O9" s="13"/>
      <c r="P9" s="13"/>
      <c r="Q9" s="19"/>
      <c r="T9" s="13"/>
      <c r="U9" s="32" t="s">
        <v>329</v>
      </c>
      <c r="W9" s="32" t="s">
        <v>154</v>
      </c>
      <c r="Y9" s="32" t="s">
        <v>338</v>
      </c>
      <c r="Z9" s="32" t="s">
        <v>469</v>
      </c>
      <c r="AA9" s="79" t="s">
        <v>432</v>
      </c>
      <c r="AB9" s="79" t="s">
        <v>563</v>
      </c>
      <c r="AC9" s="31"/>
      <c r="AD9" s="31"/>
      <c r="AE9" s="31"/>
      <c r="AF9" s="30"/>
      <c r="AG9" s="44" t="s">
        <v>294</v>
      </c>
      <c r="AI9" s="67"/>
      <c r="AK9" s="42" t="str">
        <f t="shared" si="7"/>
        <v>H</v>
      </c>
      <c r="AP9" s="44" t="s">
        <v>294</v>
      </c>
    </row>
    <row r="10" spans="1:42" ht="13.5" customHeight="1" x14ac:dyDescent="0.15">
      <c r="A10" s="14" t="s">
        <v>245</v>
      </c>
      <c r="B10" s="15"/>
      <c r="C10" s="13" t="str">
        <f t="shared" si="0"/>
        <v/>
      </c>
      <c r="D10" s="13" t="str">
        <f t="shared" si="8"/>
        <v>交通安全対策、高齢社会対策</v>
      </c>
      <c r="F10" s="18" t="s">
        <v>116</v>
      </c>
      <c r="G10" s="17"/>
      <c r="H10" s="13" t="str">
        <f t="shared" si="1"/>
        <v/>
      </c>
      <c r="I10" s="13" t="str">
        <f t="shared" si="5"/>
        <v>一般会計</v>
      </c>
      <c r="K10" s="14" t="s">
        <v>249</v>
      </c>
      <c r="L10" s="15"/>
      <c r="M10" s="13" t="str">
        <f t="shared" si="2"/>
        <v/>
      </c>
      <c r="N10" s="13" t="str">
        <f t="shared" si="6"/>
        <v>公共事業</v>
      </c>
      <c r="O10" s="13"/>
      <c r="P10" s="13" t="str">
        <f>S8</f>
        <v>直接実施、委託・請負</v>
      </c>
      <c r="Q10" s="19"/>
      <c r="T10" s="13"/>
      <c r="W10" s="32" t="s">
        <v>155</v>
      </c>
      <c r="Y10" s="32" t="s">
        <v>339</v>
      </c>
      <c r="Z10" s="32" t="s">
        <v>470</v>
      </c>
      <c r="AA10" s="79" t="s">
        <v>433</v>
      </c>
      <c r="AB10" s="79" t="s">
        <v>564</v>
      </c>
      <c r="AC10" s="31"/>
      <c r="AD10" s="31"/>
      <c r="AE10" s="31"/>
      <c r="AF10" s="30"/>
      <c r="AG10" s="44" t="s">
        <v>279</v>
      </c>
      <c r="AK10" s="42" t="str">
        <f t="shared" si="7"/>
        <v>I</v>
      </c>
      <c r="AP10" s="42" t="s">
        <v>274</v>
      </c>
    </row>
    <row r="11" spans="1:42" ht="13.5" customHeight="1" x14ac:dyDescent="0.15">
      <c r="A11" s="14" t="s">
        <v>92</v>
      </c>
      <c r="B11" s="15" t="s">
        <v>648</v>
      </c>
      <c r="C11" s="13" t="str">
        <f t="shared" si="0"/>
        <v>子ども・若者育成支援</v>
      </c>
      <c r="D11" s="13" t="str">
        <f t="shared" si="8"/>
        <v>交通安全対策、高齢社会対策、子ども・若者育成支援</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340</v>
      </c>
      <c r="Z11" s="32" t="s">
        <v>471</v>
      </c>
      <c r="AA11" s="79" t="s">
        <v>434</v>
      </c>
      <c r="AB11" s="79" t="s">
        <v>565</v>
      </c>
      <c r="AC11" s="31"/>
      <c r="AD11" s="31"/>
      <c r="AE11" s="31"/>
      <c r="AF11" s="30"/>
      <c r="AG11" s="42" t="s">
        <v>282</v>
      </c>
      <c r="AK11" s="42" t="str">
        <f t="shared" si="7"/>
        <v>J</v>
      </c>
    </row>
    <row r="12" spans="1:42" ht="13.5" customHeight="1" x14ac:dyDescent="0.15">
      <c r="A12" s="14" t="s">
        <v>93</v>
      </c>
      <c r="B12" s="15" t="s">
        <v>648</v>
      </c>
      <c r="C12" s="13" t="str">
        <f t="shared" ref="C12:C24" si="9">IF(B12="","",A12)</f>
        <v>障害者施策</v>
      </c>
      <c r="D12" s="13" t="str">
        <f t="shared" si="8"/>
        <v>交通安全対策、高齢社会対策、子ども・若者育成支援、障害者施策</v>
      </c>
      <c r="F12" s="18" t="s">
        <v>118</v>
      </c>
      <c r="G12" s="17"/>
      <c r="H12" s="13" t="str">
        <f t="shared" si="1"/>
        <v/>
      </c>
      <c r="I12" s="13" t="str">
        <f t="shared" si="5"/>
        <v>一般会計</v>
      </c>
      <c r="K12" s="13"/>
      <c r="L12" s="13"/>
      <c r="O12" s="13"/>
      <c r="P12" s="13"/>
      <c r="Q12" s="19"/>
      <c r="T12" s="13"/>
      <c r="U12" s="29" t="s">
        <v>590</v>
      </c>
      <c r="W12" s="32" t="s">
        <v>157</v>
      </c>
      <c r="Y12" s="32" t="s">
        <v>341</v>
      </c>
      <c r="Z12" s="32" t="s">
        <v>472</v>
      </c>
      <c r="AA12" s="79" t="s">
        <v>435</v>
      </c>
      <c r="AB12" s="79" t="s">
        <v>566</v>
      </c>
      <c r="AC12" s="31"/>
      <c r="AD12" s="31"/>
      <c r="AE12" s="31"/>
      <c r="AF12" s="30"/>
      <c r="AG12" s="42" t="s">
        <v>280</v>
      </c>
      <c r="AK12" s="42" t="str">
        <f t="shared" si="7"/>
        <v>K</v>
      </c>
    </row>
    <row r="13" spans="1:42" ht="13.5" customHeight="1" x14ac:dyDescent="0.15">
      <c r="A13" s="14" t="s">
        <v>94</v>
      </c>
      <c r="B13" s="15" t="s">
        <v>648</v>
      </c>
      <c r="C13" s="13" t="str">
        <f t="shared" si="9"/>
        <v>少子化社会対策</v>
      </c>
      <c r="D13" s="13" t="str">
        <f t="shared" si="8"/>
        <v>交通安全対策、高齢社会対策、子ども・若者育成支援、障害者施策、少子化社会対策</v>
      </c>
      <c r="F13" s="18" t="s">
        <v>119</v>
      </c>
      <c r="G13" s="17"/>
      <c r="H13" s="13" t="str">
        <f t="shared" si="1"/>
        <v/>
      </c>
      <c r="I13" s="13" t="str">
        <f t="shared" si="5"/>
        <v>一般会計</v>
      </c>
      <c r="K13" s="13" t="str">
        <f>N11</f>
        <v>公共事業</v>
      </c>
      <c r="L13" s="13"/>
      <c r="O13" s="13"/>
      <c r="P13" s="13"/>
      <c r="Q13" s="19"/>
      <c r="T13" s="13"/>
      <c r="U13" s="32" t="s">
        <v>174</v>
      </c>
      <c r="W13" s="32" t="s">
        <v>158</v>
      </c>
      <c r="Y13" s="32" t="s">
        <v>342</v>
      </c>
      <c r="Z13" s="32" t="s">
        <v>473</v>
      </c>
      <c r="AA13" s="79" t="s">
        <v>436</v>
      </c>
      <c r="AB13" s="79" t="s">
        <v>567</v>
      </c>
      <c r="AC13" s="31"/>
      <c r="AD13" s="31"/>
      <c r="AE13" s="31"/>
      <c r="AF13" s="30"/>
      <c r="AG13" s="42" t="s">
        <v>281</v>
      </c>
      <c r="AK13" s="42" t="str">
        <f t="shared" si="7"/>
        <v>L</v>
      </c>
    </row>
    <row r="14" spans="1:42" ht="13.5" customHeight="1" x14ac:dyDescent="0.15">
      <c r="A14" s="14" t="s">
        <v>95</v>
      </c>
      <c r="B14" s="15"/>
      <c r="C14" s="13" t="str">
        <f t="shared" si="9"/>
        <v/>
      </c>
      <c r="D14" s="13" t="str">
        <f t="shared" si="8"/>
        <v>交通安全対策、高齢社会対策、子ども・若者育成支援、障害者施策、少子化社会対策</v>
      </c>
      <c r="F14" s="18" t="s">
        <v>120</v>
      </c>
      <c r="G14" s="17"/>
      <c r="H14" s="13" t="str">
        <f t="shared" si="1"/>
        <v/>
      </c>
      <c r="I14" s="13" t="str">
        <f t="shared" si="5"/>
        <v>一般会計</v>
      </c>
      <c r="K14" s="13"/>
      <c r="L14" s="13"/>
      <c r="O14" s="13"/>
      <c r="P14" s="13"/>
      <c r="Q14" s="19"/>
      <c r="T14" s="13"/>
      <c r="U14" s="32" t="s">
        <v>591</v>
      </c>
      <c r="W14" s="32" t="s">
        <v>159</v>
      </c>
      <c r="Y14" s="32" t="s">
        <v>343</v>
      </c>
      <c r="Z14" s="32" t="s">
        <v>474</v>
      </c>
      <c r="AA14" s="79" t="s">
        <v>437</v>
      </c>
      <c r="AB14" s="79" t="s">
        <v>568</v>
      </c>
      <c r="AC14" s="31"/>
      <c r="AD14" s="31"/>
      <c r="AE14" s="31"/>
      <c r="AF14" s="30"/>
      <c r="AG14" s="67"/>
      <c r="AK14" s="42" t="str">
        <f t="shared" si="7"/>
        <v>M</v>
      </c>
    </row>
    <row r="15" spans="1:42" ht="13.5" customHeight="1" x14ac:dyDescent="0.15">
      <c r="A15" s="14" t="s">
        <v>96</v>
      </c>
      <c r="B15" s="15"/>
      <c r="C15" s="13" t="str">
        <f t="shared" si="9"/>
        <v/>
      </c>
      <c r="D15" s="13" t="str">
        <f t="shared" si="8"/>
        <v>交通安全対策、高齢社会対策、子ども・若者育成支援、障害者施策、少子化社会対策</v>
      </c>
      <c r="F15" s="18" t="s">
        <v>121</v>
      </c>
      <c r="G15" s="17"/>
      <c r="H15" s="13" t="str">
        <f t="shared" si="1"/>
        <v/>
      </c>
      <c r="I15" s="13" t="str">
        <f t="shared" si="5"/>
        <v>一般会計</v>
      </c>
      <c r="K15" s="13"/>
      <c r="L15" s="13"/>
      <c r="O15" s="13"/>
      <c r="P15" s="13"/>
      <c r="Q15" s="19"/>
      <c r="T15" s="13"/>
      <c r="U15" s="32" t="s">
        <v>592</v>
      </c>
      <c r="W15" s="32" t="s">
        <v>160</v>
      </c>
      <c r="Y15" s="32" t="s">
        <v>344</v>
      </c>
      <c r="Z15" s="32" t="s">
        <v>475</v>
      </c>
      <c r="AA15" s="79" t="s">
        <v>438</v>
      </c>
      <c r="AB15" s="79" t="s">
        <v>569</v>
      </c>
      <c r="AC15" s="31"/>
      <c r="AD15" s="31"/>
      <c r="AE15" s="31"/>
      <c r="AF15" s="30"/>
      <c r="AG15" s="68"/>
      <c r="AK15" s="42" t="str">
        <f t="shared" si="7"/>
        <v>N</v>
      </c>
    </row>
    <row r="16" spans="1:42" ht="13.5" customHeight="1" x14ac:dyDescent="0.15">
      <c r="A16" s="14" t="s">
        <v>97</v>
      </c>
      <c r="B16" s="15"/>
      <c r="C16" s="13" t="str">
        <f t="shared" si="9"/>
        <v/>
      </c>
      <c r="D16" s="13" t="str">
        <f t="shared" si="8"/>
        <v>交通安全対策、高齢社会対策、子ども・若者育成支援、障害者施策、少子化社会対策</v>
      </c>
      <c r="F16" s="18" t="s">
        <v>122</v>
      </c>
      <c r="G16" s="17"/>
      <c r="H16" s="13" t="str">
        <f t="shared" si="1"/>
        <v/>
      </c>
      <c r="I16" s="13" t="str">
        <f t="shared" si="5"/>
        <v>一般会計</v>
      </c>
      <c r="K16" s="13"/>
      <c r="L16" s="13"/>
      <c r="O16" s="13"/>
      <c r="P16" s="13"/>
      <c r="Q16" s="19"/>
      <c r="T16" s="13"/>
      <c r="U16" s="32" t="s">
        <v>593</v>
      </c>
      <c r="W16" s="32" t="s">
        <v>161</v>
      </c>
      <c r="Y16" s="32" t="s">
        <v>345</v>
      </c>
      <c r="Z16" s="32" t="s">
        <v>476</v>
      </c>
      <c r="AA16" s="79" t="s">
        <v>439</v>
      </c>
      <c r="AB16" s="79" t="s">
        <v>570</v>
      </c>
      <c r="AC16" s="31"/>
      <c r="AD16" s="31"/>
      <c r="AE16" s="31"/>
      <c r="AF16" s="30"/>
      <c r="AG16" s="68"/>
      <c r="AK16" s="42" t="str">
        <f t="shared" si="7"/>
        <v>O</v>
      </c>
    </row>
    <row r="17" spans="1:37" ht="13.5" customHeight="1" x14ac:dyDescent="0.15">
      <c r="A17" s="14" t="s">
        <v>98</v>
      </c>
      <c r="B17" s="15"/>
      <c r="C17" s="13" t="str">
        <f t="shared" si="9"/>
        <v/>
      </c>
      <c r="D17" s="13" t="str">
        <f t="shared" si="8"/>
        <v>交通安全対策、高齢社会対策、子ども・若者育成支援、障害者施策、少子化社会対策</v>
      </c>
      <c r="F17" s="18" t="s">
        <v>123</v>
      </c>
      <c r="G17" s="17"/>
      <c r="H17" s="13" t="str">
        <f t="shared" si="1"/>
        <v/>
      </c>
      <c r="I17" s="13" t="str">
        <f t="shared" si="5"/>
        <v>一般会計</v>
      </c>
      <c r="K17" s="13"/>
      <c r="L17" s="13"/>
      <c r="O17" s="13"/>
      <c r="P17" s="13"/>
      <c r="Q17" s="19"/>
      <c r="T17" s="13"/>
      <c r="U17" s="32" t="s">
        <v>594</v>
      </c>
      <c r="W17" s="32" t="s">
        <v>162</v>
      </c>
      <c r="Y17" s="32" t="s">
        <v>346</v>
      </c>
      <c r="Z17" s="32" t="s">
        <v>477</v>
      </c>
      <c r="AA17" s="79" t="s">
        <v>440</v>
      </c>
      <c r="AB17" s="79" t="s">
        <v>571</v>
      </c>
      <c r="AC17" s="31"/>
      <c r="AD17" s="31"/>
      <c r="AE17" s="31"/>
      <c r="AF17" s="30"/>
      <c r="AG17" s="68"/>
      <c r="AK17" s="42" t="str">
        <f t="shared" si="7"/>
        <v>P</v>
      </c>
    </row>
    <row r="18" spans="1:37" ht="13.5" customHeight="1" x14ac:dyDescent="0.15">
      <c r="A18" s="14" t="s">
        <v>99</v>
      </c>
      <c r="B18" s="15"/>
      <c r="C18" s="13" t="str">
        <f t="shared" si="9"/>
        <v/>
      </c>
      <c r="D18" s="13" t="str">
        <f t="shared" si="8"/>
        <v>交通安全対策、高齢社会対策、子ども・若者育成支援、障害者施策、少子化社会対策</v>
      </c>
      <c r="F18" s="18" t="s">
        <v>124</v>
      </c>
      <c r="G18" s="17"/>
      <c r="H18" s="13" t="str">
        <f t="shared" si="1"/>
        <v/>
      </c>
      <c r="I18" s="13" t="str">
        <f t="shared" si="5"/>
        <v>一般会計</v>
      </c>
      <c r="K18" s="13"/>
      <c r="L18" s="13"/>
      <c r="O18" s="13"/>
      <c r="P18" s="13"/>
      <c r="Q18" s="19"/>
      <c r="T18" s="13"/>
      <c r="U18" s="32" t="s">
        <v>595</v>
      </c>
      <c r="W18" s="32" t="s">
        <v>163</v>
      </c>
      <c r="Y18" s="32" t="s">
        <v>347</v>
      </c>
      <c r="Z18" s="32" t="s">
        <v>478</v>
      </c>
      <c r="AA18" s="79" t="s">
        <v>441</v>
      </c>
      <c r="AB18" s="79" t="s">
        <v>572</v>
      </c>
      <c r="AC18" s="31"/>
      <c r="AD18" s="31"/>
      <c r="AE18" s="31"/>
      <c r="AF18" s="30"/>
      <c r="AK18" s="42" t="str">
        <f t="shared" si="7"/>
        <v>Q</v>
      </c>
    </row>
    <row r="19" spans="1:37" ht="13.5" customHeight="1" x14ac:dyDescent="0.15">
      <c r="A19" s="14" t="s">
        <v>100</v>
      </c>
      <c r="B19" s="15"/>
      <c r="C19" s="13" t="str">
        <f t="shared" si="9"/>
        <v/>
      </c>
      <c r="D19" s="13" t="str">
        <f t="shared" si="8"/>
        <v>交通安全対策、高齢社会対策、子ども・若者育成支援、障害者施策、少子化社会対策</v>
      </c>
      <c r="F19" s="18" t="s">
        <v>125</v>
      </c>
      <c r="G19" s="17"/>
      <c r="H19" s="13" t="str">
        <f t="shared" si="1"/>
        <v/>
      </c>
      <c r="I19" s="13" t="str">
        <f t="shared" si="5"/>
        <v>一般会計</v>
      </c>
      <c r="K19" s="13"/>
      <c r="L19" s="13"/>
      <c r="O19" s="13"/>
      <c r="P19" s="13"/>
      <c r="Q19" s="19"/>
      <c r="T19" s="13"/>
      <c r="U19" s="32" t="s">
        <v>596</v>
      </c>
      <c r="W19" s="32" t="s">
        <v>164</v>
      </c>
      <c r="Y19" s="32" t="s">
        <v>348</v>
      </c>
      <c r="Z19" s="32" t="s">
        <v>479</v>
      </c>
      <c r="AA19" s="79" t="s">
        <v>442</v>
      </c>
      <c r="AB19" s="79" t="s">
        <v>573</v>
      </c>
      <c r="AC19" s="31"/>
      <c r="AD19" s="31"/>
      <c r="AE19" s="31"/>
      <c r="AF19" s="30"/>
      <c r="AK19" s="42" t="str">
        <f t="shared" si="7"/>
        <v>R</v>
      </c>
    </row>
    <row r="20" spans="1:37" ht="13.5" customHeight="1" x14ac:dyDescent="0.15">
      <c r="A20" s="14" t="s">
        <v>235</v>
      </c>
      <c r="B20" s="15"/>
      <c r="C20" s="13" t="str">
        <f t="shared" si="9"/>
        <v/>
      </c>
      <c r="D20" s="13" t="str">
        <f t="shared" si="8"/>
        <v>交通安全対策、高齢社会対策、子ども・若者育成支援、障害者施策、少子化社会対策</v>
      </c>
      <c r="F20" s="18" t="s">
        <v>234</v>
      </c>
      <c r="G20" s="17"/>
      <c r="H20" s="13" t="str">
        <f t="shared" si="1"/>
        <v/>
      </c>
      <c r="I20" s="13" t="str">
        <f t="shared" si="5"/>
        <v>一般会計</v>
      </c>
      <c r="K20" s="13"/>
      <c r="L20" s="13"/>
      <c r="O20" s="13"/>
      <c r="P20" s="13"/>
      <c r="Q20" s="19"/>
      <c r="T20" s="13"/>
      <c r="U20" s="32" t="s">
        <v>597</v>
      </c>
      <c r="W20" s="32" t="s">
        <v>165</v>
      </c>
      <c r="Y20" s="32" t="s">
        <v>349</v>
      </c>
      <c r="Z20" s="32" t="s">
        <v>480</v>
      </c>
      <c r="AA20" s="79" t="s">
        <v>443</v>
      </c>
      <c r="AB20" s="79" t="s">
        <v>574</v>
      </c>
      <c r="AC20" s="31"/>
      <c r="AD20" s="31"/>
      <c r="AE20" s="31"/>
      <c r="AF20" s="30"/>
      <c r="AK20" s="42" t="str">
        <f t="shared" si="7"/>
        <v>S</v>
      </c>
    </row>
    <row r="21" spans="1:37" ht="13.5" customHeight="1" x14ac:dyDescent="0.15">
      <c r="A21" s="14" t="s">
        <v>236</v>
      </c>
      <c r="B21" s="15"/>
      <c r="C21" s="13" t="str">
        <f t="shared" si="9"/>
        <v/>
      </c>
      <c r="D21" s="13" t="str">
        <f t="shared" si="8"/>
        <v>交通安全対策、高齢社会対策、子ども・若者育成支援、障害者施策、少子化社会対策</v>
      </c>
      <c r="F21" s="18" t="s">
        <v>126</v>
      </c>
      <c r="G21" s="17"/>
      <c r="H21" s="13" t="str">
        <f t="shared" si="1"/>
        <v/>
      </c>
      <c r="I21" s="13" t="str">
        <f t="shared" si="5"/>
        <v>一般会計</v>
      </c>
      <c r="K21" s="13"/>
      <c r="L21" s="13"/>
      <c r="O21" s="13"/>
      <c r="P21" s="13"/>
      <c r="Q21" s="19"/>
      <c r="T21" s="13"/>
      <c r="U21" s="32" t="s">
        <v>598</v>
      </c>
      <c r="W21" s="32" t="s">
        <v>166</v>
      </c>
      <c r="Y21" s="32" t="s">
        <v>350</v>
      </c>
      <c r="Z21" s="32" t="s">
        <v>481</v>
      </c>
      <c r="AA21" s="79" t="s">
        <v>444</v>
      </c>
      <c r="AB21" s="79" t="s">
        <v>575</v>
      </c>
      <c r="AC21" s="31"/>
      <c r="AD21" s="31"/>
      <c r="AE21" s="31"/>
      <c r="AF21" s="30"/>
      <c r="AK21" s="42" t="str">
        <f t="shared" si="7"/>
        <v>T</v>
      </c>
    </row>
    <row r="22" spans="1:37" ht="13.5" customHeight="1" x14ac:dyDescent="0.15">
      <c r="A22" s="14" t="s">
        <v>237</v>
      </c>
      <c r="B22" s="15"/>
      <c r="C22" s="13" t="str">
        <f t="shared" si="9"/>
        <v/>
      </c>
      <c r="D22" s="13" t="str">
        <f>IF(C22="",D21,IF(D21&lt;&gt;"",CONCATENATE(D21,"、",C22),C22))</f>
        <v>交通安全対策、高齢社会対策、子ども・若者育成支援、障害者施策、少子化社会対策</v>
      </c>
      <c r="F22" s="18" t="s">
        <v>127</v>
      </c>
      <c r="G22" s="17"/>
      <c r="H22" s="13" t="str">
        <f t="shared" si="1"/>
        <v/>
      </c>
      <c r="I22" s="13" t="str">
        <f t="shared" si="5"/>
        <v>一般会計</v>
      </c>
      <c r="K22" s="13"/>
      <c r="L22" s="13"/>
      <c r="O22" s="13"/>
      <c r="P22" s="13"/>
      <c r="Q22" s="19"/>
      <c r="T22" s="13"/>
      <c r="U22" s="32" t="s">
        <v>599</v>
      </c>
      <c r="W22" s="32" t="s">
        <v>167</v>
      </c>
      <c r="Y22" s="32" t="s">
        <v>351</v>
      </c>
      <c r="Z22" s="32" t="s">
        <v>482</v>
      </c>
      <c r="AA22" s="79" t="s">
        <v>445</v>
      </c>
      <c r="AB22" s="79" t="s">
        <v>576</v>
      </c>
      <c r="AC22" s="31"/>
      <c r="AD22" s="31"/>
      <c r="AE22" s="31"/>
      <c r="AF22" s="30"/>
      <c r="AK22" s="42" t="str">
        <f t="shared" si="7"/>
        <v>U</v>
      </c>
    </row>
    <row r="23" spans="1:37" ht="13.5" customHeight="1" x14ac:dyDescent="0.15">
      <c r="A23" s="14" t="s">
        <v>238</v>
      </c>
      <c r="B23" s="15"/>
      <c r="C23" s="13" t="str">
        <f t="shared" si="9"/>
        <v/>
      </c>
      <c r="D23" s="13" t="str">
        <f>IF(C23="",D22,IF(D22&lt;&gt;"",CONCATENATE(D22,"、",C23),C23))</f>
        <v>交通安全対策、高齢社会対策、子ども・若者育成支援、障害者施策、少子化社会対策</v>
      </c>
      <c r="F23" s="18" t="s">
        <v>128</v>
      </c>
      <c r="G23" s="17"/>
      <c r="H23" s="13" t="str">
        <f t="shared" si="1"/>
        <v/>
      </c>
      <c r="I23" s="13" t="str">
        <f t="shared" si="5"/>
        <v>一般会計</v>
      </c>
      <c r="K23" s="13"/>
      <c r="L23" s="13"/>
      <c r="O23" s="13"/>
      <c r="P23" s="13"/>
      <c r="Q23" s="19"/>
      <c r="T23" s="13"/>
      <c r="U23" s="32" t="s">
        <v>600</v>
      </c>
      <c r="W23" s="32" t="s">
        <v>616</v>
      </c>
      <c r="Y23" s="32" t="s">
        <v>352</v>
      </c>
      <c r="Z23" s="32" t="s">
        <v>483</v>
      </c>
      <c r="AA23" s="79" t="s">
        <v>446</v>
      </c>
      <c r="AB23" s="79" t="s">
        <v>577</v>
      </c>
      <c r="AC23" s="31"/>
      <c r="AD23" s="31"/>
      <c r="AE23" s="31"/>
      <c r="AF23" s="30"/>
      <c r="AK23" s="42" t="str">
        <f t="shared" si="7"/>
        <v>V</v>
      </c>
    </row>
    <row r="24" spans="1:37" ht="13.5" customHeight="1" x14ac:dyDescent="0.15">
      <c r="A24" s="74" t="s">
        <v>319</v>
      </c>
      <c r="B24" s="15"/>
      <c r="C24" s="13" t="str">
        <f t="shared" si="9"/>
        <v/>
      </c>
      <c r="D24" s="13" t="str">
        <f>IF(C24="",D23,IF(D23&lt;&gt;"",CONCATENATE(D23,"、",C24),C24))</f>
        <v>交通安全対策、高齢社会対策、子ども・若者育成支援、障害者施策、少子化社会対策</v>
      </c>
      <c r="F24" s="18" t="s">
        <v>324</v>
      </c>
      <c r="G24" s="17"/>
      <c r="H24" s="13" t="str">
        <f t="shared" si="1"/>
        <v/>
      </c>
      <c r="I24" s="13" t="str">
        <f t="shared" si="5"/>
        <v>一般会計</v>
      </c>
      <c r="K24" s="13"/>
      <c r="L24" s="13"/>
      <c r="O24" s="13"/>
      <c r="P24" s="13"/>
      <c r="Q24" s="19"/>
      <c r="T24" s="13"/>
      <c r="U24" s="32" t="s">
        <v>601</v>
      </c>
      <c r="Y24" s="32" t="s">
        <v>353</v>
      </c>
      <c r="Z24" s="32" t="s">
        <v>484</v>
      </c>
      <c r="AA24" s="79" t="s">
        <v>447</v>
      </c>
      <c r="AB24" s="79" t="s">
        <v>578</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602</v>
      </c>
      <c r="Y25" s="32" t="s">
        <v>354</v>
      </c>
      <c r="Z25" s="32" t="s">
        <v>485</v>
      </c>
      <c r="AA25" s="79" t="s">
        <v>448</v>
      </c>
      <c r="AB25" s="79" t="s">
        <v>579</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603</v>
      </c>
      <c r="Y26" s="32" t="s">
        <v>355</v>
      </c>
      <c r="Z26" s="32" t="s">
        <v>486</v>
      </c>
      <c r="AA26" s="79" t="s">
        <v>449</v>
      </c>
      <c r="AB26" s="79" t="s">
        <v>580</v>
      </c>
      <c r="AC26" s="31"/>
      <c r="AD26" s="31"/>
      <c r="AE26" s="31"/>
      <c r="AF26" s="30"/>
      <c r="AK26" s="42" t="str">
        <f t="shared" si="7"/>
        <v>Y</v>
      </c>
    </row>
    <row r="27" spans="1:37" ht="13.5" customHeight="1" x14ac:dyDescent="0.15">
      <c r="A27" s="13" t="str">
        <f>IF(D24="", "-", D24)</f>
        <v>交通安全対策、高齢社会対策、子ども・若者育成支援、障害者施策、少子化社会対策</v>
      </c>
      <c r="B27" s="13"/>
      <c r="F27" s="18" t="s">
        <v>131</v>
      </c>
      <c r="G27" s="17"/>
      <c r="H27" s="13" t="str">
        <f t="shared" si="1"/>
        <v/>
      </c>
      <c r="I27" s="13" t="str">
        <f t="shared" si="5"/>
        <v>一般会計</v>
      </c>
      <c r="K27" s="13"/>
      <c r="L27" s="13"/>
      <c r="O27" s="13"/>
      <c r="P27" s="13"/>
      <c r="Q27" s="19"/>
      <c r="T27" s="13"/>
      <c r="U27" s="32" t="s">
        <v>604</v>
      </c>
      <c r="Y27" s="32" t="s">
        <v>356</v>
      </c>
      <c r="Z27" s="32" t="s">
        <v>487</v>
      </c>
      <c r="AA27" s="79" t="s">
        <v>450</v>
      </c>
      <c r="AB27" s="79" t="s">
        <v>581</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605</v>
      </c>
      <c r="Y28" s="32" t="s">
        <v>357</v>
      </c>
      <c r="Z28" s="32" t="s">
        <v>488</v>
      </c>
      <c r="AA28" s="79" t="s">
        <v>451</v>
      </c>
      <c r="AB28" s="79" t="s">
        <v>582</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606</v>
      </c>
      <c r="Y29" s="32" t="s">
        <v>358</v>
      </c>
      <c r="Z29" s="32" t="s">
        <v>489</v>
      </c>
      <c r="AA29" s="79" t="s">
        <v>452</v>
      </c>
      <c r="AB29" s="79" t="s">
        <v>583</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607</v>
      </c>
      <c r="Y30" s="32" t="s">
        <v>359</v>
      </c>
      <c r="Z30" s="32" t="s">
        <v>490</v>
      </c>
      <c r="AA30" s="79" t="s">
        <v>453</v>
      </c>
      <c r="AB30" s="79" t="s">
        <v>584</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608</v>
      </c>
      <c r="Y31" s="32" t="s">
        <v>360</v>
      </c>
      <c r="Z31" s="32" t="s">
        <v>491</v>
      </c>
      <c r="AA31" s="79" t="s">
        <v>454</v>
      </c>
      <c r="AB31" s="79" t="s">
        <v>585</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609</v>
      </c>
      <c r="Y32" s="32" t="s">
        <v>361</v>
      </c>
      <c r="Z32" s="32" t="s">
        <v>492</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610</v>
      </c>
      <c r="Y33" s="32" t="s">
        <v>362</v>
      </c>
      <c r="Z33" s="32" t="s">
        <v>493</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611</v>
      </c>
      <c r="Y34" s="32" t="s">
        <v>363</v>
      </c>
      <c r="Z34" s="32" t="s">
        <v>494</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364</v>
      </c>
      <c r="Z35" s="32" t="s">
        <v>495</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612</v>
      </c>
      <c r="Y36" s="32" t="s">
        <v>365</v>
      </c>
      <c r="Z36" s="32" t="s">
        <v>496</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366</v>
      </c>
      <c r="Z37" s="32" t="s">
        <v>497</v>
      </c>
      <c r="AF37" s="30"/>
      <c r="AK37" s="42" t="str">
        <f t="shared" si="7"/>
        <v>j</v>
      </c>
    </row>
    <row r="38" spans="1:37" x14ac:dyDescent="0.15">
      <c r="A38" s="13"/>
      <c r="B38" s="13"/>
      <c r="F38" s="13"/>
      <c r="G38" s="19"/>
      <c r="K38" s="13"/>
      <c r="L38" s="13"/>
      <c r="O38" s="13"/>
      <c r="P38" s="13"/>
      <c r="Q38" s="19"/>
      <c r="T38" s="13"/>
      <c r="U38" s="32" t="s">
        <v>303</v>
      </c>
      <c r="Y38" s="32" t="s">
        <v>367</v>
      </c>
      <c r="Z38" s="32" t="s">
        <v>498</v>
      </c>
      <c r="AF38" s="30"/>
      <c r="AK38" s="42" t="str">
        <f t="shared" si="7"/>
        <v>k</v>
      </c>
    </row>
    <row r="39" spans="1:37" x14ac:dyDescent="0.15">
      <c r="A39" s="13"/>
      <c r="B39" s="13"/>
      <c r="F39" s="13" t="str">
        <f>I37</f>
        <v>一般会計</v>
      </c>
      <c r="G39" s="19"/>
      <c r="K39" s="13"/>
      <c r="L39" s="13"/>
      <c r="O39" s="13"/>
      <c r="P39" s="13"/>
      <c r="Q39" s="19"/>
      <c r="T39" s="13"/>
      <c r="U39" s="32" t="s">
        <v>313</v>
      </c>
      <c r="Y39" s="32" t="s">
        <v>368</v>
      </c>
      <c r="Z39" s="32" t="s">
        <v>499</v>
      </c>
      <c r="AF39" s="30"/>
      <c r="AK39" s="42" t="str">
        <f t="shared" si="7"/>
        <v>l</v>
      </c>
    </row>
    <row r="40" spans="1:37" x14ac:dyDescent="0.15">
      <c r="A40" s="13"/>
      <c r="B40" s="13"/>
      <c r="F40" s="13"/>
      <c r="G40" s="19"/>
      <c r="K40" s="13"/>
      <c r="L40" s="13"/>
      <c r="O40" s="13"/>
      <c r="P40" s="13"/>
      <c r="Q40" s="19"/>
      <c r="T40" s="13"/>
      <c r="Y40" s="32" t="s">
        <v>369</v>
      </c>
      <c r="Z40" s="32" t="s">
        <v>500</v>
      </c>
      <c r="AF40" s="30"/>
      <c r="AK40" s="42" t="str">
        <f t="shared" si="7"/>
        <v>m</v>
      </c>
    </row>
    <row r="41" spans="1:37" x14ac:dyDescent="0.15">
      <c r="A41" s="13"/>
      <c r="B41" s="13"/>
      <c r="F41" s="13"/>
      <c r="G41" s="19"/>
      <c r="K41" s="13"/>
      <c r="L41" s="13"/>
      <c r="O41" s="13"/>
      <c r="P41" s="13"/>
      <c r="Q41" s="19"/>
      <c r="T41" s="13"/>
      <c r="Y41" s="32" t="s">
        <v>370</v>
      </c>
      <c r="Z41" s="32" t="s">
        <v>501</v>
      </c>
      <c r="AF41" s="30"/>
      <c r="AK41" s="42" t="str">
        <f t="shared" si="7"/>
        <v>n</v>
      </c>
    </row>
    <row r="42" spans="1:37" x14ac:dyDescent="0.15">
      <c r="A42" s="13"/>
      <c r="B42" s="13"/>
      <c r="F42" s="13"/>
      <c r="G42" s="19"/>
      <c r="K42" s="13"/>
      <c r="L42" s="13"/>
      <c r="O42" s="13"/>
      <c r="P42" s="13"/>
      <c r="Q42" s="19"/>
      <c r="T42" s="13"/>
      <c r="Y42" s="32" t="s">
        <v>371</v>
      </c>
      <c r="Z42" s="32" t="s">
        <v>502</v>
      </c>
      <c r="AF42" s="30"/>
      <c r="AK42" s="42" t="str">
        <f t="shared" si="7"/>
        <v>o</v>
      </c>
    </row>
    <row r="43" spans="1:37" x14ac:dyDescent="0.15">
      <c r="A43" s="13"/>
      <c r="B43" s="13"/>
      <c r="F43" s="13"/>
      <c r="G43" s="19"/>
      <c r="K43" s="13"/>
      <c r="L43" s="13"/>
      <c r="O43" s="13"/>
      <c r="P43" s="13"/>
      <c r="Q43" s="19"/>
      <c r="T43" s="13"/>
      <c r="Y43" s="32" t="s">
        <v>372</v>
      </c>
      <c r="Z43" s="32" t="s">
        <v>503</v>
      </c>
      <c r="AF43" s="30"/>
      <c r="AK43" s="42" t="str">
        <f t="shared" si="7"/>
        <v>p</v>
      </c>
    </row>
    <row r="44" spans="1:37" x14ac:dyDescent="0.15">
      <c r="A44" s="13"/>
      <c r="B44" s="13"/>
      <c r="F44" s="13"/>
      <c r="G44" s="19"/>
      <c r="K44" s="13"/>
      <c r="L44" s="13"/>
      <c r="O44" s="13"/>
      <c r="P44" s="13"/>
      <c r="Q44" s="19"/>
      <c r="T44" s="13"/>
      <c r="Y44" s="32" t="s">
        <v>373</v>
      </c>
      <c r="Z44" s="32" t="s">
        <v>504</v>
      </c>
      <c r="AF44" s="30"/>
      <c r="AK44" s="42" t="str">
        <f t="shared" si="7"/>
        <v>q</v>
      </c>
    </row>
    <row r="45" spans="1:37" x14ac:dyDescent="0.15">
      <c r="A45" s="13"/>
      <c r="B45" s="13"/>
      <c r="F45" s="13"/>
      <c r="G45" s="19"/>
      <c r="K45" s="13"/>
      <c r="L45" s="13"/>
      <c r="O45" s="13"/>
      <c r="P45" s="13"/>
      <c r="Q45" s="19"/>
      <c r="T45" s="13"/>
      <c r="Y45" s="32" t="s">
        <v>374</v>
      </c>
      <c r="Z45" s="32" t="s">
        <v>505</v>
      </c>
      <c r="AF45" s="30"/>
      <c r="AK45" s="42" t="str">
        <f t="shared" si="7"/>
        <v>r</v>
      </c>
    </row>
    <row r="46" spans="1:37" x14ac:dyDescent="0.15">
      <c r="A46" s="13"/>
      <c r="B46" s="13"/>
      <c r="F46" s="13"/>
      <c r="G46" s="19"/>
      <c r="K46" s="13"/>
      <c r="L46" s="13"/>
      <c r="O46" s="13"/>
      <c r="P46" s="13"/>
      <c r="Q46" s="19"/>
      <c r="T46" s="13"/>
      <c r="Y46" s="32" t="s">
        <v>375</v>
      </c>
      <c r="Z46" s="32" t="s">
        <v>506</v>
      </c>
      <c r="AF46" s="30"/>
      <c r="AK46" s="42" t="str">
        <f t="shared" si="7"/>
        <v>s</v>
      </c>
    </row>
    <row r="47" spans="1:37" x14ac:dyDescent="0.15">
      <c r="A47" s="13"/>
      <c r="B47" s="13"/>
      <c r="F47" s="13"/>
      <c r="G47" s="19"/>
      <c r="K47" s="13"/>
      <c r="L47" s="13"/>
      <c r="O47" s="13"/>
      <c r="P47" s="13"/>
      <c r="Q47" s="19"/>
      <c r="T47" s="13"/>
      <c r="Y47" s="32" t="s">
        <v>376</v>
      </c>
      <c r="Z47" s="32" t="s">
        <v>507</v>
      </c>
      <c r="AF47" s="30"/>
      <c r="AK47" s="42" t="str">
        <f t="shared" si="7"/>
        <v>t</v>
      </c>
    </row>
    <row r="48" spans="1:37" x14ac:dyDescent="0.15">
      <c r="A48" s="13"/>
      <c r="B48" s="13"/>
      <c r="F48" s="13"/>
      <c r="G48" s="19"/>
      <c r="K48" s="13"/>
      <c r="L48" s="13"/>
      <c r="O48" s="13"/>
      <c r="P48" s="13"/>
      <c r="Q48" s="19"/>
      <c r="T48" s="13"/>
      <c r="Y48" s="32" t="s">
        <v>377</v>
      </c>
      <c r="Z48" s="32" t="s">
        <v>508</v>
      </c>
      <c r="AF48" s="30"/>
      <c r="AK48" s="42" t="str">
        <f t="shared" si="7"/>
        <v>u</v>
      </c>
    </row>
    <row r="49" spans="1:37" x14ac:dyDescent="0.15">
      <c r="A49" s="13"/>
      <c r="B49" s="13"/>
      <c r="F49" s="13"/>
      <c r="G49" s="19"/>
      <c r="K49" s="13"/>
      <c r="L49" s="13"/>
      <c r="O49" s="13"/>
      <c r="P49" s="13"/>
      <c r="Q49" s="19"/>
      <c r="T49" s="13"/>
      <c r="Y49" s="32" t="s">
        <v>378</v>
      </c>
      <c r="Z49" s="32" t="s">
        <v>509</v>
      </c>
      <c r="AF49" s="30"/>
      <c r="AK49" s="42" t="str">
        <f t="shared" si="7"/>
        <v>v</v>
      </c>
    </row>
    <row r="50" spans="1:37" x14ac:dyDescent="0.15">
      <c r="A50" s="13"/>
      <c r="B50" s="13"/>
      <c r="F50" s="13"/>
      <c r="G50" s="19"/>
      <c r="K50" s="13"/>
      <c r="L50" s="13"/>
      <c r="O50" s="13"/>
      <c r="P50" s="13"/>
      <c r="Q50" s="19"/>
      <c r="T50" s="13"/>
      <c r="Y50" s="32" t="s">
        <v>379</v>
      </c>
      <c r="Z50" s="32" t="s">
        <v>510</v>
      </c>
      <c r="AF50" s="30"/>
    </row>
    <row r="51" spans="1:37" x14ac:dyDescent="0.15">
      <c r="A51" s="13"/>
      <c r="B51" s="13"/>
      <c r="F51" s="13"/>
      <c r="G51" s="19"/>
      <c r="K51" s="13"/>
      <c r="L51" s="13"/>
      <c r="O51" s="13"/>
      <c r="P51" s="13"/>
      <c r="Q51" s="19"/>
      <c r="T51" s="13"/>
      <c r="Y51" s="32" t="s">
        <v>380</v>
      </c>
      <c r="Z51" s="32" t="s">
        <v>511</v>
      </c>
      <c r="AF51" s="30"/>
    </row>
    <row r="52" spans="1:37" x14ac:dyDescent="0.15">
      <c r="A52" s="13"/>
      <c r="B52" s="13"/>
      <c r="F52" s="13"/>
      <c r="G52" s="19"/>
      <c r="K52" s="13"/>
      <c r="L52" s="13"/>
      <c r="O52" s="13"/>
      <c r="P52" s="13"/>
      <c r="Q52" s="19"/>
      <c r="T52" s="13"/>
      <c r="Y52" s="32" t="s">
        <v>381</v>
      </c>
      <c r="Z52" s="32" t="s">
        <v>512</v>
      </c>
      <c r="AF52" s="30"/>
    </row>
    <row r="53" spans="1:37" x14ac:dyDescent="0.15">
      <c r="A53" s="13"/>
      <c r="B53" s="13"/>
      <c r="F53" s="13"/>
      <c r="G53" s="19"/>
      <c r="K53" s="13"/>
      <c r="L53" s="13"/>
      <c r="O53" s="13"/>
      <c r="P53" s="13"/>
      <c r="Q53" s="19"/>
      <c r="T53" s="13"/>
      <c r="Y53" s="32" t="s">
        <v>382</v>
      </c>
      <c r="Z53" s="32" t="s">
        <v>513</v>
      </c>
      <c r="AF53" s="30"/>
    </row>
    <row r="54" spans="1:37" x14ac:dyDescent="0.15">
      <c r="A54" s="13"/>
      <c r="B54" s="13"/>
      <c r="F54" s="13"/>
      <c r="G54" s="19"/>
      <c r="K54" s="13"/>
      <c r="L54" s="13"/>
      <c r="O54" s="13"/>
      <c r="P54" s="20"/>
      <c r="Q54" s="19"/>
      <c r="T54" s="13"/>
      <c r="Y54" s="32" t="s">
        <v>383</v>
      </c>
      <c r="Z54" s="32" t="s">
        <v>514</v>
      </c>
      <c r="AF54" s="30"/>
    </row>
    <row r="55" spans="1:37" x14ac:dyDescent="0.15">
      <c r="A55" s="13"/>
      <c r="B55" s="13"/>
      <c r="F55" s="13"/>
      <c r="G55" s="19"/>
      <c r="K55" s="13"/>
      <c r="L55" s="13"/>
      <c r="O55" s="13"/>
      <c r="P55" s="13"/>
      <c r="Q55" s="19"/>
      <c r="T55" s="13"/>
      <c r="Y55" s="32" t="s">
        <v>384</v>
      </c>
      <c r="Z55" s="32" t="s">
        <v>515</v>
      </c>
      <c r="AF55" s="30"/>
    </row>
    <row r="56" spans="1:37" x14ac:dyDescent="0.15">
      <c r="A56" s="13"/>
      <c r="B56" s="13"/>
      <c r="F56" s="13"/>
      <c r="G56" s="19"/>
      <c r="K56" s="13"/>
      <c r="L56" s="13"/>
      <c r="O56" s="13"/>
      <c r="P56" s="13"/>
      <c r="Q56" s="19"/>
      <c r="T56" s="13"/>
      <c r="Y56" s="32" t="s">
        <v>385</v>
      </c>
      <c r="Z56" s="32" t="s">
        <v>516</v>
      </c>
      <c r="AF56" s="30"/>
    </row>
    <row r="57" spans="1:37" x14ac:dyDescent="0.15">
      <c r="A57" s="13"/>
      <c r="B57" s="13"/>
      <c r="F57" s="13"/>
      <c r="G57" s="19"/>
      <c r="K57" s="13"/>
      <c r="L57" s="13"/>
      <c r="O57" s="13"/>
      <c r="P57" s="13"/>
      <c r="Q57" s="19"/>
      <c r="T57" s="13"/>
      <c r="Y57" s="32" t="s">
        <v>386</v>
      </c>
      <c r="Z57" s="32" t="s">
        <v>517</v>
      </c>
      <c r="AF57" s="30"/>
    </row>
    <row r="58" spans="1:37" x14ac:dyDescent="0.15">
      <c r="A58" s="13"/>
      <c r="B58" s="13"/>
      <c r="F58" s="13"/>
      <c r="G58" s="19"/>
      <c r="K58" s="13"/>
      <c r="L58" s="13"/>
      <c r="O58" s="13"/>
      <c r="P58" s="13"/>
      <c r="Q58" s="19"/>
      <c r="T58" s="13"/>
      <c r="Y58" s="32" t="s">
        <v>387</v>
      </c>
      <c r="Z58" s="32" t="s">
        <v>518</v>
      </c>
      <c r="AF58" s="30"/>
    </row>
    <row r="59" spans="1:37" x14ac:dyDescent="0.15">
      <c r="A59" s="13"/>
      <c r="B59" s="13"/>
      <c r="F59" s="13"/>
      <c r="G59" s="19"/>
      <c r="K59" s="13"/>
      <c r="L59" s="13"/>
      <c r="O59" s="13"/>
      <c r="P59" s="13"/>
      <c r="Q59" s="19"/>
      <c r="T59" s="13"/>
      <c r="Y59" s="32" t="s">
        <v>388</v>
      </c>
      <c r="Z59" s="32" t="s">
        <v>519</v>
      </c>
      <c r="AF59" s="30"/>
    </row>
    <row r="60" spans="1:37" x14ac:dyDescent="0.15">
      <c r="A60" s="13"/>
      <c r="B60" s="13"/>
      <c r="F60" s="13"/>
      <c r="G60" s="19"/>
      <c r="K60" s="13"/>
      <c r="L60" s="13"/>
      <c r="O60" s="13"/>
      <c r="P60" s="13"/>
      <c r="Q60" s="19"/>
      <c r="T60" s="13"/>
      <c r="Y60" s="32" t="s">
        <v>389</v>
      </c>
      <c r="Z60" s="32" t="s">
        <v>520</v>
      </c>
      <c r="AF60" s="30"/>
    </row>
    <row r="61" spans="1:37" x14ac:dyDescent="0.15">
      <c r="A61" s="13"/>
      <c r="B61" s="13"/>
      <c r="F61" s="13"/>
      <c r="G61" s="19"/>
      <c r="K61" s="13"/>
      <c r="L61" s="13"/>
      <c r="O61" s="13"/>
      <c r="P61" s="13"/>
      <c r="Q61" s="19"/>
      <c r="T61" s="13"/>
      <c r="Y61" s="32" t="s">
        <v>390</v>
      </c>
      <c r="Z61" s="32" t="s">
        <v>521</v>
      </c>
      <c r="AF61" s="30"/>
    </row>
    <row r="62" spans="1:37" x14ac:dyDescent="0.15">
      <c r="A62" s="13"/>
      <c r="B62" s="13"/>
      <c r="F62" s="13"/>
      <c r="G62" s="19"/>
      <c r="K62" s="13"/>
      <c r="L62" s="13"/>
      <c r="O62" s="13"/>
      <c r="P62" s="13"/>
      <c r="Q62" s="19"/>
      <c r="T62" s="13"/>
      <c r="Y62" s="32" t="s">
        <v>391</v>
      </c>
      <c r="Z62" s="32" t="s">
        <v>522</v>
      </c>
      <c r="AF62" s="30"/>
    </row>
    <row r="63" spans="1:37" x14ac:dyDescent="0.15">
      <c r="A63" s="13"/>
      <c r="B63" s="13"/>
      <c r="F63" s="13"/>
      <c r="G63" s="19"/>
      <c r="K63" s="13"/>
      <c r="L63" s="13"/>
      <c r="O63" s="13"/>
      <c r="P63" s="13"/>
      <c r="Q63" s="19"/>
      <c r="T63" s="13"/>
      <c r="Y63" s="32" t="s">
        <v>392</v>
      </c>
      <c r="Z63" s="32" t="s">
        <v>523</v>
      </c>
      <c r="AF63" s="30"/>
    </row>
    <row r="64" spans="1:37" x14ac:dyDescent="0.15">
      <c r="A64" s="13"/>
      <c r="B64" s="13"/>
      <c r="F64" s="13"/>
      <c r="G64" s="19"/>
      <c r="K64" s="13"/>
      <c r="L64" s="13"/>
      <c r="O64" s="13"/>
      <c r="P64" s="13"/>
      <c r="Q64" s="19"/>
      <c r="T64" s="13"/>
      <c r="Y64" s="32" t="s">
        <v>393</v>
      </c>
      <c r="Z64" s="32" t="s">
        <v>524</v>
      </c>
      <c r="AF64" s="30"/>
    </row>
    <row r="65" spans="1:32" x14ac:dyDescent="0.15">
      <c r="A65" s="13"/>
      <c r="B65" s="13"/>
      <c r="F65" s="13"/>
      <c r="G65" s="19"/>
      <c r="K65" s="13"/>
      <c r="L65" s="13"/>
      <c r="O65" s="13"/>
      <c r="P65" s="13"/>
      <c r="Q65" s="19"/>
      <c r="T65" s="13"/>
      <c r="Y65" s="32" t="s">
        <v>394</v>
      </c>
      <c r="Z65" s="32" t="s">
        <v>525</v>
      </c>
      <c r="AF65" s="30"/>
    </row>
    <row r="66" spans="1:32" x14ac:dyDescent="0.15">
      <c r="A66" s="13"/>
      <c r="B66" s="13"/>
      <c r="F66" s="13"/>
      <c r="G66" s="19"/>
      <c r="K66" s="13"/>
      <c r="L66" s="13"/>
      <c r="O66" s="13"/>
      <c r="P66" s="13"/>
      <c r="Q66" s="19"/>
      <c r="T66" s="13"/>
      <c r="Y66" s="32" t="s">
        <v>70</v>
      </c>
      <c r="Z66" s="32" t="s">
        <v>526</v>
      </c>
      <c r="AF66" s="30"/>
    </row>
    <row r="67" spans="1:32" x14ac:dyDescent="0.15">
      <c r="A67" s="13"/>
      <c r="B67" s="13"/>
      <c r="F67" s="13"/>
      <c r="G67" s="19"/>
      <c r="K67" s="13"/>
      <c r="L67" s="13"/>
      <c r="O67" s="13"/>
      <c r="P67" s="13"/>
      <c r="Q67" s="19"/>
      <c r="T67" s="13"/>
      <c r="Y67" s="32" t="s">
        <v>395</v>
      </c>
      <c r="Z67" s="32" t="s">
        <v>527</v>
      </c>
      <c r="AF67" s="30"/>
    </row>
    <row r="68" spans="1:32" x14ac:dyDescent="0.15">
      <c r="A68" s="13"/>
      <c r="B68" s="13"/>
      <c r="F68" s="13"/>
      <c r="G68" s="19"/>
      <c r="K68" s="13"/>
      <c r="L68" s="13"/>
      <c r="O68" s="13"/>
      <c r="P68" s="13"/>
      <c r="Q68" s="19"/>
      <c r="T68" s="13"/>
      <c r="Y68" s="32" t="s">
        <v>396</v>
      </c>
      <c r="Z68" s="32" t="s">
        <v>528</v>
      </c>
      <c r="AF68" s="30"/>
    </row>
    <row r="69" spans="1:32" x14ac:dyDescent="0.15">
      <c r="A69" s="13"/>
      <c r="B69" s="13"/>
      <c r="F69" s="13"/>
      <c r="G69" s="19"/>
      <c r="K69" s="13"/>
      <c r="L69" s="13"/>
      <c r="O69" s="13"/>
      <c r="P69" s="13"/>
      <c r="Q69" s="19"/>
      <c r="T69" s="13"/>
      <c r="Y69" s="32" t="s">
        <v>397</v>
      </c>
      <c r="Z69" s="32" t="s">
        <v>529</v>
      </c>
      <c r="AF69" s="30"/>
    </row>
    <row r="70" spans="1:32" x14ac:dyDescent="0.15">
      <c r="A70" s="13"/>
      <c r="B70" s="13"/>
      <c r="Y70" s="32" t="s">
        <v>398</v>
      </c>
      <c r="Z70" s="32" t="s">
        <v>530</v>
      </c>
    </row>
    <row r="71" spans="1:32" x14ac:dyDescent="0.15">
      <c r="Y71" s="32" t="s">
        <v>399</v>
      </c>
      <c r="Z71" s="32" t="s">
        <v>531</v>
      </c>
    </row>
    <row r="72" spans="1:32" x14ac:dyDescent="0.15">
      <c r="Y72" s="32" t="s">
        <v>400</v>
      </c>
      <c r="Z72" s="32" t="s">
        <v>532</v>
      </c>
    </row>
    <row r="73" spans="1:32" x14ac:dyDescent="0.15">
      <c r="Y73" s="32" t="s">
        <v>401</v>
      </c>
      <c r="Z73" s="32" t="s">
        <v>533</v>
      </c>
    </row>
    <row r="74" spans="1:32" x14ac:dyDescent="0.15">
      <c r="Y74" s="32" t="s">
        <v>402</v>
      </c>
      <c r="Z74" s="32" t="s">
        <v>534</v>
      </c>
    </row>
    <row r="75" spans="1:32" x14ac:dyDescent="0.15">
      <c r="Y75" s="32" t="s">
        <v>403</v>
      </c>
      <c r="Z75" s="32" t="s">
        <v>535</v>
      </c>
    </row>
    <row r="76" spans="1:32" x14ac:dyDescent="0.15">
      <c r="Y76" s="32" t="s">
        <v>404</v>
      </c>
      <c r="Z76" s="32" t="s">
        <v>536</v>
      </c>
    </row>
    <row r="77" spans="1:32" x14ac:dyDescent="0.15">
      <c r="Y77" s="32" t="s">
        <v>405</v>
      </c>
      <c r="Z77" s="32" t="s">
        <v>537</v>
      </c>
    </row>
    <row r="78" spans="1:32" x14ac:dyDescent="0.15">
      <c r="Y78" s="32" t="s">
        <v>406</v>
      </c>
      <c r="Z78" s="32" t="s">
        <v>538</v>
      </c>
    </row>
    <row r="79" spans="1:32" x14ac:dyDescent="0.15">
      <c r="Y79" s="32" t="s">
        <v>407</v>
      </c>
      <c r="Z79" s="32" t="s">
        <v>539</v>
      </c>
    </row>
    <row r="80" spans="1:32" x14ac:dyDescent="0.15">
      <c r="Y80" s="32" t="s">
        <v>408</v>
      </c>
      <c r="Z80" s="32" t="s">
        <v>540</v>
      </c>
    </row>
    <row r="81" spans="25:26" x14ac:dyDescent="0.15">
      <c r="Y81" s="32" t="s">
        <v>409</v>
      </c>
      <c r="Z81" s="32" t="s">
        <v>541</v>
      </c>
    </row>
    <row r="82" spans="25:26" x14ac:dyDescent="0.15">
      <c r="Y82" s="32" t="s">
        <v>410</v>
      </c>
      <c r="Z82" s="32" t="s">
        <v>542</v>
      </c>
    </row>
    <row r="83" spans="25:26" x14ac:dyDescent="0.15">
      <c r="Y83" s="32" t="s">
        <v>411</v>
      </c>
      <c r="Z83" s="32" t="s">
        <v>543</v>
      </c>
    </row>
    <row r="84" spans="25:26" x14ac:dyDescent="0.15">
      <c r="Y84" s="32" t="s">
        <v>412</v>
      </c>
      <c r="Z84" s="32" t="s">
        <v>544</v>
      </c>
    </row>
    <row r="85" spans="25:26" x14ac:dyDescent="0.15">
      <c r="Y85" s="32" t="s">
        <v>413</v>
      </c>
      <c r="Z85" s="32" t="s">
        <v>545</v>
      </c>
    </row>
    <row r="86" spans="25:26" x14ac:dyDescent="0.15">
      <c r="Y86" s="32" t="s">
        <v>414</v>
      </c>
      <c r="Z86" s="32" t="s">
        <v>546</v>
      </c>
    </row>
    <row r="87" spans="25:26" x14ac:dyDescent="0.15">
      <c r="Y87" s="32" t="s">
        <v>415</v>
      </c>
      <c r="Z87" s="32" t="s">
        <v>547</v>
      </c>
    </row>
    <row r="88" spans="25:26" x14ac:dyDescent="0.15">
      <c r="Y88" s="32" t="s">
        <v>416</v>
      </c>
      <c r="Z88" s="32" t="s">
        <v>548</v>
      </c>
    </row>
    <row r="89" spans="25:26" x14ac:dyDescent="0.15">
      <c r="Y89" s="32" t="s">
        <v>417</v>
      </c>
      <c r="Z89" s="32" t="s">
        <v>549</v>
      </c>
    </row>
    <row r="90" spans="25:26" x14ac:dyDescent="0.15">
      <c r="Y90" s="32" t="s">
        <v>418</v>
      </c>
      <c r="Z90" s="32" t="s">
        <v>550</v>
      </c>
    </row>
    <row r="91" spans="25:26" x14ac:dyDescent="0.15">
      <c r="Y91" s="32" t="s">
        <v>419</v>
      </c>
      <c r="Z91" s="32" t="s">
        <v>551</v>
      </c>
    </row>
    <row r="92" spans="25:26" x14ac:dyDescent="0.15">
      <c r="Y92" s="32" t="s">
        <v>420</v>
      </c>
      <c r="Z92" s="32" t="s">
        <v>552</v>
      </c>
    </row>
    <row r="93" spans="25:26" x14ac:dyDescent="0.15">
      <c r="Y93" s="32" t="s">
        <v>421</v>
      </c>
      <c r="Z93" s="32" t="s">
        <v>553</v>
      </c>
    </row>
    <row r="94" spans="25:26" x14ac:dyDescent="0.15">
      <c r="Y94" s="32" t="s">
        <v>422</v>
      </c>
      <c r="Z94" s="32" t="s">
        <v>554</v>
      </c>
    </row>
    <row r="95" spans="25:26" x14ac:dyDescent="0.15">
      <c r="Y95" s="32" t="s">
        <v>423</v>
      </c>
      <c r="Z95" s="32" t="s">
        <v>555</v>
      </c>
    </row>
    <row r="96" spans="25:26" x14ac:dyDescent="0.15">
      <c r="Y96" s="32" t="s">
        <v>325</v>
      </c>
      <c r="Z96" s="32" t="s">
        <v>556</v>
      </c>
    </row>
    <row r="97" spans="25:26" x14ac:dyDescent="0.15">
      <c r="Y97" s="32" t="s">
        <v>424</v>
      </c>
      <c r="Z97" s="32" t="s">
        <v>557</v>
      </c>
    </row>
    <row r="98" spans="25:26" x14ac:dyDescent="0.15">
      <c r="Y98" s="32" t="s">
        <v>425</v>
      </c>
      <c r="Z98" s="32" t="s">
        <v>558</v>
      </c>
    </row>
    <row r="99" spans="25:26" x14ac:dyDescent="0.15">
      <c r="Y99" s="32" t="s">
        <v>455</v>
      </c>
      <c r="Z99" s="32" t="s">
        <v>559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2021-05-31T04:46:21Z</cp:lastPrinted>
  <dcterms:created xsi:type="dcterms:W3CDTF">2012-03-13T00:50:25Z</dcterms:created>
  <dcterms:modified xsi:type="dcterms:W3CDTF">2021-07-01T06:07:21Z</dcterms:modified>
</cp:coreProperties>
</file>