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origuchi-y2fv\Desktop\210628_行政事業レビューシートネガチェック\"/>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55" i="3"/>
  <c r="AY616" i="3"/>
  <c r="AY606" i="3"/>
  <c r="AY417" i="3"/>
  <c r="AY369" i="3"/>
  <c r="AY50"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<sst xmlns="http://schemas.openxmlformats.org/spreadsheetml/2006/main" count="2261" uniqueCount="689">
  <si>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</si>
  <si>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</si>
  <si>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</si>
  <si>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</si>
  <si>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</si>
  <si>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</si>
  <si>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</si>
  <si>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</si>
  <si>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</si>
  <si>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</si>
  <si>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</si>
  <si>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</si>
  <si>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</si>
  <si>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</si>
  <si>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</si>
  <si>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</si>
  <si>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</si>
  <si>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</si>
  <si>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</si>
  <si>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</si>
  <si>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</si>
  <si>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</si>
  <si>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</si>
  <si>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</si>
  <si>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</si>
  <si>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</si>
  <si>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</si>
  <si>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</si>
  <si>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</si>
  <si>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</si>
  <si>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</si>
  <si>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</si>
  <si>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</si>
  <si>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</si>
  <si>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</si>
  <si>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</si>
  <si>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</si>
  <si>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</si>
  <si>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</si>
  <si>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</si>
  <si>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</si>
  <si>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</si>
  <si>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</si>
  <si>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</si>
  <si>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</si>
  <si>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</si>
  <si>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</si>
  <si>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</si>
  <si>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</si>
  <si>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</si>
  <si>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</si>
  <si>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</si>
  <si>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</si>
  <si>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</si>
  <si>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</si>
  <si>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</si>
  <si>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</si>
  <si>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</si>
  <si>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</si>
  <si>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</si>
  <si>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</si>
  <si>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</si>
  <si>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</si>
  <si>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</si>
  <si>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</si>
  <si>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</si>
  <si>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</si>
  <si>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</si>
  <si>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</si>
  <si>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</si>
  <si>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</si>
  <si>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</si>
  <si>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</si>
  <si>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</si>
  <si>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</si>
  <si>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</si>
  <si>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</si>
  <si>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</si>
  <si>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</si>
  <si>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</si>
  <si>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</si>
  <si>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</si>
  <si>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</si>
  <si>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</si>
  <si>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</si>
  <si>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</si>
  <si>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</si>
  <si>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</si>
  <si>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</si>
  <si>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</si>
  <si>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</si>
  <si>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</si>
  <si>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</si>
  <si>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</si>
  <si>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</si>
  <si>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</si>
  <si>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</si>
  <si>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</si>
  <si>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</si>
  <si>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</si>
  <si>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</si>
  <si>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</si>
  <si>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</si>
  <si>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</si>
  <si>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</si>
  <si>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</si>
  <si>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</si>
  <si>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</si>
  <si>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</si>
  <si>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</si>
  <si>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</si>
  <si>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</si>
  <si>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</si>
  <si>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</si>
  <si>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</si>
  <si>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</si>
  <si>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</si>
  <si>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</si>
  <si>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</si>
  <si>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</si>
  <si>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</si>
  <si>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</si>
  <si>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</si>
  <si>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</si>
  <si>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</si>
  <si>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</si>
  <si>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</si>
  <si>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</si>
  <si>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</si>
  <si>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</si>
  <si>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</si>
  <si>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</si>
  <si>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</si>
  <si>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</si>
  <si>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</si>
  <si>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</si>
  <si>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</si>
  <si>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</si>
  <si>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</si>
  <si>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</si>
  <si>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</si>
  <si>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</si>
  <si>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</si>
  <si>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</si>
  <si>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</si>
  <si>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</si>
  <si>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</si>
  <si>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</si>
  <si>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</si>
  <si>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</si>
  <si>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</si>
  <si>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</si>
  <si>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</si>
  <si>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</si>
  <si>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</si>
  <si>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</si>
  <si>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</si>
  <si>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</si>
  <si>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</si>
  <si>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</si>
  <si>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</si>
  <si>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</si>
  <si>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</si>
  <si>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</si>
  <si>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</si>
  <si>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</si>
  <si>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</si>
  <si>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</si>
  <si>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</si>
  <si>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</si>
  <si>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</si>
  <si>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</si>
  <si>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</si>
  <si>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</si>
  <si>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</si>
  <si>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</si>
  <si>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</si>
  <si>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</si>
  <si>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</si>
  <si>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</si>
  <si>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</si>
  <si>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</si>
  <si>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</si>
  <si>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</si>
  <si>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</si>
  <si>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</si>
  <si>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</si>
  <si>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</si>
  <si>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</si>
  <si>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</si>
  <si>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</si>
  <si>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</si>
  <si>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</si>
  <si>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</si>
  <si>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</si>
  <si>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</si>
  <si>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</si>
  <si>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</si>
  <si>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</si>
  <si>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</si>
  <si>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</si>
  <si>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</si>
  <si>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</si>
  <si>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</si>
  <si>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</si>
  <si>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</si>
  <si>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</si>
  <si>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</si>
  <si>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</si>
  <si>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</si>
  <si>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</si>
  <si>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</si>
  <si>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</si>
  <si>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</si>
  <si>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</si>
  <si>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</si>
  <si>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</si>
  <si>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</si>
  <si>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</si>
  <si>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</si>
  <si>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</si>
  <si>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</si>
  <si>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</si>
  <si>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</si>
  <si>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</si>
  <si>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</si>
  <si>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</si>
  <si>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</si>
  <si>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</si>
  <si>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</si>
  <si>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</si>
  <si>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</si>
  <si>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</si>
  <si>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</si>
  <si>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</si>
  <si>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</si>
  <si>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</si>
  <si>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</si>
  <si>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</si>
  <si>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</si>
  <si>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</si>
  <si>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</si>
  <si>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</si>
  <si>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</si>
  <si>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</si>
  <si>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</si>
  <si>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</si>
  <si>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</si>
  <si>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</si>
  <si>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</si>
  <si>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</si>
  <si>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</si>
  <si>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</si>
  <si>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</si>
  <si>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</si>
  <si>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</si>
  <si>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</si>
  <si>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</si>
  <si>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</si>
  <si>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</si>
  <si>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</si>
  <si>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</si>
  <si>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</si>
  <si>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</si>
  <si>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</si>
  <si>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</si>
  <si>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</si>
  <si>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</si>
  <si>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</si>
  <si>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</si>
  <si>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</si>
  <si>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</si>
  <si>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</si>
  <si>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</si>
  <si>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</si>
  <si>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</si>
  <si>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</si>
  <si>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</si>
  <si>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</si>
  <si>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</si>
  <si>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</si>
  <si>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</si>
  <si>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</si>
  <si>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</si>
  <si>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</si>
  <si>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</si>
  <si>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</si>
  <si>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</si>
  <si>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</si>
  <si>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</si>
  <si>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</si>
  <si>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</si>
  <si>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</si>
  <si>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</si>
  <si>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</si>
  <si>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</si>
  <si>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</si>
  <si>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</si>
  <si>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</si>
  <si>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</si>
  <si>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</si>
  <si>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</si>
  <si>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</si>
  <si>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</si>
  <si>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</si>
  <si>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</si>
  <si>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</si>
  <si>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</si>
  <si>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</si>
  <si>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</si>
  <si>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</si>
  <si>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</si>
  <si>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</si>
  <si>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</si>
  <si>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</si>
  <si>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</si>
  <si>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</si>
  <si>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</si>
  <si>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</si>
  <si>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</si>
  <si>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</si>
  <si>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</si>
  <si>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</si>
  <si>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</si>
  <si>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</si>
  <si>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</si>
  <si>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</si>
  <si>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</si>
  <si>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</si>
  <si>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</si>
  <si>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</si>
  <si>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</si>
  <si>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</si>
  <si>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</si>
  <si>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</si>
  <si>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</si>
  <si>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</si>
  <si>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</si>
  <si>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</si>
  <si>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</si>
  <si>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</si>
  <si>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</si>
  <si>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</si>
  <si>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</si>
  <si>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</si>
  <si>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</si>
  <si>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</si>
  <si>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</si>
  <si>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</si>
  <si>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</si>
  <si>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</si>
  <si>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</si>
  <si>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</si>
  <si>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</si>
  <si>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</si>
  <si>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</si>
  <si>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</si>
  <si>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</si>
  <si>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</si>
  <si>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</si>
  <si>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</si>
  <si>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</si>
  <si>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</si>
  <si>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</si>
  <si>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</si>
  <si>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</si>
  <si>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</si>
  <si>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</si>
  <si>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</si>
  <si>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</si>
  <si>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</si>
  <si>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</si>
  <si>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</si>
  <si>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</si>
  <si>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</si>
  <si>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</si>
  <si>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</si>
  <si>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</si>
  <si>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</si>
  <si>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</si>
  <si>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</si>
  <si>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</si>
  <si>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</si>
  <si>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</si>
  <si>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</si>
  <si>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</si>
  <si>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</si>
  <si>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</si>
  <si>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</si>
  <si>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</si>
  <si>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</si>
  <si>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</si>
  <si>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</si>
  <si>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</si>
  <si>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</si>
  <si>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</si>
  <si>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</si>
  <si>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</si>
  <si>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</si>
  <si>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</si>
  <si>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</si>
  <si>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</si>
  <si>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</si>
  <si>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</si>
  <si>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</si>
  <si>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</si>
  <si>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</si>
  <si>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</si>
  <si>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</si>
  <si>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</si>
  <si>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</si>
  <si>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</si>
  <si>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</si>
  <si>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</si>
  <si>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</si>
  <si>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</si>
  <si>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</si>
  <si>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</si>
  <si>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</si>
  <si>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</si>
  <si>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</si>
  <si>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</si>
  <si>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</si>
  <si>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</si>
  <si>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</si>
  <si>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</si>
  <si>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</si>
  <si>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</si>
  <si>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</si>
  <si>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</si>
  <si>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</si>
  <si>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</si>
  <si>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</si>
  <si>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</si>
  <si>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</si>
  <si>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</si>
  <si>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</si>
  <si>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</si>
  <si>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</si>
  <si>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</si>
  <si>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</si>
  <si>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</si>
  <si>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</si>
  <si>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</si>
  <si>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</si>
  <si>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</si>
  <si>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</si>
  <si>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</si>
  <si>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</si>
  <si>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</si>
  <si>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</si>
  <si>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</si>
  <si>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</si>
  <si>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</si>
  <si>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</si>
  <si>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</si>
  <si>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</si>
  <si>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</si>
  <si>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</si>
  <si>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</si>
  <si>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</si>
  <si>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</si>
  <si>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</si>
  <si>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</si>
  <si>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</si>
  <si>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</si>
  <si>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</si>
  <si>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</si>
  <si>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</si>
  <si>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</si>
  <si>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</si>
  <si>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</si>
  <si>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</si>
  <si>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</si>
  <si>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</si>
  <si>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</si>
  <si>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</si>
  <si>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</si>
  <si>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</si>
  <si>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</si>
  <si>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</si>
  <si>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</si>
  <si>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</si>
  <si>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</si>
  <si>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</si>
  <si>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</si>
  <si>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</si>
  <si>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</si>
  <si>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</si>
  <si>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</si>
  <si>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</si>
  <si>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</si>
  <si>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</si>
  <si>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</si>
  <si>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</si>
  <si>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</si>
  <si>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</si>
  <si>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</si>
  <si>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</si>
  <si>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</si>
  <si>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</si>
  <si>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</si>
  <si>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</si>
  <si>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</si>
  <si>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</si>
  <si>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</si>
  <si>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</si>
  <si>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</si>
  <si>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</si>
  <si>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</si>
  <si>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</si>
  <si>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</si>
  <si>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</si>
  <si>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</si>
  <si>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</si>
  <si>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</si>
  <si>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</si>
  <si>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</si>
  <si>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</si>
  <si>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</si>
  <si>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</si>
  <si>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</si>
  <si>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</si>
  <si>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</si>
  <si>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</si>
  <si>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</si>
  <si>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</si>
  <si>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</si>
  <si>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</si>
  <si>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</si>
  <si>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</si>
  <si>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</si>
  <si>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</si>
  <si>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</si>
  <si>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</si>
  <si>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</si>
  <si>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</si>
  <si>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</si>
  <si>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</si>
  <si>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</si>
  <si>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</si>
  <si>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</si>
  <si>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</si>
  <si>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</si>
  <si>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</si>
  <si>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</si>
  <si>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</si>
  <si>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</si>
  <si>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</si>
  <si>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</si>
  <si>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</si>
  <si>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</si>
  <si>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</si>
  <si>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</si>
  <si>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</si>
  <si>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</si>
  <si>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</si>
  <si>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</si>
  <si>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</si>
  <si>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</si>
  <si>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</si>
  <si>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</si>
  <si>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</si>
  <si>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</si>
  <si>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</si>
  <si>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</si>
  <si>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</si>
  <si>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</si>
  <si>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</si>
  <si>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</si>
  <si>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</si>
  <si>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</si>
  <si>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</si>
  <si>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</si>
  <si>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</si>
  <si>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</si>
  <si>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</si>
  <si>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</si>
  <si>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</si>
  <si>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</si>
  <si>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</si>
  <si>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</si>
  <si>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</si>
  <si>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</si>
  <si>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</si>
  <si>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</si>
  <si>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</si>
  <si>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</si>
  <si>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</si>
  <si>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</si>
  <si>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</si>
  <si>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</si>
  <si>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</si>
  <si>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</si>
  <si>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</si>
  <si>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</si>
  <si>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</si>
  <si>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</si>
  <si>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</si>
  <si>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</si>
  <si>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</si>
  <si>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</si>
  <si>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</si>
  <si>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</si>
  <si>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</si>
  <si>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</si>
  <si>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</si>
  <si>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</si>
  <si>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</si>
  <si>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</si>
  <si>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</si>
  <si>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</si>
  <si>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</si>
  <si>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</si>
  <si>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</si>
  <si>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</si>
  <si>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</si>
  <si>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</si>
  <si>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</si>
  <si>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</si>
  <si>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</si>
  <si>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</si>
  <si>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</si>
  <si>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</si>
  <si>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</si>
  <si>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</si>
  <si>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</si>
  <si>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</si>
  <si>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</si>
  <si>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</si>
  <si>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水源地域対策基本問題調査費</t>
  </si>
  <si>
    <t>水管理・国土保全局　水資源部</t>
  </si>
  <si>
    <t>課長　藤川　眞行</t>
  </si>
  <si>
    <t>平成4年度</t>
  </si>
  <si>
    <t>終了予定なし</t>
  </si>
  <si>
    <t>水資源政策課</t>
  </si>
  <si>
    <t>水源地域対策特別措置法（昭和４８年法律第１１８号）第７条、同第１１条、同第１４条</t>
  </si>
  <si>
    <t>-</t>
  </si>
  <si>
    <t>　国民生活の維持に必要な水の安定供給、水害からの被害軽減など水源地域の保全は国における基本的な施策であり、ダム等の建設による水源地域の社会環境の変化に対して、水源地域対策特別措置法に基づく水源地域対策を着実に推進するとともに、水源地域の保全・地域活性化の活動を促すことを目的とする。</t>
  </si>
  <si>
    <t>　本事業は、水源地域対策特別措置法の適切な施行のため、職員による現地調査および地元関係者打合せ等を行う。また、地域の活動主体や活動支援に関わる専門家等が連携し、全国レベルの「情報共有の場」を設け、様々な知見や人材の共有を通して各地域に自立的な水源地域活性化活動を促す。</t>
  </si>
  <si>
    <t>水資源対策調査費</t>
  </si>
  <si>
    <t>職員旅費</t>
  </si>
  <si>
    <t>委員等旅費</t>
  </si>
  <si>
    <t>諸謝金</t>
  </si>
  <si>
    <t>令和3年度末に水源地域整備計画に基づく社会基盤整備事業の完了割合を90%まで進捗する。</t>
  </si>
  <si>
    <t>水源地域対策特別措置法に基づく水源地域整備計画（34ダム）に位置づけられた事業の総数を分母とし、そのうち完了した事業数を分子とした割合を指標とする。（単位：％）</t>
  </si>
  <si>
    <t>水源地域対策特別措置法に基づく水源地域として指定した地域数</t>
  </si>
  <si>
    <t>地域</t>
  </si>
  <si>
    <t>（執行額（Ｘ））／（水源地域対策特別措置法に基づく水源地域として指定した地域数（Ｙ））</t>
    <phoneticPr fontId="5"/>
  </si>
  <si>
    <t>万円／地域</t>
  </si>
  <si>
    <t>　　Ｘ　/　Ｙ</t>
    <phoneticPr fontId="5"/>
  </si>
  <si>
    <t>700万円／96地域</t>
  </si>
  <si>
    <t>2.良好な生活環境、自然環境の形成、バリアフリー社会の実現</t>
  </si>
  <si>
    <t>6.水資源の確保、水源地域活性化等を推進する</t>
  </si>
  <si>
    <t>水源地域整備計画に基づく社会基盤整備事業の完了割合</t>
  </si>
  <si>
    <t>135</t>
  </si>
  <si>
    <t>193</t>
  </si>
  <si>
    <t>207</t>
  </si>
  <si>
    <t>048</t>
  </si>
  <si>
    <t>043</t>
  </si>
  <si>
    <t>044</t>
  </si>
  <si>
    <t>053</t>
  </si>
  <si>
    <t>051</t>
  </si>
  <si>
    <t>○</t>
  </si>
  <si>
    <t>国交</t>
  </si>
  <si>
    <t>水資源地域における社会基盤整備事業の完了割合（国土交通省水管理・国土保全局調べ（令和3年5月）</t>
    <phoneticPr fontId="5"/>
  </si>
  <si>
    <t>600万円／96地域</t>
    <phoneticPr fontId="5"/>
  </si>
  <si>
    <t>700万円／97地域</t>
    <phoneticPr fontId="5"/>
  </si>
  <si>
    <t>-</t>
    <phoneticPr fontId="5"/>
  </si>
  <si>
    <t>有</t>
  </si>
  <si>
    <t>無</t>
  </si>
  <si>
    <t>‐</t>
  </si>
  <si>
    <t>　国民生活の維持に必要な水の安定供給、水害からの被害軽減を担う水源地域の振興を目的としており、国民や社会のニーズを反映している。</t>
    <rPh sb="19" eb="21">
      <t>スイガイ</t>
    </rPh>
    <rPh sb="24" eb="26">
      <t>ヒガイ</t>
    </rPh>
    <rPh sb="26" eb="28">
      <t>ケイゲン</t>
    </rPh>
    <rPh sb="29" eb="30">
      <t>ニナ</t>
    </rPh>
    <phoneticPr fontId="5"/>
  </si>
  <si>
    <t>　国民生活の維持に必要な水の安定供給、水害からの被害軽減を担う水源地域の振興は、国における基本的かつ、全国を対象とした施策であり国の関与が必要である。</t>
    <rPh sb="29" eb="30">
      <t>ニナ</t>
    </rPh>
    <phoneticPr fontId="5"/>
  </si>
  <si>
    <t>　国民生活の維持に必要な水の安定供給、水害からの被害軽減を担う水源地域の振興は、優先度の高い事業である。</t>
    <rPh sb="29" eb="30">
      <t>ニナ</t>
    </rPh>
    <phoneticPr fontId="5"/>
  </si>
  <si>
    <t>　業務発注については、総合評価落札方式により競争性・透明性を高めた契約手続を行っているところである。</t>
  </si>
  <si>
    <t>　単位当たりコストは、十分低い水準となっており、妥当である。</t>
  </si>
  <si>
    <t>　水源地域振興に関連し、かつ真に必要なものに限定している。</t>
  </si>
  <si>
    <t>　業務発注については、総合評価落札方式により競争性・透明性を高めた契約手続により行っているところである。</t>
  </si>
  <si>
    <t>　成果実績は着実に向上しているが、事業主体である関係地方公共団体の財政状況やダム建設事業の影響を受けている。</t>
  </si>
  <si>
    <t>　現在の手段により、十分低いコストで実施できている。</t>
  </si>
  <si>
    <t>　概ね見込みに見合った活動実績となっている。</t>
  </si>
  <si>
    <t>　成果は、定期的に実施するヒアリング等を通じて水源地域対策に取り組む地方公共団体等に対する助言や、水源地域整備計画策定時に活用している。</t>
  </si>
  <si>
    <t>令和2年度水源地域の課題と情報発信に関する調査業務</t>
    <rPh sb="0" eb="2">
      <t>レイワ</t>
    </rPh>
    <phoneticPr fontId="5"/>
  </si>
  <si>
    <t>中央開発（株）</t>
  </si>
  <si>
    <t>　本事業では、水源地域対策特別措置法の適切な施行のために現地調査及び関係者打合せ等を実施するとともに、水源地域における基礎データ収集整理及び水源地域からの情報発信手法について調査を行った。
　それにより、水源地域の社会基盤整備を通じた水源地域の保全を図るとともに、水源地域における地域づくり活動主体やその支援に関わる専門家等が連携し、問題解決を図るための様々な情報・知見・人材を共有する全国レベルの情報共有の場の構築等を通して、自発的・持続的な水源地域活性化を促進している。</t>
  </si>
  <si>
    <t>400万円／97地域</t>
    <phoneticPr fontId="5"/>
  </si>
  <si>
    <t>　社会基盤整備事業の進捗状況については、定期的に関係地方公共団体からヒアリングを行って、個々の整備事業の進捗や課題等の把握に努めているほか、水源地域対策特別措置法第７条（協力）、第１１条（国の財政上及び金融上の援助）に基づき水源地域対策の適正かつ円滑な進捗を図るため、引き続き関係省庁により構成される水源地域対策連絡協議会等を通じて課題の共有を図るとともに、課題解決に努めていく。
　業務発注については、引き続き、総合評価落札方式により競争性・透明性を高めた契約手続を行う。</t>
  </si>
  <si>
    <t>　水源地域における社会基盤整備事業の完了割合は、令和2年度末で82％となり着実に向上しているが、事業主体である関係地方公共団体の財政状況や住民意識の変化に合わせた設計の見直しの必要性、用地取得問題により、整備事業の遅れが生じている例があるとの報告を受けている。また、整備事業はダム建設事業の進捗に合わせて実施されるものが含まれるため、ダム建設事業の進捗状況の影響も受けていると考えられる。
　業務発注については、総合評価落札方式により競争性・透明性を高めた契約手続を行っているところである。</t>
    <rPh sb="24" eb="26">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</si>
</sst>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85389</xdr:colOff>
      <xdr:row>754</xdr:row>
      <xdr:rowOff>51928</xdr:rowOff>
    </xdr:from>
    <xdr:to>
      <xdr:col>35</xdr:col>
      <xdr:colOff>174140</xdr:colOff>
      <xdr:row>754</xdr:row>
      <xdr:rowOff>51928</xdr:rowOff>
    </xdr:to>
    <xdr:cxnSp macro="">
      <xdr:nvCxnSpPr>
        <xdr:cNvPr id="33" name="直線矢印コネクタ 32"/>
        <xdr:cNvCxnSpPr/>
      </xdr:nvCxnSpPr>
      <xdr:spPr>
        <a:xfrm>
          <a:off x="5046327" y="39342553"/>
          <a:ext cx="2073126"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25</xdr:col>
      <xdr:colOff>86712</xdr:colOff>
      <xdr:row>752</xdr:row>
      <xdr:rowOff>52226</xdr:rowOff>
    </xdr:from>
    <xdr:to>
      <xdr:col>25</xdr:col>
      <xdr:colOff>87008</xdr:colOff>
      <xdr:row>758</xdr:row>
      <xdr:rowOff>64829</xdr:rowOff>
    </xdr:to>
    <xdr:cxnSp macro="">
      <xdr:nvCxnSpPr>
        <xdr:cNvPr id="34" name="直線矢印コネクタ 33"/>
        <xdr:cNvCxnSpPr>
          <a:stCxn id="36" idx="2"/>
        </xdr:cNvCxnSpPr>
      </xdr:nvCxnSpPr>
      <xdr:spPr>
        <a:xfrm flipH="1">
          <a:off x="4849212" y="38859797"/>
          <a:ext cx="296" cy="2135318"/>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21</xdr:col>
      <xdr:colOff>8698</xdr:colOff>
      <xdr:row>748</xdr:row>
      <xdr:rowOff>40821</xdr:rowOff>
    </xdr:from>
    <xdr:to>
      <xdr:col>30</xdr:col>
      <xdr:colOff>534</xdr:colOff>
      <xdr:row>752</xdr:row>
      <xdr:rowOff>52226</xdr:rowOff>
    </xdr:to>
    <xdr:grpSp>
      <xdr:nvGrpSpPr>
        <xdr:cNvPr id="35" name="グループ化 34"/>
        <xdr:cNvGrpSpPr/>
      </xdr:nvGrpSpPr>
      <xdr:grpSpPr>
        <a:xfrm>
          <a:off x="4175886" y="38914727"/>
          <a:ext cx="1777773" cy="1440155"/>
          <a:chOff x="4021667" y="35871636"/>
          <a:chExt cx="1809750" cy="1401148"/>
        </a:xfrm>
      </xdr:grpSpPr>
      <xdr:sp macro="" textlink="">
        <xdr:nvSpPr>
          <xdr:cNvPr id="36" name="テキスト ボックス 35"/>
          <xdr:cNvSpPr txBox="1"/>
        </xdr:nvSpPr>
        <xdr:spPr>
          <a:xfrm>
            <a:off x="4021667" y="36580719"/>
            <a:ext cx="1799166" cy="6920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業務発注及び監督</a:t>
            </a:r>
          </a:p>
        </xdr:txBody>
      </xdr:sp>
      <xdr:sp macro="" textlink="">
        <xdr:nvSpPr>
          <xdr:cNvPr id="37" name="テキスト ボックス 36"/>
          <xdr:cNvSpPr txBox="1"/>
        </xdr:nvSpPr>
        <xdr:spPr>
          <a:xfrm>
            <a:off x="4231353" y="35871636"/>
            <a:ext cx="1390970" cy="69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大かっこ 37"/>
          <xdr:cNvSpPr/>
        </xdr:nvSpPr>
        <xdr:spPr>
          <a:xfrm>
            <a:off x="4030569" y="36575809"/>
            <a:ext cx="1800848" cy="6881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20</xdr:col>
      <xdr:colOff>54427</xdr:colOff>
      <xdr:row>758</xdr:row>
      <xdr:rowOff>64829</xdr:rowOff>
    </xdr:from>
    <xdr:to>
      <xdr:col>30</xdr:col>
      <xdr:colOff>132601</xdr:colOff>
      <xdr:row>759</xdr:row>
      <xdr:rowOff>37410</xdr:rowOff>
    </xdr:to>
    <xdr:sp macro="" textlink="">
      <xdr:nvSpPr>
        <xdr:cNvPr id="39" name="テキスト ボックス 38"/>
        <xdr:cNvSpPr txBox="1"/>
      </xdr:nvSpPr>
      <xdr:spPr>
        <a:xfrm>
          <a:off x="4023177" y="40784204"/>
          <a:ext cx="2062549" cy="3297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21</xdr:col>
      <xdr:colOff>8698</xdr:colOff>
      <xdr:row>759</xdr:row>
      <xdr:rowOff>60777</xdr:rowOff>
    </xdr:from>
    <xdr:to>
      <xdr:col>30</xdr:col>
      <xdr:colOff>128984</xdr:colOff>
      <xdr:row>763</xdr:row>
      <xdr:rowOff>272143</xdr:rowOff>
    </xdr:to>
    <xdr:grpSp>
      <xdr:nvGrpSpPr>
        <xdr:cNvPr id="40" name="グループ化 39"/>
        <xdr:cNvGrpSpPr/>
      </xdr:nvGrpSpPr>
      <xdr:grpSpPr>
        <a:xfrm>
          <a:off x="4175886" y="42863746"/>
          <a:ext cx="1906223" cy="1640116"/>
          <a:chOff x="4021666" y="39713385"/>
          <a:chExt cx="1940510" cy="1699199"/>
        </a:xfrm>
      </xdr:grpSpPr>
      <xdr:sp macro="" textlink="">
        <xdr:nvSpPr>
          <xdr:cNvPr id="41" name="テキスト ボックス 40"/>
          <xdr:cNvSpPr txBox="1"/>
        </xdr:nvSpPr>
        <xdr:spPr>
          <a:xfrm>
            <a:off x="4021666" y="40422466"/>
            <a:ext cx="1940510" cy="99011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・水源地域における課題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等に関する調査</a:t>
            </a:r>
            <a:b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・水源地域からの情報発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信手法等に関する調査</a:t>
            </a:r>
          </a:p>
        </xdr:txBody>
      </xdr:sp>
      <xdr:sp macro="" textlink="">
        <xdr:nvSpPr>
          <xdr:cNvPr id="42" name="テキスト ボックス 41"/>
          <xdr:cNvSpPr txBox="1"/>
        </xdr:nvSpPr>
        <xdr:spPr>
          <a:xfrm>
            <a:off x="4231353" y="39713385"/>
            <a:ext cx="1390970" cy="69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Ａ．中央開発（株）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3" name="大かっこ 42"/>
          <xdr:cNvSpPr/>
        </xdr:nvSpPr>
        <xdr:spPr>
          <a:xfrm>
            <a:off x="4030569" y="40417558"/>
            <a:ext cx="1800848" cy="99502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34</xdr:col>
      <xdr:colOff>182700</xdr:colOff>
      <xdr:row>753</xdr:row>
      <xdr:rowOff>50950</xdr:rowOff>
    </xdr:from>
    <xdr:to>
      <xdr:col>43</xdr:col>
      <xdr:colOff>165634</xdr:colOff>
      <xdr:row>757</xdr:row>
      <xdr:rowOff>62355</xdr:rowOff>
    </xdr:to>
    <xdr:grpSp>
      <xdr:nvGrpSpPr>
        <xdr:cNvPr id="44" name="グループ化 43"/>
        <xdr:cNvGrpSpPr/>
      </xdr:nvGrpSpPr>
      <xdr:grpSpPr>
        <a:xfrm>
          <a:off x="6929575" y="40710794"/>
          <a:ext cx="1768872" cy="1440155"/>
          <a:chOff x="4030569" y="35871636"/>
          <a:chExt cx="1800848" cy="1401148"/>
        </a:xfrm>
      </xdr:grpSpPr>
      <xdr:sp macro="" textlink="">
        <xdr:nvSpPr>
          <xdr:cNvPr id="45" name="テキスト ボックス 44"/>
          <xdr:cNvSpPr txBox="1"/>
        </xdr:nvSpPr>
        <xdr:spPr>
          <a:xfrm>
            <a:off x="4231353" y="36580719"/>
            <a:ext cx="1390970" cy="6920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・諸謝金、職員旅費、委員等旅費</a:t>
            </a:r>
          </a:p>
        </xdr:txBody>
      </xdr:sp>
      <xdr:sp macro="" textlink="">
        <xdr:nvSpPr>
          <xdr:cNvPr id="46" name="テキスト ボックス 45"/>
          <xdr:cNvSpPr txBox="1"/>
        </xdr:nvSpPr>
        <xdr:spPr>
          <a:xfrm>
            <a:off x="4231353" y="35871636"/>
            <a:ext cx="1390970" cy="6920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7" name="大かっこ 46"/>
          <xdr:cNvSpPr/>
        </xdr:nvSpPr>
        <xdr:spPr>
          <a:xfrm>
            <a:off x="4030569" y="36575809"/>
            <a:ext cx="1800848" cy="68810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96" zoomScaleNormal="75" zoomScaleSheetLayoutView="96"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325</v>
      </c>
      <c r="AJ2" s="927" t="s">
        <v>664</v>
      </c>
      <c r="AK2" s="927"/>
      <c r="AL2" s="927"/>
      <c r="AM2" s="927"/>
      <c r="AN2" s="83" t="s">
        <v>325</v>
      </c>
      <c r="AO2" s="927">
        <v>20</v>
      </c>
      <c r="AP2" s="927"/>
      <c r="AQ2" s="927"/>
      <c r="AR2" s="84" t="s">
        <v>628</v>
      </c>
      <c r="AS2" s="933">
        <v>49</v>
      </c>
      <c r="AT2" s="933"/>
      <c r="AU2" s="933"/>
      <c r="AV2" s="83" t="str">
        <f>IF(AW2="","","-")</f>
        <v/>
      </c>
      <c r="AW2" s="893"/>
      <c r="AX2" s="893"/>
    </row>
    <row r="3" spans="1:50" ht="21" customHeight="1" thickBot="1" x14ac:dyDescent="0.2">
      <c r="A3" s="849" t="s">
        <v>621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629</v>
      </c>
      <c r="AK3" s="851"/>
      <c r="AL3" s="851"/>
      <c r="AM3" s="851"/>
      <c r="AN3" s="851"/>
      <c r="AO3" s="851"/>
      <c r="AP3" s="851"/>
      <c r="AQ3" s="851"/>
      <c r="AR3" s="851"/>
      <c r="AS3" s="851"/>
      <c r="AT3" s="851"/>
      <c r="AU3" s="851"/>
      <c r="AV3" s="851"/>
      <c r="AW3" s="851"/>
      <c r="AX3" s="24" t="s">
        <v>64</v>
      </c>
    </row>
    <row r="4" spans="1:50" ht="24.75" customHeight="1" x14ac:dyDescent="0.15">
      <c r="A4" s="689" t="s">
        <v>25</v>
      </c>
      <c r="B4" s="690"/>
      <c r="C4" s="690"/>
      <c r="D4" s="690"/>
      <c r="E4" s="690"/>
      <c r="F4" s="690"/>
      <c r="G4" s="667" t="s">
        <v>630</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1" t="s">
        <v>633</v>
      </c>
      <c r="H5" s="822"/>
      <c r="I5" s="822"/>
      <c r="J5" s="822"/>
      <c r="K5" s="822"/>
      <c r="L5" s="822"/>
      <c r="M5" s="823" t="s">
        <v>65</v>
      </c>
      <c r="N5" s="824"/>
      <c r="O5" s="824"/>
      <c r="P5" s="824"/>
      <c r="Q5" s="824"/>
      <c r="R5" s="825"/>
      <c r="S5" s="826" t="s">
        <v>634</v>
      </c>
      <c r="T5" s="822"/>
      <c r="U5" s="822"/>
      <c r="V5" s="822"/>
      <c r="W5" s="822"/>
      <c r="X5" s="827"/>
      <c r="Y5" s="683" t="s">
        <v>3</v>
      </c>
      <c r="Z5" s="529"/>
      <c r="AA5" s="529"/>
      <c r="AB5" s="529"/>
      <c r="AC5" s="529"/>
      <c r="AD5" s="530"/>
      <c r="AE5" s="684" t="s">
        <v>635</v>
      </c>
      <c r="AF5" s="684"/>
      <c r="AG5" s="684"/>
      <c r="AH5" s="684"/>
      <c r="AI5" s="684"/>
      <c r="AJ5" s="684"/>
      <c r="AK5" s="684"/>
      <c r="AL5" s="684"/>
      <c r="AM5" s="684"/>
      <c r="AN5" s="684"/>
      <c r="AO5" s="684"/>
      <c r="AP5" s="685"/>
      <c r="AQ5" s="686" t="s">
        <v>632</v>
      </c>
      <c r="AR5" s="687"/>
      <c r="AS5" s="687"/>
      <c r="AT5" s="687"/>
      <c r="AU5" s="687"/>
      <c r="AV5" s="687"/>
      <c r="AW5" s="687"/>
      <c r="AX5" s="688"/>
    </row>
    <row r="6" spans="1:50" ht="39" customHeight="1" x14ac:dyDescent="0.15">
      <c r="A6" s="691" t="s">
        <v>4</v>
      </c>
      <c r="B6" s="692"/>
      <c r="C6" s="692"/>
      <c r="D6" s="692"/>
      <c r="E6" s="692"/>
      <c r="F6" s="692"/>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636</v>
      </c>
      <c r="H7" s="485"/>
      <c r="I7" s="485"/>
      <c r="J7" s="485"/>
      <c r="K7" s="485"/>
      <c r="L7" s="485"/>
      <c r="M7" s="485"/>
      <c r="N7" s="485"/>
      <c r="O7" s="485"/>
      <c r="P7" s="485"/>
      <c r="Q7" s="485"/>
      <c r="R7" s="485"/>
      <c r="S7" s="485"/>
      <c r="T7" s="485"/>
      <c r="U7" s="485"/>
      <c r="V7" s="485"/>
      <c r="W7" s="485"/>
      <c r="X7" s="486"/>
      <c r="Y7" s="905" t="s">
        <v>308</v>
      </c>
      <c r="Z7" s="426"/>
      <c r="AA7" s="426"/>
      <c r="AB7" s="426"/>
      <c r="AC7" s="426"/>
      <c r="AD7" s="906"/>
      <c r="AE7" s="894" t="s">
        <v>637</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15">
      <c r="A8" s="481" t="s">
        <v>208</v>
      </c>
      <c r="B8" s="482"/>
      <c r="C8" s="482"/>
      <c r="D8" s="482"/>
      <c r="E8" s="482"/>
      <c r="F8" s="483"/>
      <c r="G8" s="928" t="str">
        <f>入力規則等!A27</f>
        <v>-</v>
      </c>
      <c r="H8" s="705"/>
      <c r="I8" s="705"/>
      <c r="J8" s="705"/>
      <c r="K8" s="705"/>
      <c r="L8" s="705"/>
      <c r="M8" s="705"/>
      <c r="N8" s="705"/>
      <c r="O8" s="705"/>
      <c r="P8" s="705"/>
      <c r="Q8" s="705"/>
      <c r="R8" s="705"/>
      <c r="S8" s="705"/>
      <c r="T8" s="705"/>
      <c r="U8" s="705"/>
      <c r="V8" s="705"/>
      <c r="W8" s="705"/>
      <c r="X8" s="929"/>
      <c r="Y8" s="828" t="s">
        <v>209</v>
      </c>
      <c r="Z8" s="829"/>
      <c r="AA8" s="829"/>
      <c r="AB8" s="829"/>
      <c r="AC8" s="829"/>
      <c r="AD8" s="830"/>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1" t="s">
        <v>23</v>
      </c>
      <c r="B9" s="832"/>
      <c r="C9" s="832"/>
      <c r="D9" s="832"/>
      <c r="E9" s="832"/>
      <c r="F9" s="832"/>
      <c r="G9" s="833" t="s">
        <v>638</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645" t="s">
        <v>29</v>
      </c>
      <c r="B10" s="646"/>
      <c r="C10" s="646"/>
      <c r="D10" s="646"/>
      <c r="E10" s="646"/>
      <c r="F10" s="646"/>
      <c r="G10" s="739" t="s">
        <v>639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46" t="s">
        <v>24</v>
      </c>
      <c r="B12" s="947"/>
      <c r="C12" s="947"/>
      <c r="D12" s="947"/>
      <c r="E12" s="947"/>
      <c r="F12" s="948"/>
      <c r="G12" s="745"/>
      <c r="H12" s="746"/>
      <c r="I12" s="746"/>
      <c r="J12" s="746"/>
      <c r="K12" s="746"/>
      <c r="L12" s="746"/>
      <c r="M12" s="746"/>
      <c r="N12" s="746"/>
      <c r="O12" s="746"/>
      <c r="P12" s="433" t="s">
        <v>309</v>
      </c>
      <c r="Q12" s="428"/>
      <c r="R12" s="428"/>
      <c r="S12" s="428"/>
      <c r="T12" s="428"/>
      <c r="U12" s="428"/>
      <c r="V12" s="429"/>
      <c r="W12" s="433" t="s">
        <v>331</v>
      </c>
      <c r="X12" s="428"/>
      <c r="Y12" s="428"/>
      <c r="Z12" s="428"/>
      <c r="AA12" s="428"/>
      <c r="AB12" s="428"/>
      <c r="AC12" s="429"/>
      <c r="AD12" s="433" t="s">
        <v>618</v>
      </c>
      <c r="AE12" s="428"/>
      <c r="AF12" s="428"/>
      <c r="AG12" s="428"/>
      <c r="AH12" s="428"/>
      <c r="AI12" s="428"/>
      <c r="AJ12" s="429"/>
      <c r="AK12" s="433" t="s">
        <v>622</v>
      </c>
      <c r="AL12" s="428"/>
      <c r="AM12" s="428"/>
      <c r="AN12" s="428"/>
      <c r="AO12" s="428"/>
      <c r="AP12" s="428"/>
      <c r="AQ12" s="429"/>
      <c r="AR12" s="433" t="s">
        <v>623</v>
      </c>
      <c r="AS12" s="428"/>
      <c r="AT12" s="428"/>
      <c r="AU12" s="428"/>
      <c r="AV12" s="428"/>
      <c r="AW12" s="428"/>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8</v>
      </c>
      <c r="Q13" s="643"/>
      <c r="R13" s="643"/>
      <c r="S13" s="643"/>
      <c r="T13" s="643"/>
      <c r="U13" s="643"/>
      <c r="V13" s="644"/>
      <c r="W13" s="642">
        <v>6</v>
      </c>
      <c r="X13" s="643"/>
      <c r="Y13" s="643"/>
      <c r="Z13" s="643"/>
      <c r="AA13" s="643"/>
      <c r="AB13" s="643"/>
      <c r="AC13" s="644"/>
      <c r="AD13" s="642">
        <v>5</v>
      </c>
      <c r="AE13" s="643"/>
      <c r="AF13" s="643"/>
      <c r="AG13" s="643"/>
      <c r="AH13" s="643"/>
      <c r="AI13" s="643"/>
      <c r="AJ13" s="644"/>
      <c r="AK13" s="642">
        <v>7</v>
      </c>
      <c r="AL13" s="643"/>
      <c r="AM13" s="643"/>
      <c r="AN13" s="643"/>
      <c r="AO13" s="643"/>
      <c r="AP13" s="643"/>
      <c r="AQ13" s="644"/>
      <c r="AR13" s="902"/>
      <c r="AS13" s="903"/>
      <c r="AT13" s="903"/>
      <c r="AU13" s="903"/>
      <c r="AV13" s="903"/>
      <c r="AW13" s="903"/>
      <c r="AX13" s="904"/>
    </row>
    <row r="14" spans="1:50" ht="21" customHeight="1" x14ac:dyDescent="0.15">
      <c r="A14" s="599"/>
      <c r="B14" s="600"/>
      <c r="C14" s="600"/>
      <c r="D14" s="600"/>
      <c r="E14" s="600"/>
      <c r="F14" s="601"/>
      <c r="G14" s="710"/>
      <c r="H14" s="711"/>
      <c r="I14" s="696" t="s">
        <v>8</v>
      </c>
      <c r="J14" s="747"/>
      <c r="K14" s="747"/>
      <c r="L14" s="747"/>
      <c r="M14" s="747"/>
      <c r="N14" s="747"/>
      <c r="O14" s="748"/>
      <c r="P14" s="642" t="s">
        <v>637</v>
      </c>
      <c r="Q14" s="643"/>
      <c r="R14" s="643"/>
      <c r="S14" s="643"/>
      <c r="T14" s="643"/>
      <c r="U14" s="643"/>
      <c r="V14" s="644"/>
      <c r="W14" s="642" t="s">
        <v>637</v>
      </c>
      <c r="X14" s="643"/>
      <c r="Y14" s="643"/>
      <c r="Z14" s="643"/>
      <c r="AA14" s="643"/>
      <c r="AB14" s="643"/>
      <c r="AC14" s="644"/>
      <c r="AD14" s="642" t="s">
        <v>637</v>
      </c>
      <c r="AE14" s="643"/>
      <c r="AF14" s="643"/>
      <c r="AG14" s="643"/>
      <c r="AH14" s="643"/>
      <c r="AI14" s="643"/>
      <c r="AJ14" s="644"/>
      <c r="AK14" s="642"/>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637</v>
      </c>
      <c r="Q15" s="643"/>
      <c r="R15" s="643"/>
      <c r="S15" s="643"/>
      <c r="T15" s="643"/>
      <c r="U15" s="643"/>
      <c r="V15" s="644"/>
      <c r="W15" s="642" t="s">
        <v>637</v>
      </c>
      <c r="X15" s="643"/>
      <c r="Y15" s="643"/>
      <c r="Z15" s="643"/>
      <c r="AA15" s="643"/>
      <c r="AB15" s="643"/>
      <c r="AC15" s="644"/>
      <c r="AD15" s="642" t="s">
        <v>637</v>
      </c>
      <c r="AE15" s="643"/>
      <c r="AF15" s="643"/>
      <c r="AG15" s="643"/>
      <c r="AH15" s="643"/>
      <c r="AI15" s="643"/>
      <c r="AJ15" s="644"/>
      <c r="AK15" s="642" t="s">
        <v>637</v>
      </c>
      <c r="AL15" s="643"/>
      <c r="AM15" s="643"/>
      <c r="AN15" s="643"/>
      <c r="AO15" s="643"/>
      <c r="AP15" s="643"/>
      <c r="AQ15" s="644"/>
      <c r="AR15" s="642"/>
      <c r="AS15" s="643"/>
      <c r="AT15" s="643"/>
      <c r="AU15" s="643"/>
      <c r="AV15" s="643"/>
      <c r="AW15" s="643"/>
      <c r="AX15" s="788"/>
    </row>
    <row r="16" spans="1:50" ht="21" customHeight="1" x14ac:dyDescent="0.15">
      <c r="A16" s="599"/>
      <c r="B16" s="600"/>
      <c r="C16" s="600"/>
      <c r="D16" s="600"/>
      <c r="E16" s="600"/>
      <c r="F16" s="601"/>
      <c r="G16" s="710"/>
      <c r="H16" s="711"/>
      <c r="I16" s="696" t="s">
        <v>51</v>
      </c>
      <c r="J16" s="697"/>
      <c r="K16" s="697"/>
      <c r="L16" s="697"/>
      <c r="M16" s="697"/>
      <c r="N16" s="697"/>
      <c r="O16" s="698"/>
      <c r="P16" s="642" t="s">
        <v>637</v>
      </c>
      <c r="Q16" s="643"/>
      <c r="R16" s="643"/>
      <c r="S16" s="643"/>
      <c r="T16" s="643"/>
      <c r="U16" s="643"/>
      <c r="V16" s="644"/>
      <c r="W16" s="642" t="s">
        <v>637</v>
      </c>
      <c r="X16" s="643"/>
      <c r="Y16" s="643"/>
      <c r="Z16" s="643"/>
      <c r="AA16" s="643"/>
      <c r="AB16" s="643"/>
      <c r="AC16" s="644"/>
      <c r="AD16" s="642" t="s">
        <v>637</v>
      </c>
      <c r="AE16" s="643"/>
      <c r="AF16" s="643"/>
      <c r="AG16" s="643"/>
      <c r="AH16" s="643"/>
      <c r="AI16" s="643"/>
      <c r="AJ16" s="644"/>
      <c r="AK16" s="642"/>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637</v>
      </c>
      <c r="Q17" s="643"/>
      <c r="R17" s="643"/>
      <c r="S17" s="643"/>
      <c r="T17" s="643"/>
      <c r="U17" s="643"/>
      <c r="V17" s="644"/>
      <c r="W17" s="642" t="s">
        <v>637</v>
      </c>
      <c r="X17" s="643"/>
      <c r="Y17" s="643"/>
      <c r="Z17" s="643"/>
      <c r="AA17" s="643"/>
      <c r="AB17" s="643"/>
      <c r="AC17" s="644"/>
      <c r="AD17" s="642" t="s">
        <v>637</v>
      </c>
      <c r="AE17" s="643"/>
      <c r="AF17" s="643"/>
      <c r="AG17" s="643"/>
      <c r="AH17" s="643"/>
      <c r="AI17" s="643"/>
      <c r="AJ17" s="644"/>
      <c r="AK17" s="642"/>
      <c r="AL17" s="643"/>
      <c r="AM17" s="643"/>
      <c r="AN17" s="643"/>
      <c r="AO17" s="643"/>
      <c r="AP17" s="643"/>
      <c r="AQ17" s="644"/>
      <c r="AR17" s="900"/>
      <c r="AS17" s="900"/>
      <c r="AT17" s="900"/>
      <c r="AU17" s="900"/>
      <c r="AV17" s="900"/>
      <c r="AW17" s="900"/>
      <c r="AX17" s="901"/>
    </row>
    <row r="18" spans="1:50" ht="24.75" customHeight="1" x14ac:dyDescent="0.15">
      <c r="A18" s="599"/>
      <c r="B18" s="600"/>
      <c r="C18" s="600"/>
      <c r="D18" s="600"/>
      <c r="E18" s="600"/>
      <c r="F18" s="601"/>
      <c r="G18" s="712"/>
      <c r="H18" s="713"/>
      <c r="I18" s="701" t="s">
        <v>20</v>
      </c>
      <c r="J18" s="702"/>
      <c r="K18" s="702"/>
      <c r="L18" s="702"/>
      <c r="M18" s="702"/>
      <c r="N18" s="702"/>
      <c r="O18" s="703"/>
      <c r="P18" s="860">
        <f>SUM(P13:V17)</f>
        <v>8</v>
      </c>
      <c r="Q18" s="861"/>
      <c r="R18" s="861"/>
      <c r="S18" s="861"/>
      <c r="T18" s="861"/>
      <c r="U18" s="861"/>
      <c r="V18" s="862"/>
      <c r="W18" s="860">
        <f>SUM(W13:AC17)</f>
        <v>6</v>
      </c>
      <c r="X18" s="861"/>
      <c r="Y18" s="861"/>
      <c r="Z18" s="861"/>
      <c r="AA18" s="861"/>
      <c r="AB18" s="861"/>
      <c r="AC18" s="862"/>
      <c r="AD18" s="860">
        <f>SUM(AD13:AJ17)</f>
        <v>5</v>
      </c>
      <c r="AE18" s="861"/>
      <c r="AF18" s="861"/>
      <c r="AG18" s="861"/>
      <c r="AH18" s="861"/>
      <c r="AI18" s="861"/>
      <c r="AJ18" s="862"/>
      <c r="AK18" s="860">
        <f>SUM(AK13:AQ17)</f>
        <v>7</v>
      </c>
      <c r="AL18" s="861"/>
      <c r="AM18" s="861"/>
      <c r="AN18" s="861"/>
      <c r="AO18" s="861"/>
      <c r="AP18" s="861"/>
      <c r="AQ18" s="862"/>
      <c r="AR18" s="860">
        <f>SUM(AR13:AX17)</f>
        <v>0</v>
      </c>
      <c r="AS18" s="861"/>
      <c r="AT18" s="861"/>
      <c r="AU18" s="861"/>
      <c r="AV18" s="861"/>
      <c r="AW18" s="861"/>
      <c r="AX18" s="863"/>
    </row>
    <row r="19" spans="1:50" ht="24.75" customHeight="1" x14ac:dyDescent="0.15">
      <c r="A19" s="599"/>
      <c r="B19" s="600"/>
      <c r="C19" s="600"/>
      <c r="D19" s="600"/>
      <c r="E19" s="600"/>
      <c r="F19" s="601"/>
      <c r="G19" s="858" t="s">
        <v>9</v>
      </c>
      <c r="H19" s="859"/>
      <c r="I19" s="859"/>
      <c r="J19" s="859"/>
      <c r="K19" s="859"/>
      <c r="L19" s="859"/>
      <c r="M19" s="859"/>
      <c r="N19" s="859"/>
      <c r="O19" s="859"/>
      <c r="P19" s="642">
        <v>7</v>
      </c>
      <c r="Q19" s="643"/>
      <c r="R19" s="643"/>
      <c r="S19" s="643"/>
      <c r="T19" s="643"/>
      <c r="U19" s="643"/>
      <c r="V19" s="644"/>
      <c r="W19" s="642">
        <v>6</v>
      </c>
      <c r="X19" s="643"/>
      <c r="Y19" s="643"/>
      <c r="Z19" s="643"/>
      <c r="AA19" s="643"/>
      <c r="AB19" s="643"/>
      <c r="AC19" s="644"/>
      <c r="AD19" s="642">
        <v>4</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58" t="s">
        <v>10</v>
      </c>
      <c r="H20" s="859"/>
      <c r="I20" s="859"/>
      <c r="J20" s="859"/>
      <c r="K20" s="859"/>
      <c r="L20" s="859"/>
      <c r="M20" s="859"/>
      <c r="N20" s="859"/>
      <c r="O20" s="859"/>
      <c r="P20" s="301">
        <f>IF(P18=0, "-", SUM(P19)/P18)</f>
        <v>0.875</v>
      </c>
      <c r="Q20" s="301"/>
      <c r="R20" s="301"/>
      <c r="S20" s="301"/>
      <c r="T20" s="301"/>
      <c r="U20" s="301"/>
      <c r="V20" s="301"/>
      <c r="W20" s="301">
        <f t="shared" ref="W20" si="0">IF(W18=0, "-", SUM(W19)/W18)</f>
        <v>1</v>
      </c>
      <c r="X20" s="301"/>
      <c r="Y20" s="301"/>
      <c r="Z20" s="301"/>
      <c r="AA20" s="301"/>
      <c r="AB20" s="301"/>
      <c r="AC20" s="301"/>
      <c r="AD20" s="301">
        <f t="shared" ref="AD20" si="1">IF(AD18=0, "-", SUM(AD19)/AD18)</f>
        <v>0.8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1"/>
      <c r="B21" s="832"/>
      <c r="C21" s="832"/>
      <c r="D21" s="832"/>
      <c r="E21" s="832"/>
      <c r="F21" s="949"/>
      <c r="G21" s="299" t="s">
        <v>274</v>
      </c>
      <c r="H21" s="300"/>
      <c r="I21" s="300"/>
      <c r="J21" s="300"/>
      <c r="K21" s="300"/>
      <c r="L21" s="300"/>
      <c r="M21" s="300"/>
      <c r="N21" s="300"/>
      <c r="O21" s="300"/>
      <c r="P21" s="301">
        <f>IF(P19=0, "-", SUM(P19)/SUM(P13,P14))</f>
        <v>0.875</v>
      </c>
      <c r="Q21" s="301"/>
      <c r="R21" s="301"/>
      <c r="S21" s="301"/>
      <c r="T21" s="301"/>
      <c r="U21" s="301"/>
      <c r="V21" s="301"/>
      <c r="W21" s="301">
        <f t="shared" ref="W21" si="2">IF(W19=0, "-", SUM(W19)/SUM(W13,W14))</f>
        <v>1</v>
      </c>
      <c r="X21" s="301"/>
      <c r="Y21" s="301"/>
      <c r="Z21" s="301"/>
      <c r="AA21" s="301"/>
      <c r="AB21" s="301"/>
      <c r="AC21" s="301"/>
      <c r="AD21" s="301">
        <f t="shared" ref="AD21" si="3">IF(AD19=0, "-", SUM(AD19)/SUM(AD13,AD14))</f>
        <v>0.8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5" t="s">
        <v>626</v>
      </c>
      <c r="B22" s="956"/>
      <c r="C22" s="956"/>
      <c r="D22" s="956"/>
      <c r="E22" s="956"/>
      <c r="F22" s="957"/>
      <c r="G22" s="951" t="s">
        <v>254</v>
      </c>
      <c r="H22" s="207"/>
      <c r="I22" s="207"/>
      <c r="J22" s="207"/>
      <c r="K22" s="207"/>
      <c r="L22" s="207"/>
      <c r="M22" s="207"/>
      <c r="N22" s="207"/>
      <c r="O22" s="208"/>
      <c r="P22" s="916" t="s">
        <v>624</v>
      </c>
      <c r="Q22" s="207"/>
      <c r="R22" s="207"/>
      <c r="S22" s="207"/>
      <c r="T22" s="207"/>
      <c r="U22" s="207"/>
      <c r="V22" s="208"/>
      <c r="W22" s="916" t="s">
        <v>625</v>
      </c>
      <c r="X22" s="207"/>
      <c r="Y22" s="207"/>
      <c r="Z22" s="207"/>
      <c r="AA22" s="207"/>
      <c r="AB22" s="207"/>
      <c r="AC22" s="208"/>
      <c r="AD22" s="916" t="s">
        <v>253</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15">
      <c r="A23" s="958"/>
      <c r="B23" s="959"/>
      <c r="C23" s="959"/>
      <c r="D23" s="959"/>
      <c r="E23" s="959"/>
      <c r="F23" s="960"/>
      <c r="G23" s="952" t="s">
        <v>640</v>
      </c>
      <c r="H23" s="953"/>
      <c r="I23" s="953"/>
      <c r="J23" s="953"/>
      <c r="K23" s="953"/>
      <c r="L23" s="953"/>
      <c r="M23" s="953"/>
      <c r="N23" s="953"/>
      <c r="O23" s="954"/>
      <c r="P23" s="902">
        <v>4</v>
      </c>
      <c r="Q23" s="903"/>
      <c r="R23" s="903"/>
      <c r="S23" s="903"/>
      <c r="T23" s="903"/>
      <c r="U23" s="903"/>
      <c r="V23" s="917"/>
      <c r="W23" s="902"/>
      <c r="X23" s="903"/>
      <c r="Y23" s="903"/>
      <c r="Z23" s="903"/>
      <c r="AA23" s="903"/>
      <c r="AB23" s="903"/>
      <c r="AC23" s="917"/>
      <c r="AD23" s="965"/>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18" t="s">
        <v>641</v>
      </c>
      <c r="H24" s="919"/>
      <c r="I24" s="919"/>
      <c r="J24" s="919"/>
      <c r="K24" s="919"/>
      <c r="L24" s="919"/>
      <c r="M24" s="919"/>
      <c r="N24" s="919"/>
      <c r="O24" s="920"/>
      <c r="P24" s="642">
        <v>1</v>
      </c>
      <c r="Q24" s="643"/>
      <c r="R24" s="643"/>
      <c r="S24" s="643"/>
      <c r="T24" s="643"/>
      <c r="U24" s="643"/>
      <c r="V24" s="644"/>
      <c r="W24" s="642"/>
      <c r="X24" s="643"/>
      <c r="Y24" s="643"/>
      <c r="Z24" s="643"/>
      <c r="AA24" s="643"/>
      <c r="AB24" s="643"/>
      <c r="AC24" s="644"/>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18" t="s">
        <v>642</v>
      </c>
      <c r="H25" s="919"/>
      <c r="I25" s="919"/>
      <c r="J25" s="919"/>
      <c r="K25" s="919"/>
      <c r="L25" s="919"/>
      <c r="M25" s="919"/>
      <c r="N25" s="919"/>
      <c r="O25" s="920"/>
      <c r="P25" s="642">
        <v>1</v>
      </c>
      <c r="Q25" s="643"/>
      <c r="R25" s="643"/>
      <c r="S25" s="643"/>
      <c r="T25" s="643"/>
      <c r="U25" s="643"/>
      <c r="V25" s="644"/>
      <c r="W25" s="642"/>
      <c r="X25" s="643"/>
      <c r="Y25" s="643"/>
      <c r="Z25" s="643"/>
      <c r="AA25" s="643"/>
      <c r="AB25" s="643"/>
      <c r="AC25" s="644"/>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18" t="s">
        <v>643</v>
      </c>
      <c r="H26" s="919"/>
      <c r="I26" s="919"/>
      <c r="J26" s="919"/>
      <c r="K26" s="919"/>
      <c r="L26" s="919"/>
      <c r="M26" s="919"/>
      <c r="N26" s="919"/>
      <c r="O26" s="920"/>
      <c r="P26" s="642">
        <v>1</v>
      </c>
      <c r="Q26" s="643"/>
      <c r="R26" s="643"/>
      <c r="S26" s="643"/>
      <c r="T26" s="643"/>
      <c r="U26" s="643"/>
      <c r="V26" s="644"/>
      <c r="W26" s="642"/>
      <c r="X26" s="643"/>
      <c r="Y26" s="643"/>
      <c r="Z26" s="643"/>
      <c r="AA26" s="643"/>
      <c r="AB26" s="643"/>
      <c r="AC26" s="644"/>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18"/>
      <c r="H27" s="919"/>
      <c r="I27" s="919"/>
      <c r="J27" s="919"/>
      <c r="K27" s="919"/>
      <c r="L27" s="919"/>
      <c r="M27" s="919"/>
      <c r="N27" s="919"/>
      <c r="O27" s="920"/>
      <c r="P27" s="642"/>
      <c r="Q27" s="643"/>
      <c r="R27" s="643"/>
      <c r="S27" s="643"/>
      <c r="T27" s="643"/>
      <c r="U27" s="643"/>
      <c r="V27" s="644"/>
      <c r="W27" s="642"/>
      <c r="X27" s="643"/>
      <c r="Y27" s="643"/>
      <c r="Z27" s="643"/>
      <c r="AA27" s="643"/>
      <c r="AB27" s="643"/>
      <c r="AC27" s="644"/>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21" t="s">
        <v>258</v>
      </c>
      <c r="H28" s="922"/>
      <c r="I28" s="922"/>
      <c r="J28" s="922"/>
      <c r="K28" s="922"/>
      <c r="L28" s="922"/>
      <c r="M28" s="922"/>
      <c r="N28" s="922"/>
      <c r="O28" s="923"/>
      <c r="P28" s="860">
        <f>P29-SUM(P23:P27)</f>
        <v>0</v>
      </c>
      <c r="Q28" s="861"/>
      <c r="R28" s="861"/>
      <c r="S28" s="861"/>
      <c r="T28" s="861"/>
      <c r="U28" s="861"/>
      <c r="V28" s="862"/>
      <c r="W28" s="860">
        <f>W29-SUM(W23:W27)</f>
        <v>0</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24" t="s">
        <v>255</v>
      </c>
      <c r="H29" s="925"/>
      <c r="I29" s="925"/>
      <c r="J29" s="925"/>
      <c r="K29" s="925"/>
      <c r="L29" s="925"/>
      <c r="M29" s="925"/>
      <c r="N29" s="925"/>
      <c r="O29" s="926"/>
      <c r="P29" s="642">
        <f>AK13</f>
        <v>7</v>
      </c>
      <c r="Q29" s="643"/>
      <c r="R29" s="643"/>
      <c r="S29" s="643"/>
      <c r="T29" s="643"/>
      <c r="U29" s="643"/>
      <c r="V29" s="644"/>
      <c r="W29" s="934">
        <f>AR13</f>
        <v>0</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43" t="s">
        <v>270</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309</v>
      </c>
      <c r="AF30" s="841"/>
      <c r="AG30" s="841"/>
      <c r="AH30" s="842"/>
      <c r="AI30" s="897" t="s">
        <v>331</v>
      </c>
      <c r="AJ30" s="897"/>
      <c r="AK30" s="897"/>
      <c r="AL30" s="840"/>
      <c r="AM30" s="897" t="s">
        <v>428</v>
      </c>
      <c r="AN30" s="897"/>
      <c r="AO30" s="897"/>
      <c r="AP30" s="840"/>
      <c r="AQ30" s="752" t="s">
        <v>184</v>
      </c>
      <c r="AR30" s="753"/>
      <c r="AS30" s="753"/>
      <c r="AT30" s="754"/>
      <c r="AU30" s="759" t="s">
        <v>133</v>
      </c>
      <c r="AV30" s="759"/>
      <c r="AW30" s="759"/>
      <c r="AX30" s="899"/>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898"/>
      <c r="AJ31" s="898"/>
      <c r="AK31" s="898"/>
      <c r="AL31" s="394"/>
      <c r="AM31" s="898"/>
      <c r="AN31" s="898"/>
      <c r="AO31" s="898"/>
      <c r="AP31" s="394"/>
      <c r="AQ31" s="235" t="s">
        <v>637</v>
      </c>
      <c r="AR31" s="186"/>
      <c r="AS31" s="121" t="s">
        <v>185</v>
      </c>
      <c r="AT31" s="122"/>
      <c r="AU31" s="185">
        <v>3</v>
      </c>
      <c r="AV31" s="185"/>
      <c r="AW31" s="379" t="s">
        <v>175</v>
      </c>
      <c r="AX31" s="380"/>
    </row>
    <row r="32" spans="1:50" ht="37.5" customHeight="1" x14ac:dyDescent="0.15">
      <c r="A32" s="384"/>
      <c r="B32" s="382"/>
      <c r="C32" s="382"/>
      <c r="D32" s="382"/>
      <c r="E32" s="382"/>
      <c r="F32" s="383"/>
      <c r="G32" s="550" t="s">
        <v>644</v>
      </c>
      <c r="H32" s="551"/>
      <c r="I32" s="551"/>
      <c r="J32" s="551"/>
      <c r="K32" s="551"/>
      <c r="L32" s="551"/>
      <c r="M32" s="551"/>
      <c r="N32" s="551"/>
      <c r="O32" s="552"/>
      <c r="P32" s="93" t="s">
        <v>645</v>
      </c>
      <c r="Q32" s="93"/>
      <c r="R32" s="93"/>
      <c r="S32" s="93"/>
      <c r="T32" s="93"/>
      <c r="U32" s="93"/>
      <c r="V32" s="93"/>
      <c r="W32" s="93"/>
      <c r="X32" s="94"/>
      <c r="Y32" s="457" t="s">
        <v>12</v>
      </c>
      <c r="Z32" s="517"/>
      <c r="AA32" s="518"/>
      <c r="AB32" s="447" t="s">
        <v>290</v>
      </c>
      <c r="AC32" s="447"/>
      <c r="AD32" s="447"/>
      <c r="AE32" s="203">
        <v>75</v>
      </c>
      <c r="AF32" s="204"/>
      <c r="AG32" s="204"/>
      <c r="AH32" s="204"/>
      <c r="AI32" s="203">
        <v>78</v>
      </c>
      <c r="AJ32" s="204"/>
      <c r="AK32" s="204"/>
      <c r="AL32" s="204"/>
      <c r="AM32" s="203">
        <v>82</v>
      </c>
      <c r="AN32" s="204"/>
      <c r="AO32" s="204"/>
      <c r="AP32" s="204"/>
      <c r="AQ32" s="321" t="s">
        <v>637</v>
      </c>
      <c r="AR32" s="193"/>
      <c r="AS32" s="193"/>
      <c r="AT32" s="322"/>
      <c r="AU32" s="204" t="s">
        <v>637</v>
      </c>
      <c r="AV32" s="204"/>
      <c r="AW32" s="204"/>
      <c r="AX32" s="206"/>
    </row>
    <row r="33" spans="1:51" ht="37.5" customHeight="1" x14ac:dyDescent="0.15">
      <c r="A33" s="385"/>
      <c r="B33" s="386"/>
      <c r="C33" s="386"/>
      <c r="D33" s="386"/>
      <c r="E33" s="386"/>
      <c r="F33" s="387"/>
      <c r="G33" s="553"/>
      <c r="H33" s="554"/>
      <c r="I33" s="554"/>
      <c r="J33" s="554"/>
      <c r="K33" s="554"/>
      <c r="L33" s="554"/>
      <c r="M33" s="554"/>
      <c r="N33" s="554"/>
      <c r="O33" s="555"/>
      <c r="P33" s="96"/>
      <c r="Q33" s="96"/>
      <c r="R33" s="96"/>
      <c r="S33" s="96"/>
      <c r="T33" s="96"/>
      <c r="U33" s="96"/>
      <c r="V33" s="96"/>
      <c r="W33" s="96"/>
      <c r="X33" s="97"/>
      <c r="Y33" s="433" t="s">
        <v>53</v>
      </c>
      <c r="Z33" s="428"/>
      <c r="AA33" s="429"/>
      <c r="AB33" s="509" t="s">
        <v>290</v>
      </c>
      <c r="AC33" s="509"/>
      <c r="AD33" s="509"/>
      <c r="AE33" s="203">
        <v>90</v>
      </c>
      <c r="AF33" s="204"/>
      <c r="AG33" s="204"/>
      <c r="AH33" s="204"/>
      <c r="AI33" s="203">
        <v>90</v>
      </c>
      <c r="AJ33" s="204"/>
      <c r="AK33" s="204"/>
      <c r="AL33" s="204"/>
      <c r="AM33" s="203">
        <v>90</v>
      </c>
      <c r="AN33" s="204"/>
      <c r="AO33" s="204"/>
      <c r="AP33" s="204"/>
      <c r="AQ33" s="321" t="s">
        <v>668</v>
      </c>
      <c r="AR33" s="193"/>
      <c r="AS33" s="193"/>
      <c r="AT33" s="322"/>
      <c r="AU33" s="204">
        <v>90</v>
      </c>
      <c r="AV33" s="204"/>
      <c r="AW33" s="204"/>
      <c r="AX33" s="206"/>
    </row>
    <row r="34" spans="1:51" ht="37.5" customHeight="1" x14ac:dyDescent="0.15">
      <c r="A34" s="384"/>
      <c r="B34" s="382"/>
      <c r="C34" s="382"/>
      <c r="D34" s="382"/>
      <c r="E34" s="382"/>
      <c r="F34" s="383"/>
      <c r="G34" s="556"/>
      <c r="H34" s="557"/>
      <c r="I34" s="557"/>
      <c r="J34" s="557"/>
      <c r="K34" s="557"/>
      <c r="L34" s="557"/>
      <c r="M34" s="557"/>
      <c r="N34" s="557"/>
      <c r="O34" s="558"/>
      <c r="P34" s="99"/>
      <c r="Q34" s="99"/>
      <c r="R34" s="99"/>
      <c r="S34" s="99"/>
      <c r="T34" s="99"/>
      <c r="U34" s="99"/>
      <c r="V34" s="99"/>
      <c r="W34" s="99"/>
      <c r="X34" s="100"/>
      <c r="Y34" s="433" t="s">
        <v>13</v>
      </c>
      <c r="Z34" s="428"/>
      <c r="AA34" s="429"/>
      <c r="AB34" s="542" t="s">
        <v>176</v>
      </c>
      <c r="AC34" s="542"/>
      <c r="AD34" s="542"/>
      <c r="AE34" s="203">
        <v>83</v>
      </c>
      <c r="AF34" s="204"/>
      <c r="AG34" s="204"/>
      <c r="AH34" s="204"/>
      <c r="AI34" s="203">
        <v>87</v>
      </c>
      <c r="AJ34" s="204"/>
      <c r="AK34" s="204"/>
      <c r="AL34" s="204"/>
      <c r="AM34" s="203">
        <v>90</v>
      </c>
      <c r="AN34" s="204"/>
      <c r="AO34" s="204"/>
      <c r="AP34" s="204"/>
      <c r="AQ34" s="321" t="s">
        <v>637</v>
      </c>
      <c r="AR34" s="193"/>
      <c r="AS34" s="193"/>
      <c r="AT34" s="322"/>
      <c r="AU34" s="204" t="s">
        <v>637</v>
      </c>
      <c r="AV34" s="204"/>
      <c r="AW34" s="204"/>
      <c r="AX34" s="206"/>
    </row>
    <row r="35" spans="1:51" ht="23.25" customHeight="1" x14ac:dyDescent="0.15">
      <c r="A35" s="213" t="s">
        <v>299</v>
      </c>
      <c r="B35" s="214"/>
      <c r="C35" s="214"/>
      <c r="D35" s="214"/>
      <c r="E35" s="214"/>
      <c r="F35" s="215"/>
      <c r="G35" s="219" t="s">
        <v>665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270</v>
      </c>
      <c r="B37" s="756"/>
      <c r="C37" s="756"/>
      <c r="D37" s="756"/>
      <c r="E37" s="756"/>
      <c r="F37" s="757"/>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309</v>
      </c>
      <c r="AF37" s="232"/>
      <c r="AG37" s="232"/>
      <c r="AH37" s="232"/>
      <c r="AI37" s="232" t="s">
        <v>331</v>
      </c>
      <c r="AJ37" s="232"/>
      <c r="AK37" s="232"/>
      <c r="AL37" s="232"/>
      <c r="AM37" s="232" t="s">
        <v>428</v>
      </c>
      <c r="AN37" s="232"/>
      <c r="AO37" s="232"/>
      <c r="AP37" s="232"/>
      <c r="AQ37" s="139" t="s">
        <v>184</v>
      </c>
      <c r="AR37" s="140"/>
      <c r="AS37" s="140"/>
      <c r="AT37" s="141"/>
      <c r="AU37" s="398" t="s">
        <v>133</v>
      </c>
      <c r="AV37" s="398"/>
      <c r="AW37" s="398"/>
      <c r="AX37" s="892"/>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50"/>
      <c r="H39" s="551"/>
      <c r="I39" s="551"/>
      <c r="J39" s="551"/>
      <c r="K39" s="551"/>
      <c r="L39" s="551"/>
      <c r="M39" s="551"/>
      <c r="N39" s="551"/>
      <c r="O39" s="552"/>
      <c r="P39" s="93"/>
      <c r="Q39" s="93"/>
      <c r="R39" s="93"/>
      <c r="S39" s="93"/>
      <c r="T39" s="93"/>
      <c r="U39" s="93"/>
      <c r="V39" s="93"/>
      <c r="W39" s="93"/>
      <c r="X39" s="94"/>
      <c r="Y39" s="457" t="s">
        <v>12</v>
      </c>
      <c r="Z39" s="517"/>
      <c r="AA39" s="518"/>
      <c r="AB39" s="447"/>
      <c r="AC39" s="447"/>
      <c r="AD39" s="447"/>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5"/>
      <c r="B40" s="386"/>
      <c r="C40" s="386"/>
      <c r="D40" s="386"/>
      <c r="E40" s="386"/>
      <c r="F40" s="387"/>
      <c r="G40" s="553"/>
      <c r="H40" s="554"/>
      <c r="I40" s="554"/>
      <c r="J40" s="554"/>
      <c r="K40" s="554"/>
      <c r="L40" s="554"/>
      <c r="M40" s="554"/>
      <c r="N40" s="554"/>
      <c r="O40" s="555"/>
      <c r="P40" s="96"/>
      <c r="Q40" s="96"/>
      <c r="R40" s="96"/>
      <c r="S40" s="96"/>
      <c r="T40" s="96"/>
      <c r="U40" s="96"/>
      <c r="V40" s="96"/>
      <c r="W40" s="96"/>
      <c r="X40" s="97"/>
      <c r="Y40" s="433" t="s">
        <v>53</v>
      </c>
      <c r="Z40" s="428"/>
      <c r="AA40" s="429"/>
      <c r="AB40" s="509"/>
      <c r="AC40" s="509"/>
      <c r="AD40" s="509"/>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8"/>
      <c r="B41" s="389"/>
      <c r="C41" s="389"/>
      <c r="D41" s="389"/>
      <c r="E41" s="389"/>
      <c r="F41" s="390"/>
      <c r="G41" s="556"/>
      <c r="H41" s="557"/>
      <c r="I41" s="557"/>
      <c r="J41" s="557"/>
      <c r="K41" s="557"/>
      <c r="L41" s="557"/>
      <c r="M41" s="557"/>
      <c r="N41" s="557"/>
      <c r="O41" s="558"/>
      <c r="P41" s="99"/>
      <c r="Q41" s="99"/>
      <c r="R41" s="99"/>
      <c r="S41" s="99"/>
      <c r="T41" s="99"/>
      <c r="U41" s="99"/>
      <c r="V41" s="99"/>
      <c r="W41" s="99"/>
      <c r="X41" s="100"/>
      <c r="Y41" s="433" t="s">
        <v>13</v>
      </c>
      <c r="Z41" s="428"/>
      <c r="AA41" s="429"/>
      <c r="AB41" s="542" t="s">
        <v>176</v>
      </c>
      <c r="AC41" s="542"/>
      <c r="AD41" s="54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270</v>
      </c>
      <c r="B44" s="756"/>
      <c r="C44" s="756"/>
      <c r="D44" s="756"/>
      <c r="E44" s="756"/>
      <c r="F44" s="757"/>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309</v>
      </c>
      <c r="AF44" s="232"/>
      <c r="AG44" s="232"/>
      <c r="AH44" s="232"/>
      <c r="AI44" s="232" t="s">
        <v>331</v>
      </c>
      <c r="AJ44" s="232"/>
      <c r="AK44" s="232"/>
      <c r="AL44" s="232"/>
      <c r="AM44" s="232" t="s">
        <v>428</v>
      </c>
      <c r="AN44" s="232"/>
      <c r="AO44" s="232"/>
      <c r="AP44" s="232"/>
      <c r="AQ44" s="139" t="s">
        <v>184</v>
      </c>
      <c r="AR44" s="140"/>
      <c r="AS44" s="140"/>
      <c r="AT44" s="141"/>
      <c r="AU44" s="398" t="s">
        <v>133</v>
      </c>
      <c r="AV44" s="398"/>
      <c r="AW44" s="398"/>
      <c r="AX44" s="892"/>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0"/>
      <c r="H46" s="551"/>
      <c r="I46" s="551"/>
      <c r="J46" s="551"/>
      <c r="K46" s="551"/>
      <c r="L46" s="551"/>
      <c r="M46" s="551"/>
      <c r="N46" s="551"/>
      <c r="O46" s="552"/>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5"/>
      <c r="B47" s="386"/>
      <c r="C47" s="386"/>
      <c r="D47" s="386"/>
      <c r="E47" s="386"/>
      <c r="F47" s="387"/>
      <c r="G47" s="553"/>
      <c r="H47" s="554"/>
      <c r="I47" s="554"/>
      <c r="J47" s="554"/>
      <c r="K47" s="554"/>
      <c r="L47" s="554"/>
      <c r="M47" s="554"/>
      <c r="N47" s="554"/>
      <c r="O47" s="555"/>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8"/>
      <c r="B48" s="389"/>
      <c r="C48" s="389"/>
      <c r="D48" s="389"/>
      <c r="E48" s="389"/>
      <c r="F48" s="390"/>
      <c r="G48" s="556"/>
      <c r="H48" s="557"/>
      <c r="I48" s="557"/>
      <c r="J48" s="557"/>
      <c r="K48" s="557"/>
      <c r="L48" s="557"/>
      <c r="M48" s="557"/>
      <c r="N48" s="557"/>
      <c r="O48" s="558"/>
      <c r="P48" s="99"/>
      <c r="Q48" s="99"/>
      <c r="R48" s="99"/>
      <c r="S48" s="99"/>
      <c r="T48" s="99"/>
      <c r="U48" s="99"/>
      <c r="V48" s="99"/>
      <c r="W48" s="99"/>
      <c r="X48" s="100"/>
      <c r="Y48" s="433" t="s">
        <v>13</v>
      </c>
      <c r="Z48" s="428"/>
      <c r="AA48" s="429"/>
      <c r="AB48" s="542" t="s">
        <v>176</v>
      </c>
      <c r="AC48" s="542"/>
      <c r="AD48" s="54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270</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309</v>
      </c>
      <c r="AF51" s="232"/>
      <c r="AG51" s="232"/>
      <c r="AH51" s="232"/>
      <c r="AI51" s="232" t="s">
        <v>331</v>
      </c>
      <c r="AJ51" s="232"/>
      <c r="AK51" s="232"/>
      <c r="AL51" s="232"/>
      <c r="AM51" s="232" t="s">
        <v>428</v>
      </c>
      <c r="AN51" s="232"/>
      <c r="AO51" s="232"/>
      <c r="AP51" s="232"/>
      <c r="AQ51" s="139" t="s">
        <v>184</v>
      </c>
      <c r="AR51" s="140"/>
      <c r="AS51" s="140"/>
      <c r="AT51" s="141"/>
      <c r="AU51" s="907" t="s">
        <v>133</v>
      </c>
      <c r="AV51" s="907"/>
      <c r="AW51" s="907"/>
      <c r="AX51" s="908"/>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0"/>
      <c r="H53" s="551"/>
      <c r="I53" s="551"/>
      <c r="J53" s="551"/>
      <c r="K53" s="551"/>
      <c r="L53" s="551"/>
      <c r="M53" s="551"/>
      <c r="N53" s="551"/>
      <c r="O53" s="552"/>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5"/>
      <c r="B54" s="386"/>
      <c r="C54" s="386"/>
      <c r="D54" s="386"/>
      <c r="E54" s="386"/>
      <c r="F54" s="387"/>
      <c r="G54" s="553"/>
      <c r="H54" s="554"/>
      <c r="I54" s="554"/>
      <c r="J54" s="554"/>
      <c r="K54" s="554"/>
      <c r="L54" s="554"/>
      <c r="M54" s="554"/>
      <c r="N54" s="554"/>
      <c r="O54" s="555"/>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8"/>
      <c r="B55" s="389"/>
      <c r="C55" s="389"/>
      <c r="D55" s="389"/>
      <c r="E55" s="389"/>
      <c r="F55" s="390"/>
      <c r="G55" s="556"/>
      <c r="H55" s="557"/>
      <c r="I55" s="557"/>
      <c r="J55" s="557"/>
      <c r="K55" s="557"/>
      <c r="L55" s="557"/>
      <c r="M55" s="557"/>
      <c r="N55" s="557"/>
      <c r="O55" s="558"/>
      <c r="P55" s="99"/>
      <c r="Q55" s="99"/>
      <c r="R55" s="99"/>
      <c r="S55" s="99"/>
      <c r="T55" s="99"/>
      <c r="U55" s="99"/>
      <c r="V55" s="99"/>
      <c r="W55" s="99"/>
      <c r="X55" s="100"/>
      <c r="Y55" s="433" t="s">
        <v>13</v>
      </c>
      <c r="Z55" s="428"/>
      <c r="AA55" s="429"/>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270</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309</v>
      </c>
      <c r="AF58" s="232"/>
      <c r="AG58" s="232"/>
      <c r="AH58" s="232"/>
      <c r="AI58" s="232" t="s">
        <v>331</v>
      </c>
      <c r="AJ58" s="232"/>
      <c r="AK58" s="232"/>
      <c r="AL58" s="232"/>
      <c r="AM58" s="232" t="s">
        <v>428</v>
      </c>
      <c r="AN58" s="232"/>
      <c r="AO58" s="232"/>
      <c r="AP58" s="232"/>
      <c r="AQ58" s="139" t="s">
        <v>184</v>
      </c>
      <c r="AR58" s="140"/>
      <c r="AS58" s="140"/>
      <c r="AT58" s="141"/>
      <c r="AU58" s="907" t="s">
        <v>133</v>
      </c>
      <c r="AV58" s="907"/>
      <c r="AW58" s="907"/>
      <c r="AX58" s="908"/>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0"/>
      <c r="H60" s="551"/>
      <c r="I60" s="551"/>
      <c r="J60" s="551"/>
      <c r="K60" s="551"/>
      <c r="L60" s="551"/>
      <c r="M60" s="551"/>
      <c r="N60" s="551"/>
      <c r="O60" s="552"/>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5"/>
      <c r="B61" s="386"/>
      <c r="C61" s="386"/>
      <c r="D61" s="386"/>
      <c r="E61" s="386"/>
      <c r="F61" s="387"/>
      <c r="G61" s="553"/>
      <c r="H61" s="554"/>
      <c r="I61" s="554"/>
      <c r="J61" s="554"/>
      <c r="K61" s="554"/>
      <c r="L61" s="554"/>
      <c r="M61" s="554"/>
      <c r="N61" s="554"/>
      <c r="O61" s="555"/>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5"/>
      <c r="B62" s="386"/>
      <c r="C62" s="386"/>
      <c r="D62" s="386"/>
      <c r="E62" s="386"/>
      <c r="F62" s="387"/>
      <c r="G62" s="556"/>
      <c r="H62" s="557"/>
      <c r="I62" s="557"/>
      <c r="J62" s="557"/>
      <c r="K62" s="557"/>
      <c r="L62" s="557"/>
      <c r="M62" s="557"/>
      <c r="N62" s="557"/>
      <c r="O62" s="558"/>
      <c r="P62" s="99"/>
      <c r="Q62" s="99"/>
      <c r="R62" s="99"/>
      <c r="S62" s="99"/>
      <c r="T62" s="99"/>
      <c r="U62" s="99"/>
      <c r="V62" s="99"/>
      <c r="W62" s="99"/>
      <c r="X62" s="100"/>
      <c r="Y62" s="433" t="s">
        <v>13</v>
      </c>
      <c r="Z62" s="428"/>
      <c r="AA62" s="429"/>
      <c r="AB62" s="542" t="s">
        <v>14</v>
      </c>
      <c r="AC62" s="542"/>
      <c r="AD62" s="54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271</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266</v>
      </c>
      <c r="X65" s="474"/>
      <c r="Y65" s="477"/>
      <c r="Z65" s="477"/>
      <c r="AA65" s="478"/>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275</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271</v>
      </c>
      <c r="B73" s="493"/>
      <c r="C73" s="493"/>
      <c r="D73" s="493"/>
      <c r="E73" s="493"/>
      <c r="F73" s="494"/>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5"/>
      <c r="B76" s="496"/>
      <c r="C76" s="496"/>
      <c r="D76" s="496"/>
      <c r="E76" s="496"/>
      <c r="F76" s="497"/>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5"/>
      <c r="B77" s="496"/>
      <c r="C77" s="496"/>
      <c r="D77" s="496"/>
      <c r="E77" s="496"/>
      <c r="F77" s="497"/>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3"/>
      <c r="I78" s="574"/>
      <c r="J78" s="574"/>
      <c r="K78" s="574"/>
      <c r="L78" s="574"/>
      <c r="M78" s="574"/>
      <c r="N78" s="574"/>
      <c r="O78" s="575"/>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265</v>
      </c>
      <c r="AP79" s="259"/>
      <c r="AQ79" s="259"/>
      <c r="AR79" s="62" t="s">
        <v>263</v>
      </c>
      <c r="AS79" s="258"/>
      <c r="AT79" s="259"/>
      <c r="AU79" s="259"/>
      <c r="AV79" s="259"/>
      <c r="AW79" s="259"/>
      <c r="AX79" s="950"/>
      <c r="AY79">
        <f>COUNTIF($AR$79,"☑")</f>
        <v>0</v>
      </c>
    </row>
    <row r="80" spans="1:51" ht="18.75" hidden="1" customHeight="1" x14ac:dyDescent="0.15">
      <c r="A80" s="846" t="s">
        <v>146</v>
      </c>
      <c r="B80" s="510" t="s">
        <v>262</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619</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47"/>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47"/>
      <c r="B82" s="513"/>
      <c r="C82" s="411"/>
      <c r="D82" s="411"/>
      <c r="E82" s="411"/>
      <c r="F82" s="412"/>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15">
      <c r="A83" s="847"/>
      <c r="B83" s="513"/>
      <c r="C83" s="411"/>
      <c r="D83" s="411"/>
      <c r="E83" s="411"/>
      <c r="F83" s="412"/>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15">
      <c r="A84" s="847"/>
      <c r="B84" s="514"/>
      <c r="C84" s="515"/>
      <c r="D84" s="515"/>
      <c r="E84" s="515"/>
      <c r="F84" s="516"/>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15">
      <c r="A85" s="847"/>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3" t="s">
        <v>11</v>
      </c>
      <c r="AC85" s="544"/>
      <c r="AD85" s="545"/>
      <c r="AE85" s="232" t="s">
        <v>309</v>
      </c>
      <c r="AF85" s="232"/>
      <c r="AG85" s="232"/>
      <c r="AH85" s="232"/>
      <c r="AI85" s="232" t="s">
        <v>331</v>
      </c>
      <c r="AJ85" s="232"/>
      <c r="AK85" s="232"/>
      <c r="AL85" s="232"/>
      <c r="AM85" s="232" t="s">
        <v>428</v>
      </c>
      <c r="AN85" s="232"/>
      <c r="AO85" s="232"/>
      <c r="AP85" s="232"/>
      <c r="AQ85" s="143" t="s">
        <v>184</v>
      </c>
      <c r="AR85" s="118"/>
      <c r="AS85" s="118"/>
      <c r="AT85" s="119"/>
      <c r="AU85" s="519" t="s">
        <v>133</v>
      </c>
      <c r="AV85" s="519"/>
      <c r="AW85" s="519"/>
      <c r="AX85" s="520"/>
      <c r="AY85">
        <f t="shared" si="10"/>
        <v>0</v>
      </c>
      <c r="AZ85" s="10"/>
      <c r="BA85" s="10"/>
      <c r="BB85" s="10"/>
      <c r="BC85" s="10"/>
    </row>
    <row r="86" spans="1:60" ht="18.75" hidden="1" customHeight="1" x14ac:dyDescent="0.15">
      <c r="A86" s="847"/>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47"/>
      <c r="B87" s="411"/>
      <c r="C87" s="411"/>
      <c r="D87" s="411"/>
      <c r="E87" s="411"/>
      <c r="F87" s="412"/>
      <c r="G87" s="92"/>
      <c r="H87" s="93"/>
      <c r="I87" s="93"/>
      <c r="J87" s="93"/>
      <c r="K87" s="93"/>
      <c r="L87" s="93"/>
      <c r="M87" s="93"/>
      <c r="N87" s="93"/>
      <c r="O87" s="94"/>
      <c r="P87" s="93"/>
      <c r="Q87" s="500"/>
      <c r="R87" s="500"/>
      <c r="S87" s="500"/>
      <c r="T87" s="500"/>
      <c r="U87" s="500"/>
      <c r="V87" s="500"/>
      <c r="W87" s="500"/>
      <c r="X87" s="501"/>
      <c r="Y87" s="547" t="s">
        <v>61</v>
      </c>
      <c r="Z87" s="548"/>
      <c r="AA87" s="549"/>
      <c r="AB87" s="447"/>
      <c r="AC87" s="447"/>
      <c r="AD87" s="447"/>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7"/>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7"/>
      <c r="B89" s="515"/>
      <c r="C89" s="515"/>
      <c r="D89" s="515"/>
      <c r="E89" s="515"/>
      <c r="F89" s="516"/>
      <c r="G89" s="98"/>
      <c r="H89" s="99"/>
      <c r="I89" s="99"/>
      <c r="J89" s="99"/>
      <c r="K89" s="99"/>
      <c r="L89" s="99"/>
      <c r="M89" s="99"/>
      <c r="N89" s="99"/>
      <c r="O89" s="100"/>
      <c r="P89" s="162"/>
      <c r="Q89" s="162"/>
      <c r="R89" s="162"/>
      <c r="S89" s="162"/>
      <c r="T89" s="162"/>
      <c r="U89" s="162"/>
      <c r="V89" s="162"/>
      <c r="W89" s="162"/>
      <c r="X89" s="546"/>
      <c r="Y89" s="444" t="s">
        <v>13</v>
      </c>
      <c r="Z89" s="445"/>
      <c r="AA89" s="446"/>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7"/>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3" t="s">
        <v>11</v>
      </c>
      <c r="AC90" s="544"/>
      <c r="AD90" s="545"/>
      <c r="AE90" s="232" t="s">
        <v>309</v>
      </c>
      <c r="AF90" s="232"/>
      <c r="AG90" s="232"/>
      <c r="AH90" s="232"/>
      <c r="AI90" s="232" t="s">
        <v>331</v>
      </c>
      <c r="AJ90" s="232"/>
      <c r="AK90" s="232"/>
      <c r="AL90" s="232"/>
      <c r="AM90" s="232" t="s">
        <v>428</v>
      </c>
      <c r="AN90" s="232"/>
      <c r="AO90" s="232"/>
      <c r="AP90" s="232"/>
      <c r="AQ90" s="143" t="s">
        <v>184</v>
      </c>
      <c r="AR90" s="118"/>
      <c r="AS90" s="118"/>
      <c r="AT90" s="119"/>
      <c r="AU90" s="519" t="s">
        <v>133</v>
      </c>
      <c r="AV90" s="519"/>
      <c r="AW90" s="519"/>
      <c r="AX90" s="520"/>
      <c r="AY90">
        <f>COUNTA($G$92)</f>
        <v>0</v>
      </c>
    </row>
    <row r="91" spans="1:60" ht="18.75" hidden="1" customHeight="1" x14ac:dyDescent="0.15">
      <c r="A91" s="847"/>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47"/>
      <c r="B92" s="411"/>
      <c r="C92" s="411"/>
      <c r="D92" s="411"/>
      <c r="E92" s="411"/>
      <c r="F92" s="412"/>
      <c r="G92" s="92"/>
      <c r="H92" s="93"/>
      <c r="I92" s="93"/>
      <c r="J92" s="93"/>
      <c r="K92" s="93"/>
      <c r="L92" s="93"/>
      <c r="M92" s="93"/>
      <c r="N92" s="93"/>
      <c r="O92" s="94"/>
      <c r="P92" s="93"/>
      <c r="Q92" s="500"/>
      <c r="R92" s="500"/>
      <c r="S92" s="500"/>
      <c r="T92" s="500"/>
      <c r="U92" s="500"/>
      <c r="V92" s="500"/>
      <c r="W92" s="500"/>
      <c r="X92" s="501"/>
      <c r="Y92" s="547" t="s">
        <v>61</v>
      </c>
      <c r="Z92" s="548"/>
      <c r="AA92" s="549"/>
      <c r="AB92" s="447"/>
      <c r="AC92" s="447"/>
      <c r="AD92" s="447"/>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7"/>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7"/>
      <c r="B94" s="515"/>
      <c r="C94" s="515"/>
      <c r="D94" s="515"/>
      <c r="E94" s="515"/>
      <c r="F94" s="516"/>
      <c r="G94" s="98"/>
      <c r="H94" s="99"/>
      <c r="I94" s="99"/>
      <c r="J94" s="99"/>
      <c r="K94" s="99"/>
      <c r="L94" s="99"/>
      <c r="M94" s="99"/>
      <c r="N94" s="99"/>
      <c r="O94" s="100"/>
      <c r="P94" s="162"/>
      <c r="Q94" s="162"/>
      <c r="R94" s="162"/>
      <c r="S94" s="162"/>
      <c r="T94" s="162"/>
      <c r="U94" s="162"/>
      <c r="V94" s="162"/>
      <c r="W94" s="162"/>
      <c r="X94" s="546"/>
      <c r="Y94" s="444" t="s">
        <v>13</v>
      </c>
      <c r="Z94" s="445"/>
      <c r="AA94" s="446"/>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7"/>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3" t="s">
        <v>11</v>
      </c>
      <c r="AC95" s="544"/>
      <c r="AD95" s="545"/>
      <c r="AE95" s="232" t="s">
        <v>309</v>
      </c>
      <c r="AF95" s="232"/>
      <c r="AG95" s="232"/>
      <c r="AH95" s="232"/>
      <c r="AI95" s="232" t="s">
        <v>331</v>
      </c>
      <c r="AJ95" s="232"/>
      <c r="AK95" s="232"/>
      <c r="AL95" s="232"/>
      <c r="AM95" s="232" t="s">
        <v>428</v>
      </c>
      <c r="AN95" s="232"/>
      <c r="AO95" s="232"/>
      <c r="AP95" s="232"/>
      <c r="AQ95" s="143"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47"/>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47"/>
      <c r="B97" s="411"/>
      <c r="C97" s="411"/>
      <c r="D97" s="411"/>
      <c r="E97" s="411"/>
      <c r="F97" s="412"/>
      <c r="G97" s="92"/>
      <c r="H97" s="93"/>
      <c r="I97" s="93"/>
      <c r="J97" s="93"/>
      <c r="K97" s="93"/>
      <c r="L97" s="93"/>
      <c r="M97" s="93"/>
      <c r="N97" s="93"/>
      <c r="O97" s="94"/>
      <c r="P97" s="93"/>
      <c r="Q97" s="500"/>
      <c r="R97" s="500"/>
      <c r="S97" s="500"/>
      <c r="T97" s="500"/>
      <c r="U97" s="500"/>
      <c r="V97" s="500"/>
      <c r="W97" s="500"/>
      <c r="X97" s="501"/>
      <c r="Y97" s="547" t="s">
        <v>61</v>
      </c>
      <c r="Z97" s="548"/>
      <c r="AA97" s="549"/>
      <c r="AB97" s="454"/>
      <c r="AC97" s="455"/>
      <c r="AD97" s="456"/>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7"/>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8"/>
      <c r="B99" s="413"/>
      <c r="C99" s="413"/>
      <c r="D99" s="413"/>
      <c r="E99" s="413"/>
      <c r="F99" s="414"/>
      <c r="G99" s="566"/>
      <c r="H99" s="201"/>
      <c r="I99" s="201"/>
      <c r="J99" s="201"/>
      <c r="K99" s="201"/>
      <c r="L99" s="201"/>
      <c r="M99" s="201"/>
      <c r="N99" s="201"/>
      <c r="O99" s="567"/>
      <c r="P99" s="504"/>
      <c r="Q99" s="504"/>
      <c r="R99" s="504"/>
      <c r="S99" s="504"/>
      <c r="T99" s="504"/>
      <c r="U99" s="504"/>
      <c r="V99" s="504"/>
      <c r="W99" s="504"/>
      <c r="X99" s="505"/>
      <c r="Y99" s="877" t="s">
        <v>13</v>
      </c>
      <c r="Z99" s="878"/>
      <c r="AA99" s="879"/>
      <c r="AB99" s="874" t="s">
        <v>14</v>
      </c>
      <c r="AC99" s="875"/>
      <c r="AD99" s="876"/>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36"/>
      <c r="Z100" s="837"/>
      <c r="AA100" s="838"/>
      <c r="AB100" s="467" t="s">
        <v>11</v>
      </c>
      <c r="AC100" s="467"/>
      <c r="AD100" s="467"/>
      <c r="AE100" s="525" t="s">
        <v>309</v>
      </c>
      <c r="AF100" s="526"/>
      <c r="AG100" s="526"/>
      <c r="AH100" s="527"/>
      <c r="AI100" s="525" t="s">
        <v>331</v>
      </c>
      <c r="AJ100" s="526"/>
      <c r="AK100" s="526"/>
      <c r="AL100" s="527"/>
      <c r="AM100" s="525" t="s">
        <v>428</v>
      </c>
      <c r="AN100" s="526"/>
      <c r="AO100" s="526"/>
      <c r="AP100" s="527"/>
      <c r="AQ100" s="302" t="s">
        <v>336</v>
      </c>
      <c r="AR100" s="303"/>
      <c r="AS100" s="303"/>
      <c r="AT100" s="304"/>
      <c r="AU100" s="302" t="s">
        <v>460</v>
      </c>
      <c r="AV100" s="303"/>
      <c r="AW100" s="303"/>
      <c r="AX100" s="305"/>
    </row>
    <row r="101" spans="1:60" ht="23.25" customHeight="1" x14ac:dyDescent="0.15">
      <c r="A101" s="405"/>
      <c r="B101" s="406"/>
      <c r="C101" s="406"/>
      <c r="D101" s="406"/>
      <c r="E101" s="406"/>
      <c r="F101" s="407"/>
      <c r="G101" s="93" t="s">
        <v>646</v>
      </c>
      <c r="H101" s="93"/>
      <c r="I101" s="93"/>
      <c r="J101" s="93"/>
      <c r="K101" s="93"/>
      <c r="L101" s="93"/>
      <c r="M101" s="93"/>
      <c r="N101" s="93"/>
      <c r="O101" s="93"/>
      <c r="P101" s="93"/>
      <c r="Q101" s="93"/>
      <c r="R101" s="93"/>
      <c r="S101" s="93"/>
      <c r="T101" s="93"/>
      <c r="U101" s="93"/>
      <c r="V101" s="93"/>
      <c r="W101" s="93"/>
      <c r="X101" s="94"/>
      <c r="Y101" s="528" t="s">
        <v>54</v>
      </c>
      <c r="Z101" s="529"/>
      <c r="AA101" s="530"/>
      <c r="AB101" s="447" t="s">
        <v>647</v>
      </c>
      <c r="AC101" s="447"/>
      <c r="AD101" s="447"/>
      <c r="AE101" s="267">
        <v>96</v>
      </c>
      <c r="AF101" s="267"/>
      <c r="AG101" s="267"/>
      <c r="AH101" s="267"/>
      <c r="AI101" s="267">
        <v>96</v>
      </c>
      <c r="AJ101" s="267"/>
      <c r="AK101" s="267"/>
      <c r="AL101" s="267"/>
      <c r="AM101" s="267">
        <v>97</v>
      </c>
      <c r="AN101" s="267"/>
      <c r="AO101" s="267"/>
      <c r="AP101" s="267"/>
      <c r="AQ101" s="267" t="s">
        <v>668</v>
      </c>
      <c r="AR101" s="267"/>
      <c r="AS101" s="267"/>
      <c r="AT101" s="267"/>
      <c r="AU101" s="203" t="s">
        <v>668</v>
      </c>
      <c r="AV101" s="204"/>
      <c r="AW101" s="204"/>
      <c r="AX101" s="206"/>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647</v>
      </c>
      <c r="AC102" s="447"/>
      <c r="AD102" s="447"/>
      <c r="AE102" s="267">
        <v>96</v>
      </c>
      <c r="AF102" s="267"/>
      <c r="AG102" s="267"/>
      <c r="AH102" s="267"/>
      <c r="AI102" s="267">
        <v>96</v>
      </c>
      <c r="AJ102" s="267"/>
      <c r="AK102" s="267"/>
      <c r="AL102" s="267"/>
      <c r="AM102" s="267">
        <v>97</v>
      </c>
      <c r="AN102" s="267"/>
      <c r="AO102" s="267"/>
      <c r="AP102" s="267"/>
      <c r="AQ102" s="267">
        <v>97</v>
      </c>
      <c r="AR102" s="267"/>
      <c r="AS102" s="267"/>
      <c r="AT102" s="267"/>
      <c r="AU102" s="210">
        <v>97</v>
      </c>
      <c r="AV102" s="211"/>
      <c r="AW102" s="211"/>
      <c r="AX102" s="306"/>
    </row>
    <row r="103" spans="1:60" ht="31.5" hidden="1" customHeight="1" x14ac:dyDescent="0.15">
      <c r="A103" s="402" t="s">
        <v>272</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5"/>
      <c r="B104" s="406"/>
      <c r="C104" s="406"/>
      <c r="D104" s="406"/>
      <c r="E104" s="406"/>
      <c r="F104" s="407"/>
      <c r="G104" s="93"/>
      <c r="H104" s="93"/>
      <c r="I104" s="93"/>
      <c r="J104" s="93"/>
      <c r="K104" s="93"/>
      <c r="L104" s="93"/>
      <c r="M104" s="93"/>
      <c r="N104" s="93"/>
      <c r="O104" s="93"/>
      <c r="P104" s="93"/>
      <c r="Q104" s="93"/>
      <c r="R104" s="93"/>
      <c r="S104" s="93"/>
      <c r="T104" s="93"/>
      <c r="U104" s="93"/>
      <c r="V104" s="93"/>
      <c r="W104" s="93"/>
      <c r="X104" s="94"/>
      <c r="Y104" s="451" t="s">
        <v>54</v>
      </c>
      <c r="Z104" s="452"/>
      <c r="AA104" s="453"/>
      <c r="AB104" s="531"/>
      <c r="AC104" s="532"/>
      <c r="AD104" s="53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c r="AC105" s="455"/>
      <c r="AD105" s="45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2" t="s">
        <v>272</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272</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272</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39"/>
      <c r="Z115" s="540"/>
      <c r="AA115" s="541"/>
      <c r="AB115" s="433" t="s">
        <v>11</v>
      </c>
      <c r="AC115" s="428"/>
      <c r="AD115" s="429"/>
      <c r="AE115" s="232" t="s">
        <v>309</v>
      </c>
      <c r="AF115" s="232"/>
      <c r="AG115" s="232"/>
      <c r="AH115" s="232"/>
      <c r="AI115" s="232" t="s">
        <v>331</v>
      </c>
      <c r="AJ115" s="232"/>
      <c r="AK115" s="232"/>
      <c r="AL115" s="232"/>
      <c r="AM115" s="232" t="s">
        <v>428</v>
      </c>
      <c r="AN115" s="232"/>
      <c r="AO115" s="232"/>
      <c r="AP115" s="232"/>
      <c r="AQ115" s="576" t="s">
        <v>461</v>
      </c>
      <c r="AR115" s="577"/>
      <c r="AS115" s="577"/>
      <c r="AT115" s="577"/>
      <c r="AU115" s="577"/>
      <c r="AV115" s="577"/>
      <c r="AW115" s="577"/>
      <c r="AX115" s="578"/>
    </row>
    <row r="116" spans="1:51" ht="23.25" customHeight="1" x14ac:dyDescent="0.15">
      <c r="A116" s="422"/>
      <c r="B116" s="423"/>
      <c r="C116" s="423"/>
      <c r="D116" s="423"/>
      <c r="E116" s="423"/>
      <c r="F116" s="424"/>
      <c r="G116" s="374" t="s">
        <v>648</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48" t="s">
        <v>649</v>
      </c>
      <c r="AC116" s="449"/>
      <c r="AD116" s="450"/>
      <c r="AE116" s="267">
        <v>7</v>
      </c>
      <c r="AF116" s="267"/>
      <c r="AG116" s="267"/>
      <c r="AH116" s="267"/>
      <c r="AI116" s="267">
        <v>6</v>
      </c>
      <c r="AJ116" s="267"/>
      <c r="AK116" s="267"/>
      <c r="AL116" s="267"/>
      <c r="AM116" s="267">
        <v>4</v>
      </c>
      <c r="AN116" s="267"/>
      <c r="AO116" s="267"/>
      <c r="AP116" s="267"/>
      <c r="AQ116" s="203">
        <v>7</v>
      </c>
      <c r="AR116" s="204"/>
      <c r="AS116" s="204"/>
      <c r="AT116" s="204"/>
      <c r="AU116" s="204"/>
      <c r="AV116" s="204"/>
      <c r="AW116" s="204"/>
      <c r="AX116" s="206"/>
    </row>
    <row r="117" spans="1:51" ht="46.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650</v>
      </c>
      <c r="AC117" s="459"/>
      <c r="AD117" s="460"/>
      <c r="AE117" s="537" t="s">
        <v>651</v>
      </c>
      <c r="AF117" s="537"/>
      <c r="AG117" s="537"/>
      <c r="AH117" s="537"/>
      <c r="AI117" s="537" t="s">
        <v>666</v>
      </c>
      <c r="AJ117" s="537"/>
      <c r="AK117" s="537"/>
      <c r="AL117" s="537"/>
      <c r="AM117" s="537" t="s">
        <v>686</v>
      </c>
      <c r="AN117" s="537"/>
      <c r="AO117" s="537"/>
      <c r="AP117" s="537"/>
      <c r="AQ117" s="537" t="s">
        <v>667</v>
      </c>
      <c r="AR117" s="537"/>
      <c r="AS117" s="537"/>
      <c r="AT117" s="537"/>
      <c r="AU117" s="537"/>
      <c r="AV117" s="537"/>
      <c r="AW117" s="537"/>
      <c r="AX117" s="538"/>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39"/>
      <c r="Z118" s="540"/>
      <c r="AA118" s="541"/>
      <c r="AB118" s="433" t="s">
        <v>11</v>
      </c>
      <c r="AC118" s="428"/>
      <c r="AD118" s="429"/>
      <c r="AE118" s="232" t="s">
        <v>309</v>
      </c>
      <c r="AF118" s="232"/>
      <c r="AG118" s="232"/>
      <c r="AH118" s="232"/>
      <c r="AI118" s="232" t="s">
        <v>331</v>
      </c>
      <c r="AJ118" s="232"/>
      <c r="AK118" s="232"/>
      <c r="AL118" s="232"/>
      <c r="AM118" s="232" t="s">
        <v>428</v>
      </c>
      <c r="AN118" s="232"/>
      <c r="AO118" s="232"/>
      <c r="AP118" s="232"/>
      <c r="AQ118" s="576" t="s">
        <v>461</v>
      </c>
      <c r="AR118" s="577"/>
      <c r="AS118" s="577"/>
      <c r="AT118" s="577"/>
      <c r="AU118" s="577"/>
      <c r="AV118" s="577"/>
      <c r="AW118" s="577"/>
      <c r="AX118" s="578"/>
      <c r="AY118" s="77">
        <f>IF(SUBSTITUTE(SUBSTITUTE($G$119,"／",""),"　","")="",0,1)</f>
        <v>0</v>
      </c>
    </row>
    <row r="119" spans="1:51" ht="23.25" hidden="1" customHeight="1" x14ac:dyDescent="0.15">
      <c r="A119" s="422"/>
      <c r="B119" s="423"/>
      <c r="C119" s="423"/>
      <c r="D119" s="423"/>
      <c r="E119" s="423"/>
      <c r="F119" s="424"/>
      <c r="G119" s="374" t="s">
        <v>279</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458" t="s">
        <v>278</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39"/>
      <c r="Z121" s="540"/>
      <c r="AA121" s="541"/>
      <c r="AB121" s="433" t="s">
        <v>11</v>
      </c>
      <c r="AC121" s="428"/>
      <c r="AD121" s="429"/>
      <c r="AE121" s="232" t="s">
        <v>309</v>
      </c>
      <c r="AF121" s="232"/>
      <c r="AG121" s="232"/>
      <c r="AH121" s="232"/>
      <c r="AI121" s="232" t="s">
        <v>331</v>
      </c>
      <c r="AJ121" s="232"/>
      <c r="AK121" s="232"/>
      <c r="AL121" s="232"/>
      <c r="AM121" s="232" t="s">
        <v>428</v>
      </c>
      <c r="AN121" s="232"/>
      <c r="AO121" s="232"/>
      <c r="AP121" s="232"/>
      <c r="AQ121" s="576" t="s">
        <v>461</v>
      </c>
      <c r="AR121" s="577"/>
      <c r="AS121" s="577"/>
      <c r="AT121" s="577"/>
      <c r="AU121" s="577"/>
      <c r="AV121" s="577"/>
      <c r="AW121" s="577"/>
      <c r="AX121" s="578"/>
      <c r="AY121" s="77">
        <f>IF(SUBSTITUTE(SUBSTITUTE($G$122,"／",""),"　","")="",0,1)</f>
        <v>0</v>
      </c>
    </row>
    <row r="122" spans="1:51" ht="23.25" hidden="1" customHeight="1" x14ac:dyDescent="0.15">
      <c r="A122" s="422"/>
      <c r="B122" s="423"/>
      <c r="C122" s="423"/>
      <c r="D122" s="423"/>
      <c r="E122" s="423"/>
      <c r="F122" s="424"/>
      <c r="G122" s="374" t="s">
        <v>280</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458" t="s">
        <v>278</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39"/>
      <c r="Z124" s="540"/>
      <c r="AA124" s="541"/>
      <c r="AB124" s="433" t="s">
        <v>11</v>
      </c>
      <c r="AC124" s="428"/>
      <c r="AD124" s="429"/>
      <c r="AE124" s="232" t="s">
        <v>309</v>
      </c>
      <c r="AF124" s="232"/>
      <c r="AG124" s="232"/>
      <c r="AH124" s="232"/>
      <c r="AI124" s="232" t="s">
        <v>331</v>
      </c>
      <c r="AJ124" s="232"/>
      <c r="AK124" s="232"/>
      <c r="AL124" s="232"/>
      <c r="AM124" s="232" t="s">
        <v>428</v>
      </c>
      <c r="AN124" s="232"/>
      <c r="AO124" s="232"/>
      <c r="AP124" s="232"/>
      <c r="AQ124" s="576" t="s">
        <v>461</v>
      </c>
      <c r="AR124" s="577"/>
      <c r="AS124" s="577"/>
      <c r="AT124" s="577"/>
      <c r="AU124" s="577"/>
      <c r="AV124" s="577"/>
      <c r="AW124" s="577"/>
      <c r="AX124" s="578"/>
      <c r="AY124" s="77">
        <f>IF(SUBSTITUTE(SUBSTITUTE($G$125,"／",""),"　","")="",0,1)</f>
        <v>0</v>
      </c>
    </row>
    <row r="125" spans="1:51" ht="23.25" hidden="1" customHeight="1" x14ac:dyDescent="0.15">
      <c r="A125" s="422"/>
      <c r="B125" s="423"/>
      <c r="C125" s="423"/>
      <c r="D125" s="423"/>
      <c r="E125" s="423"/>
      <c r="F125" s="424"/>
      <c r="G125" s="374" t="s">
        <v>280</v>
      </c>
      <c r="H125" s="374"/>
      <c r="I125" s="374"/>
      <c r="J125" s="374"/>
      <c r="K125" s="374"/>
      <c r="L125" s="374"/>
      <c r="M125" s="374"/>
      <c r="N125" s="374"/>
      <c r="O125" s="374"/>
      <c r="P125" s="374"/>
      <c r="Q125" s="374"/>
      <c r="R125" s="374"/>
      <c r="S125" s="374"/>
      <c r="T125" s="374"/>
      <c r="U125" s="374"/>
      <c r="V125" s="374"/>
      <c r="W125" s="374"/>
      <c r="X125" s="912"/>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13"/>
      <c r="Y126" s="457" t="s">
        <v>48</v>
      </c>
      <c r="Z126" s="431"/>
      <c r="AA126" s="432"/>
      <c r="AB126" s="458" t="s">
        <v>278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09"/>
      <c r="Z127" s="910"/>
      <c r="AA127" s="911"/>
      <c r="AB127" s="394" t="s">
        <v>11</v>
      </c>
      <c r="AC127" s="395"/>
      <c r="AD127" s="396"/>
      <c r="AE127" s="232" t="s">
        <v>309</v>
      </c>
      <c r="AF127" s="232"/>
      <c r="AG127" s="232"/>
      <c r="AH127" s="232"/>
      <c r="AI127" s="232" t="s">
        <v>331</v>
      </c>
      <c r="AJ127" s="232"/>
      <c r="AK127" s="232"/>
      <c r="AL127" s="232"/>
      <c r="AM127" s="232" t="s">
        <v>428</v>
      </c>
      <c r="AN127" s="232"/>
      <c r="AO127" s="232"/>
      <c r="AP127" s="232"/>
      <c r="AQ127" s="576" t="s">
        <v>461</v>
      </c>
      <c r="AR127" s="577"/>
      <c r="AS127" s="577"/>
      <c r="AT127" s="577"/>
      <c r="AU127" s="577"/>
      <c r="AV127" s="577"/>
      <c r="AW127" s="577"/>
      <c r="AX127" s="578"/>
      <c r="AY127" s="77">
        <f>IF(SUBSTITUTE(SUBSTITUTE($G$128,"／",""),"　","")="",0,1)</f>
        <v>0</v>
      </c>
    </row>
    <row r="128" spans="1:51" ht="23.25" hidden="1" customHeight="1" x14ac:dyDescent="0.15">
      <c r="A128" s="422"/>
      <c r="B128" s="423"/>
      <c r="C128" s="423"/>
      <c r="D128" s="423"/>
      <c r="E128" s="423"/>
      <c r="F128" s="424"/>
      <c r="G128" s="374" t="s">
        <v>280</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458" t="s">
        <v>278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324</v>
      </c>
      <c r="B130" s="171"/>
      <c r="C130" s="170" t="s">
        <v>188</v>
      </c>
      <c r="D130" s="171"/>
      <c r="E130" s="155" t="s">
        <v>217</v>
      </c>
      <c r="F130" s="156"/>
      <c r="G130" s="157" t="s">
        <v>652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637</v>
      </c>
      <c r="AR133" s="185"/>
      <c r="AS133" s="121" t="s">
        <v>185</v>
      </c>
      <c r="AT133" s="122"/>
      <c r="AU133" s="186">
        <v>3</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290</v>
      </c>
      <c r="AC134" s="191"/>
      <c r="AD134" s="191"/>
      <c r="AE134" s="192">
        <v>75</v>
      </c>
      <c r="AF134" s="193"/>
      <c r="AG134" s="193"/>
      <c r="AH134" s="193"/>
      <c r="AI134" s="192">
        <v>78</v>
      </c>
      <c r="AJ134" s="193"/>
      <c r="AK134" s="193"/>
      <c r="AL134" s="193"/>
      <c r="AM134" s="192">
        <v>82</v>
      </c>
      <c r="AN134" s="193"/>
      <c r="AO134" s="193"/>
      <c r="AP134" s="193"/>
      <c r="AQ134" s="192" t="s">
        <v>637</v>
      </c>
      <c r="AR134" s="193"/>
      <c r="AS134" s="193"/>
      <c r="AT134" s="193"/>
      <c r="AU134" s="192" t="s">
        <v>637</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290</v>
      </c>
      <c r="AC135" s="199"/>
      <c r="AD135" s="199"/>
      <c r="AE135" s="192" t="s">
        <v>637</v>
      </c>
      <c r="AF135" s="193"/>
      <c r="AG135" s="193"/>
      <c r="AH135" s="193"/>
      <c r="AI135" s="192" t="s">
        <v>637</v>
      </c>
      <c r="AJ135" s="193"/>
      <c r="AK135" s="193"/>
      <c r="AL135" s="193"/>
      <c r="AM135" s="192" t="s">
        <v>637</v>
      </c>
      <c r="AN135" s="193"/>
      <c r="AO135" s="193"/>
      <c r="AP135" s="193"/>
      <c r="AQ135" s="192" t="s">
        <v>637</v>
      </c>
      <c r="AR135" s="370"/>
      <c r="AS135" s="370"/>
      <c r="AT135" s="371"/>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43.5" customHeight="1" x14ac:dyDescent="0.15">
      <c r="A188" s="175"/>
      <c r="B188" s="172"/>
      <c r="C188" s="166"/>
      <c r="D188" s="172"/>
      <c r="E188" s="113" t="s">
        <v>685</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43.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4"/>
      <c r="E430" s="160" t="s">
        <v>318</v>
      </c>
      <c r="F430" s="880"/>
      <c r="G430" s="881" t="s">
        <v>204</v>
      </c>
      <c r="H430" s="111"/>
      <c r="I430" s="111"/>
      <c r="J430" s="882"/>
      <c r="K430" s="883"/>
      <c r="L430" s="883"/>
      <c r="M430" s="883"/>
      <c r="N430" s="883"/>
      <c r="O430" s="883"/>
      <c r="P430" s="883"/>
      <c r="Q430" s="883"/>
      <c r="R430" s="883"/>
      <c r="S430" s="883"/>
      <c r="T430" s="88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1" t="s">
        <v>204</v>
      </c>
      <c r="H484" s="111"/>
      <c r="I484" s="111"/>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1" t="s">
        <v>204</v>
      </c>
      <c r="H538" s="111"/>
      <c r="I538" s="111"/>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1" t="s">
        <v>204</v>
      </c>
      <c r="H592" s="111"/>
      <c r="I592" s="111"/>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1" t="s">
        <v>204</v>
      </c>
      <c r="H646" s="111"/>
      <c r="I646" s="111"/>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43.5" customHeight="1" x14ac:dyDescent="0.15">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663</v>
      </c>
      <c r="AE702" s="327"/>
      <c r="AF702" s="327"/>
      <c r="AG702" s="364" t="s">
        <v>672</v>
      </c>
      <c r="AH702" s="365"/>
      <c r="AI702" s="365"/>
      <c r="AJ702" s="365"/>
      <c r="AK702" s="365"/>
      <c r="AL702" s="365"/>
      <c r="AM702" s="365"/>
      <c r="AN702" s="365"/>
      <c r="AO702" s="365"/>
      <c r="AP702" s="365"/>
      <c r="AQ702" s="365"/>
      <c r="AR702" s="365"/>
      <c r="AS702" s="365"/>
      <c r="AT702" s="365"/>
      <c r="AU702" s="365"/>
      <c r="AV702" s="365"/>
      <c r="AW702" s="365"/>
      <c r="AX702" s="366"/>
    </row>
    <row r="703" spans="1:51" ht="43.5" customHeight="1" x14ac:dyDescent="0.15">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3"/>
      <c r="AD703" s="307" t="s">
        <v>663</v>
      </c>
      <c r="AE703" s="308"/>
      <c r="AF703" s="308"/>
      <c r="AG703" s="89" t="s">
        <v>673</v>
      </c>
      <c r="AH703" s="90"/>
      <c r="AI703" s="90"/>
      <c r="AJ703" s="90"/>
      <c r="AK703" s="90"/>
      <c r="AL703" s="90"/>
      <c r="AM703" s="90"/>
      <c r="AN703" s="90"/>
      <c r="AO703" s="90"/>
      <c r="AP703" s="90"/>
      <c r="AQ703" s="90"/>
      <c r="AR703" s="90"/>
      <c r="AS703" s="90"/>
      <c r="AT703" s="90"/>
      <c r="AU703" s="90"/>
      <c r="AV703" s="90"/>
      <c r="AW703" s="90"/>
      <c r="AX703" s="91"/>
    </row>
    <row r="704" spans="1:51" ht="43.5" customHeight="1" x14ac:dyDescent="0.15">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663</v>
      </c>
      <c r="AE704" s="768"/>
      <c r="AF704" s="768"/>
      <c r="AG704" s="153" t="s">
        <v>674</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3" t="s">
        <v>40</v>
      </c>
      <c r="D705" s="804"/>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5"/>
      <c r="AD705" s="699" t="s">
        <v>663</v>
      </c>
      <c r="AE705" s="700"/>
      <c r="AF705" s="700"/>
      <c r="AG705" s="113" t="s">
        <v>675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300</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669</v>
      </c>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670</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7"/>
      <c r="B708" s="629"/>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9" t="s">
        <v>671</v>
      </c>
      <c r="AE708" s="590"/>
      <c r="AF708" s="590"/>
      <c r="AG708" s="727" t="s">
        <v>668</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7" t="s">
        <v>663</v>
      </c>
      <c r="AE709" s="308"/>
      <c r="AF709" s="308"/>
      <c r="AG709" s="89" t="s">
        <v>676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7" t="s">
        <v>671</v>
      </c>
      <c r="AE710" s="308"/>
      <c r="AF710" s="308"/>
      <c r="AG710" s="89" t="s">
        <v>637</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7"/>
      <c r="B711" s="629"/>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598"/>
      <c r="AD711" s="307" t="s">
        <v>663</v>
      </c>
      <c r="AE711" s="308"/>
      <c r="AF711" s="308"/>
      <c r="AG711" s="89" t="s">
        <v>677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7"/>
      <c r="B712" s="629"/>
      <c r="C712" s="372" t="s">
        <v>267</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598"/>
      <c r="AD712" s="767" t="s">
        <v>671</v>
      </c>
      <c r="AE712" s="768"/>
      <c r="AF712" s="768"/>
      <c r="AG712" s="792" t="s">
        <v>637</v>
      </c>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15">
      <c r="A713" s="627"/>
      <c r="B713" s="629"/>
      <c r="C713" s="930" t="s">
        <v>268</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671</v>
      </c>
      <c r="AE713" s="308"/>
      <c r="AF713" s="648"/>
      <c r="AG713" s="89" t="s">
        <v>637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9" t="s">
        <v>663</v>
      </c>
      <c r="AE714" s="790"/>
      <c r="AF714" s="791"/>
      <c r="AG714" s="721" t="s">
        <v>678</v>
      </c>
      <c r="AH714" s="722"/>
      <c r="AI714" s="722"/>
      <c r="AJ714" s="722"/>
      <c r="AK714" s="722"/>
      <c r="AL714" s="722"/>
      <c r="AM714" s="722"/>
      <c r="AN714" s="722"/>
      <c r="AO714" s="722"/>
      <c r="AP714" s="722"/>
      <c r="AQ714" s="722"/>
      <c r="AR714" s="722"/>
      <c r="AS714" s="722"/>
      <c r="AT714" s="722"/>
      <c r="AU714" s="722"/>
      <c r="AV714" s="722"/>
      <c r="AW714" s="722"/>
      <c r="AX714" s="723"/>
    </row>
    <row r="715" spans="1:50" ht="43.5" customHeight="1" x14ac:dyDescent="0.15">
      <c r="A715" s="625" t="s">
        <v>39</v>
      </c>
      <c r="B715" s="769"/>
      <c r="C715" s="770" t="s">
        <v>247</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663</v>
      </c>
      <c r="AE715" s="590"/>
      <c r="AF715" s="641"/>
      <c r="AG715" s="727" t="s">
        <v>679</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663</v>
      </c>
      <c r="AE716" s="612"/>
      <c r="AF716" s="612"/>
      <c r="AG716" s="89" t="s">
        <v>680</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7"/>
      <c r="B717" s="629"/>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7" t="s">
        <v>663</v>
      </c>
      <c r="AE717" s="308"/>
      <c r="AF717" s="308"/>
      <c r="AG717" s="89" t="s">
        <v>681</v>
      </c>
      <c r="AH717" s="90"/>
      <c r="AI717" s="90"/>
      <c r="AJ717" s="90"/>
      <c r="AK717" s="90"/>
      <c r="AL717" s="90"/>
      <c r="AM717" s="90"/>
      <c r="AN717" s="90"/>
      <c r="AO717" s="90"/>
      <c r="AP717" s="90"/>
      <c r="AQ717" s="90"/>
      <c r="AR717" s="90"/>
      <c r="AS717" s="90"/>
      <c r="AT717" s="90"/>
      <c r="AU717" s="90"/>
      <c r="AV717" s="90"/>
      <c r="AW717" s="90"/>
      <c r="AX717" s="91"/>
    </row>
    <row r="718" spans="1:50" ht="43.5" customHeight="1" x14ac:dyDescent="0.15">
      <c r="A718" s="630"/>
      <c r="B718" s="631"/>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7" t="s">
        <v>663</v>
      </c>
      <c r="AE718" s="308"/>
      <c r="AF718" s="308"/>
      <c r="AG718" s="115" t="s">
        <v>682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671</v>
      </c>
      <c r="AE719" s="590"/>
      <c r="AF719" s="59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9.5" customHeight="1" x14ac:dyDescent="0.15">
      <c r="A726" s="625" t="s">
        <v>47</v>
      </c>
      <c r="B726" s="784"/>
      <c r="C726" s="797" t="s">
        <v>52</v>
      </c>
      <c r="D726" s="819"/>
      <c r="E726" s="819"/>
      <c r="F726" s="820"/>
      <c r="G726" s="563" t="s">
        <v>688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79.5" customHeight="1" thickBot="1" x14ac:dyDescent="0.2">
      <c r="A727" s="785"/>
      <c r="B727" s="786"/>
      <c r="C727" s="733" t="s">
        <v>56</v>
      </c>
      <c r="D727" s="734"/>
      <c r="E727" s="734"/>
      <c r="F727" s="735"/>
      <c r="G727" s="561" t="s">
        <v>687</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3" t="s">
        <v>591</v>
      </c>
      <c r="B737" s="196"/>
      <c r="C737" s="196"/>
      <c r="D737" s="197"/>
      <c r="E737" s="937" t="s">
        <v>655</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15">
      <c r="A738" s="346" t="s">
        <v>316</v>
      </c>
      <c r="B738" s="346"/>
      <c r="C738" s="346"/>
      <c r="D738" s="346"/>
      <c r="E738" s="937" t="s">
        <v>656</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15">
      <c r="A739" s="346" t="s">
        <v>315</v>
      </c>
      <c r="B739" s="346"/>
      <c r="C739" s="346"/>
      <c r="D739" s="346"/>
      <c r="E739" s="937" t="s">
        <v>657</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15">
      <c r="A740" s="346" t="s">
        <v>314</v>
      </c>
      <c r="B740" s="346"/>
      <c r="C740" s="346"/>
      <c r="D740" s="346"/>
      <c r="E740" s="937" t="s">
        <v>658</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15">
      <c r="A741" s="346" t="s">
        <v>313</v>
      </c>
      <c r="B741" s="346"/>
      <c r="C741" s="346"/>
      <c r="D741" s="346"/>
      <c r="E741" s="937" t="s">
        <v>659</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15">
      <c r="A742" s="346" t="s">
        <v>312</v>
      </c>
      <c r="B742" s="346"/>
      <c r="C742" s="346"/>
      <c r="D742" s="346"/>
      <c r="E742" s="937" t="s">
        <v>660</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15">
      <c r="A743" s="346" t="s">
        <v>311</v>
      </c>
      <c r="B743" s="346"/>
      <c r="C743" s="346"/>
      <c r="D743" s="346"/>
      <c r="E743" s="937" t="s">
        <v>661</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15">
      <c r="A744" s="346" t="s">
        <v>310</v>
      </c>
      <c r="B744" s="346"/>
      <c r="C744" s="346"/>
      <c r="D744" s="346"/>
      <c r="E744" s="937" t="s">
        <v>662</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15">
      <c r="A745" s="346" t="s">
        <v>309</v>
      </c>
      <c r="B745" s="346"/>
      <c r="C745" s="346"/>
      <c r="D745" s="346"/>
      <c r="E745" s="974" t="s">
        <v>661</v>
      </c>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15">
      <c r="A746" s="346" t="s">
        <v>464</v>
      </c>
      <c r="B746" s="346"/>
      <c r="C746" s="346"/>
      <c r="D746" s="346"/>
      <c r="E746" s="943" t="s">
        <v>629</v>
      </c>
      <c r="F746" s="941"/>
      <c r="G746" s="941"/>
      <c r="H746" s="85" t="str">
        <f>IF(E746="","","-")</f>
        <v>-</v>
      </c>
      <c r="I746" s="941"/>
      <c r="J746" s="941"/>
      <c r="K746" s="85" t="str">
        <f>IF(I746="","","-")</f>
        <v/>
      </c>
      <c r="L746" s="942">
        <v>48</v>
      </c>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15">
      <c r="A747" s="346" t="s">
        <v>428</v>
      </c>
      <c r="B747" s="346"/>
      <c r="C747" s="346"/>
      <c r="D747" s="346"/>
      <c r="E747" s="943" t="s">
        <v>629</v>
      </c>
      <c r="F747" s="941"/>
      <c r="G747" s="941"/>
      <c r="H747" s="85" t="str">
        <f>IF(E747="","","-")</f>
        <v>-</v>
      </c>
      <c r="I747" s="941"/>
      <c r="J747" s="941"/>
      <c r="K747" s="85" t="str">
        <f>IF(I747="","","-")</f>
        <v/>
      </c>
      <c r="L747" s="942">
        <v>49</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35" customHeight="1" x14ac:dyDescent="0.15">
      <c r="A748" s="599" t="s">
        <v>303</v>
      </c>
      <c r="B748" s="600"/>
      <c r="C748" s="600"/>
      <c r="D748" s="600"/>
      <c r="E748" s="600"/>
      <c r="F748" s="601"/>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305</v>
      </c>
      <c r="B787" s="614"/>
      <c r="C787" s="614"/>
      <c r="D787" s="614"/>
      <c r="E787" s="614"/>
      <c r="F787" s="615"/>
      <c r="G787" s="580" t="s">
        <v>281</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282</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7"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35.25" customHeight="1" x14ac:dyDescent="0.15">
      <c r="A789" s="616"/>
      <c r="B789" s="617"/>
      <c r="C789" s="617"/>
      <c r="D789" s="617"/>
      <c r="E789" s="617"/>
      <c r="F789" s="618"/>
      <c r="G789" s="655" t="s">
        <v>640</v>
      </c>
      <c r="H789" s="656"/>
      <c r="I789" s="656"/>
      <c r="J789" s="656"/>
      <c r="K789" s="657"/>
      <c r="L789" s="649" t="s">
        <v>683</v>
      </c>
      <c r="M789" s="650"/>
      <c r="N789" s="650"/>
      <c r="O789" s="650"/>
      <c r="P789" s="650"/>
      <c r="Q789" s="650"/>
      <c r="R789" s="650"/>
      <c r="S789" s="650"/>
      <c r="T789" s="650"/>
      <c r="U789" s="650"/>
      <c r="V789" s="650"/>
      <c r="W789" s="650"/>
      <c r="X789" s="651"/>
      <c r="Y789" s="367">
        <v>3</v>
      </c>
      <c r="Z789" s="368"/>
      <c r="AA789" s="368"/>
      <c r="AB789" s="787"/>
      <c r="AC789" s="655"/>
      <c r="AD789" s="656"/>
      <c r="AE789" s="656"/>
      <c r="AF789" s="656"/>
      <c r="AG789" s="657"/>
      <c r="AH789" s="649"/>
      <c r="AI789" s="650"/>
      <c r="AJ789" s="650"/>
      <c r="AK789" s="650"/>
      <c r="AL789" s="650"/>
      <c r="AM789" s="650"/>
      <c r="AN789" s="650"/>
      <c r="AO789" s="650"/>
      <c r="AP789" s="650"/>
      <c r="AQ789" s="650"/>
      <c r="AR789" s="650"/>
      <c r="AS789" s="650"/>
      <c r="AT789" s="651"/>
      <c r="AU789" s="367"/>
      <c r="AV789" s="368"/>
      <c r="AW789" s="368"/>
      <c r="AX789" s="369"/>
    </row>
    <row r="790" spans="1:51"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8" t="s">
        <v>20</v>
      </c>
      <c r="H799" s="809"/>
      <c r="I799" s="809"/>
      <c r="J799" s="809"/>
      <c r="K799" s="809"/>
      <c r="L799" s="810"/>
      <c r="M799" s="811"/>
      <c r="N799" s="811"/>
      <c r="O799" s="811"/>
      <c r="P799" s="811"/>
      <c r="Q799" s="811"/>
      <c r="R799" s="811"/>
      <c r="S799" s="811"/>
      <c r="T799" s="811"/>
      <c r="U799" s="811"/>
      <c r="V799" s="811"/>
      <c r="W799" s="811"/>
      <c r="X799" s="812"/>
      <c r="Y799" s="813">
        <f>SUM(Y789:AB798)</f>
        <v>3</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7"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656"/>
      <c r="I802" s="656"/>
      <c r="J802" s="656"/>
      <c r="K802" s="657"/>
      <c r="L802" s="649"/>
      <c r="M802" s="650"/>
      <c r="N802" s="650"/>
      <c r="O802" s="650"/>
      <c r="P802" s="650"/>
      <c r="Q802" s="650"/>
      <c r="R802" s="650"/>
      <c r="S802" s="650"/>
      <c r="T802" s="650"/>
      <c r="U802" s="650"/>
      <c r="V802" s="650"/>
      <c r="W802" s="650"/>
      <c r="X802" s="651"/>
      <c r="Y802" s="367"/>
      <c r="Z802" s="368"/>
      <c r="AA802" s="368"/>
      <c r="AB802" s="787"/>
      <c r="AC802" s="655"/>
      <c r="AD802" s="656"/>
      <c r="AE802" s="656"/>
      <c r="AF802" s="656"/>
      <c r="AG802" s="657"/>
      <c r="AH802" s="649"/>
      <c r="AI802" s="650"/>
      <c r="AJ802" s="650"/>
      <c r="AK802" s="650"/>
      <c r="AL802" s="650"/>
      <c r="AM802" s="650"/>
      <c r="AN802" s="650"/>
      <c r="AO802" s="650"/>
      <c r="AP802" s="650"/>
      <c r="AQ802" s="650"/>
      <c r="AR802" s="650"/>
      <c r="AS802" s="650"/>
      <c r="AT802" s="651"/>
      <c r="AU802" s="367"/>
      <c r="AV802" s="368"/>
      <c r="AW802" s="368"/>
      <c r="AX802" s="369"/>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7"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656"/>
      <c r="I815" s="656"/>
      <c r="J815" s="656"/>
      <c r="K815" s="657"/>
      <c r="L815" s="649"/>
      <c r="M815" s="650"/>
      <c r="N815" s="650"/>
      <c r="O815" s="650"/>
      <c r="P815" s="650"/>
      <c r="Q815" s="650"/>
      <c r="R815" s="650"/>
      <c r="S815" s="650"/>
      <c r="T815" s="650"/>
      <c r="U815" s="650"/>
      <c r="V815" s="650"/>
      <c r="W815" s="650"/>
      <c r="X815" s="651"/>
      <c r="Y815" s="367"/>
      <c r="Z815" s="368"/>
      <c r="AA815" s="368"/>
      <c r="AB815" s="787"/>
      <c r="AC815" s="655"/>
      <c r="AD815" s="656"/>
      <c r="AE815" s="656"/>
      <c r="AF815" s="656"/>
      <c r="AG815" s="657"/>
      <c r="AH815" s="649"/>
      <c r="AI815" s="650"/>
      <c r="AJ815" s="650"/>
      <c r="AK815" s="650"/>
      <c r="AL815" s="650"/>
      <c r="AM815" s="650"/>
      <c r="AN815" s="650"/>
      <c r="AO815" s="650"/>
      <c r="AP815" s="650"/>
      <c r="AQ815" s="650"/>
      <c r="AR815" s="650"/>
      <c r="AS815" s="650"/>
      <c r="AT815" s="651"/>
      <c r="AU815" s="367"/>
      <c r="AV815" s="368"/>
      <c r="AW815" s="368"/>
      <c r="AX815" s="369"/>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7"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656"/>
      <c r="I828" s="656"/>
      <c r="J828" s="656"/>
      <c r="K828" s="657"/>
      <c r="L828" s="649"/>
      <c r="M828" s="650"/>
      <c r="N828" s="650"/>
      <c r="O828" s="650"/>
      <c r="P828" s="650"/>
      <c r="Q828" s="650"/>
      <c r="R828" s="650"/>
      <c r="S828" s="650"/>
      <c r="T828" s="650"/>
      <c r="U828" s="650"/>
      <c r="V828" s="650"/>
      <c r="W828" s="650"/>
      <c r="X828" s="651"/>
      <c r="Y828" s="367"/>
      <c r="Z828" s="368"/>
      <c r="AA828" s="368"/>
      <c r="AB828" s="787"/>
      <c r="AC828" s="655"/>
      <c r="AD828" s="656"/>
      <c r="AE828" s="656"/>
      <c r="AF828" s="656"/>
      <c r="AG828" s="657"/>
      <c r="AH828" s="649"/>
      <c r="AI828" s="650"/>
      <c r="AJ828" s="650"/>
      <c r="AK828" s="650"/>
      <c r="AL828" s="650"/>
      <c r="AM828" s="650"/>
      <c r="AN828" s="650"/>
      <c r="AO828" s="650"/>
      <c r="AP828" s="650"/>
      <c r="AQ828" s="650"/>
      <c r="AR828" s="650"/>
      <c r="AS828" s="650"/>
      <c r="AT828" s="651"/>
      <c r="AU828" s="367"/>
      <c r="AV828" s="368"/>
      <c r="AW828" s="368"/>
      <c r="AX828" s="369"/>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3.5" customHeight="1" x14ac:dyDescent="0.15">
      <c r="A845" s="355">
        <v>1</v>
      </c>
      <c r="B845" s="355">
        <v>1</v>
      </c>
      <c r="C845" s="328" t="s">
        <v>684</v>
      </c>
      <c r="D845" s="328"/>
      <c r="E845" s="328"/>
      <c r="F845" s="328"/>
      <c r="G845" s="328"/>
      <c r="H845" s="328"/>
      <c r="I845" s="328"/>
      <c r="J845" s="329">
        <v>5011101012993</v>
      </c>
      <c r="K845" s="330"/>
      <c r="L845" s="330"/>
      <c r="M845" s="330"/>
      <c r="N845" s="330"/>
      <c r="O845" s="330"/>
      <c r="P845" s="344" t="s">
        <v>683</v>
      </c>
      <c r="Q845" s="331"/>
      <c r="R845" s="331"/>
      <c r="S845" s="331"/>
      <c r="T845" s="331"/>
      <c r="U845" s="331"/>
      <c r="V845" s="331"/>
      <c r="W845" s="331"/>
      <c r="X845" s="331"/>
      <c r="Y845" s="332">
        <v>3</v>
      </c>
      <c r="Z845" s="333"/>
      <c r="AA845" s="333"/>
      <c r="AB845" s="334"/>
      <c r="AC845" s="335" t="s">
        <v>292</v>
      </c>
      <c r="AD845" s="336"/>
      <c r="AE845" s="336"/>
      <c r="AF845" s="336"/>
      <c r="AG845" s="336"/>
      <c r="AH845" s="351">
        <v>1</v>
      </c>
      <c r="AI845" s="352"/>
      <c r="AJ845" s="352"/>
      <c r="AK845" s="352"/>
      <c r="AL845" s="339">
        <v>98.6</v>
      </c>
      <c r="AM845" s="340"/>
      <c r="AN845" s="340"/>
      <c r="AO845" s="341"/>
      <c r="AP845" s="342" t="s">
        <v>668</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3:AX13 P15:AC17 AK15:AX15 AK16:AQ17 AD14:AJ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Q134:AQ135 AU134:AU135 AM134:AM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663</v>
      </c>
      <c r="H2" s="13" t="str">
        <f>IF(G2="","",F2)</f>
        <v>一般会計</v>
      </c>
      <c r="I2" s="13" t="str">
        <f>IF(H2="","",IF(I1&lt;&gt;"",CONCATENATE(I1,"、",H2),H2))</f>
        <v>一般会計</v>
      </c>
      <c r="K2" s="14" t="s">
        <v>102</v>
      </c>
      <c r="L2" s="15"/>
      <c r="M2" s="13" t="str">
        <f>IF(L2="","",K2)</f>
        <v/>
      </c>
      <c r="N2" s="13" t="str">
        <f>IF(M2="","",IF(N1&lt;&gt;"",CONCATENATE(N1,"、",M2),M2))</f>
        <v/>
      </c>
      <c r="O2" s="13"/>
      <c r="P2" s="12" t="s">
        <v>73</v>
      </c>
      <c r="Q2" s="17" t="s">
        <v>663</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663</v>
      </c>
      <c r="R3" s="13" t="str">
        <f t="shared" ref="R3:R8" si="3">IF(Q3="","",P3)</f>
        <v>委託・請負</v>
      </c>
      <c r="S3" s="13" t="str">
        <f t="shared" ref="S3:S8" si="4">IF(R3="",S2,IF(S2&lt;&gt;"",CONCATENATE(S2,"、",R3),R3))</f>
        <v>直接実施、委託・請負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663</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2021-04-26T05:34:17Z</cp:lastPrinted>
  <dcterms:created xsi:type="dcterms:W3CDTF">2012-03-13T00:50:25Z</dcterms:created>
  <dcterms:modified xsi:type="dcterms:W3CDTF">2021-06-28T02:13:01Z</dcterms:modified>
</cp:coreProperties>
</file>