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２．企画班フォルダ\予算・財投\行政事業レビュー\R3d実施\"/>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行政事業レビューシート!$A$1:$AY$925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4" i="3"/>
  <c r="AY255" i="3"/>
  <c r="AY213" i="3"/>
  <c r="AY235" i="3"/>
  <c r="AY369" i="3"/>
  <c r="AY417" i="3"/>
  <c r="AY134" i="3"/>
  <c r="AY50"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<sst xmlns="http://schemas.openxmlformats.org/spreadsheetml/2006/main" count="3031" uniqueCount="784">
  <si>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</si>
  <si>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</si>
  <si>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</si>
  <si>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</si>
  <si>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</si>
  <si>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</si>
  <si>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</si>
  <si>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</si>
  <si>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</si>
  <si>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</si>
  <si>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</si>
  <si>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</si>
  <si>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</si>
  <si>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</si>
  <si>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</si>
  <si>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</si>
  <si>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</si>
  <si>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</si>
  <si>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</si>
  <si>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</si>
  <si>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</si>
  <si>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</si>
  <si>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</si>
  <si>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</si>
  <si>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</si>
  <si>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</si>
  <si>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</si>
  <si>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</si>
  <si>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</si>
  <si>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</si>
  <si>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</si>
  <si>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</si>
  <si>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</si>
  <si>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</si>
  <si>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</si>
  <si>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</si>
  <si>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</si>
  <si>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</si>
  <si>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</si>
  <si>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</si>
  <si>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</si>
  <si>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</si>
  <si>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</si>
  <si>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</si>
  <si>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</si>
  <si>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</si>
  <si>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</si>
  <si>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</si>
  <si>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</si>
  <si>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</si>
  <si>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</si>
  <si>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</si>
  <si>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</si>
  <si>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</si>
  <si>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</si>
  <si>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</si>
  <si>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</si>
  <si>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</si>
  <si>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</si>
  <si>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</si>
  <si>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</si>
  <si>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</si>
  <si>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</si>
  <si>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</si>
  <si>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</si>
  <si>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</si>
  <si>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</si>
  <si>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</si>
  <si>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</si>
  <si>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</si>
  <si>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</si>
  <si>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</si>
  <si>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</si>
  <si>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</si>
  <si>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</si>
  <si>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</si>
  <si>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</si>
  <si>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</si>
  <si>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</si>
  <si>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</si>
  <si>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</si>
  <si>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</si>
  <si>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</si>
  <si>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</si>
  <si>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</si>
  <si>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</si>
  <si>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</si>
  <si>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</si>
  <si>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</si>
  <si>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</si>
  <si>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</si>
  <si>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</si>
  <si>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</si>
  <si>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</si>
  <si>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</si>
  <si>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</si>
  <si>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</si>
  <si>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</si>
  <si>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</si>
  <si>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</si>
  <si>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</si>
  <si>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</si>
  <si>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</si>
  <si>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</si>
  <si>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</si>
  <si>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</si>
  <si>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</si>
  <si>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</si>
  <si>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</si>
  <si>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</si>
  <si>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</si>
  <si>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</si>
  <si>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</si>
  <si>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</si>
  <si>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</si>
  <si>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</si>
  <si>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</si>
  <si>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</si>
  <si>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</si>
  <si>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</si>
  <si>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</si>
  <si>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</si>
  <si>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</si>
  <si>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</si>
  <si>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</si>
  <si>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</si>
  <si>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</si>
  <si>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</si>
  <si>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</si>
  <si>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</si>
  <si>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</si>
  <si>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</si>
  <si>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</si>
  <si>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</si>
  <si>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</si>
  <si>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</si>
  <si>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</si>
  <si>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</si>
  <si>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</si>
  <si>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</si>
  <si>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</si>
  <si>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</si>
  <si>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</si>
  <si>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</si>
  <si>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</si>
  <si>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</si>
  <si>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</si>
  <si>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</si>
  <si>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</si>
  <si>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</si>
  <si>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</si>
  <si>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</si>
  <si>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</si>
  <si>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</si>
  <si>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</si>
  <si>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</si>
  <si>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</si>
  <si>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</si>
  <si>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</si>
  <si>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</si>
  <si>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</si>
  <si>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</si>
  <si>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</si>
  <si>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</si>
  <si>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</si>
  <si>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</si>
  <si>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</si>
  <si>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</si>
  <si>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</si>
  <si>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</si>
  <si>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</si>
  <si>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</si>
  <si>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</si>
  <si>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</si>
  <si>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</si>
  <si>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</si>
  <si>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</si>
  <si>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</si>
  <si>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</si>
  <si>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</si>
  <si>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</si>
  <si>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</si>
  <si>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</si>
  <si>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</si>
  <si>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</si>
  <si>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</si>
  <si>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</si>
  <si>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</si>
  <si>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</si>
  <si>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</si>
  <si>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</si>
  <si>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</si>
  <si>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</si>
  <si>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</si>
  <si>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</si>
  <si>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</si>
  <si>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</si>
  <si>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</si>
  <si>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</si>
  <si>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</si>
  <si>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</si>
  <si>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</si>
  <si>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</si>
  <si>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</si>
  <si>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</si>
  <si>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</si>
  <si>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</si>
  <si>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</si>
  <si>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</si>
  <si>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</si>
  <si>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</si>
  <si>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</si>
  <si>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</si>
  <si>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</si>
  <si>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</si>
  <si>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</si>
  <si>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</si>
  <si>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</si>
  <si>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</si>
  <si>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</si>
  <si>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</si>
  <si>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</si>
  <si>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</si>
  <si>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</si>
  <si>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</si>
  <si>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</si>
  <si>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</si>
  <si>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</si>
  <si>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</si>
  <si>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</si>
  <si>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</si>
  <si>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</si>
  <si>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</si>
  <si>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</si>
  <si>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</si>
  <si>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</si>
  <si>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</si>
  <si>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</si>
  <si>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</si>
  <si>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</si>
  <si>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</si>
  <si>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</si>
  <si>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</si>
  <si>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</si>
  <si>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</si>
  <si>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</si>
  <si>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</si>
  <si>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</si>
  <si>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</si>
  <si>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</si>
  <si>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</si>
  <si>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</si>
  <si>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</si>
  <si>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</si>
  <si>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</si>
  <si>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</si>
  <si>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</si>
  <si>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</si>
  <si>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</si>
  <si>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</si>
  <si>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</si>
  <si>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</si>
  <si>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</si>
  <si>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</si>
  <si>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</si>
  <si>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</si>
  <si>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</si>
  <si>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</si>
  <si>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</si>
  <si>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</si>
  <si>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</si>
  <si>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</si>
  <si>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</si>
  <si>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</si>
  <si>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</si>
  <si>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</si>
  <si>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</si>
  <si>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</si>
  <si>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</si>
  <si>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</si>
  <si>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</si>
  <si>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</si>
  <si>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</si>
  <si>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</si>
  <si>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</si>
  <si>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</si>
  <si>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</si>
  <si>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</si>
  <si>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</si>
  <si>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</si>
  <si>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</si>
  <si>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</si>
  <si>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</si>
  <si>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</si>
  <si>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</si>
  <si>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</si>
  <si>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</si>
  <si>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</si>
  <si>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</si>
  <si>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</si>
  <si>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</si>
  <si>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</si>
  <si>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</si>
  <si>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</si>
  <si>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</si>
  <si>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</si>
  <si>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</si>
  <si>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</si>
  <si>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</si>
  <si>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</si>
  <si>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</si>
  <si>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</si>
  <si>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</si>
  <si>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</si>
  <si>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</si>
  <si>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</si>
  <si>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</si>
  <si>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</si>
  <si>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</si>
  <si>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</si>
  <si>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</si>
  <si>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</si>
  <si>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</si>
  <si>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</si>
  <si>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</si>
  <si>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</si>
  <si>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</si>
  <si>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</si>
  <si>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</si>
  <si>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</si>
  <si>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</si>
  <si>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</si>
  <si>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</si>
  <si>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</si>
  <si>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</si>
  <si>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</si>
  <si>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</si>
  <si>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</si>
  <si>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</si>
  <si>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</si>
  <si>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</si>
  <si>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</si>
  <si>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</si>
  <si>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</si>
  <si>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</si>
  <si>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</si>
  <si>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</si>
  <si>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</si>
  <si>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</si>
  <si>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</si>
  <si>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</si>
  <si>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</si>
  <si>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</si>
  <si>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</si>
  <si>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</si>
  <si>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</si>
  <si>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</si>
  <si>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</si>
  <si>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</si>
  <si>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</si>
  <si>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</si>
  <si>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</si>
  <si>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</si>
  <si>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</si>
  <si>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</si>
  <si>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</si>
  <si>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</si>
  <si>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</si>
  <si>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</si>
  <si>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</si>
  <si>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</si>
  <si>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</si>
  <si>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</si>
  <si>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</si>
  <si>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</si>
  <si>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</si>
  <si>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</si>
  <si>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</si>
  <si>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</si>
  <si>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</si>
  <si>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</si>
  <si>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</si>
  <si>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</si>
  <si>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</si>
  <si>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</si>
  <si>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</si>
  <si>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</si>
  <si>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</si>
  <si>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</si>
  <si>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</si>
  <si>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</si>
  <si>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</si>
  <si>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</si>
  <si>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</si>
  <si>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</si>
  <si>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</si>
  <si>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</si>
  <si>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</si>
  <si>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</si>
  <si>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</si>
  <si>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</si>
  <si>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</si>
  <si>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</si>
  <si>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</si>
  <si>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</si>
  <si>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</si>
  <si>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</si>
  <si>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</si>
  <si>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</si>
  <si>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</si>
  <si>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</si>
  <si>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</si>
  <si>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</si>
  <si>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</si>
  <si>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</si>
  <si>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</si>
  <si>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</si>
  <si>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</si>
  <si>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</si>
  <si>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</si>
  <si>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</si>
  <si>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</si>
  <si>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</si>
  <si>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</si>
  <si>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</si>
  <si>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</si>
  <si>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</si>
  <si>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</si>
  <si>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</si>
  <si>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</si>
  <si>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</si>
  <si>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</si>
  <si>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</si>
  <si>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</si>
  <si>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</si>
  <si>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</si>
  <si>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</si>
  <si>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</si>
  <si>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</si>
  <si>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</si>
  <si>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</si>
  <si>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</si>
  <si>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</si>
  <si>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</si>
  <si>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</si>
  <si>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</si>
  <si>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</si>
  <si>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</si>
  <si>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</si>
  <si>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</si>
  <si>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</si>
  <si>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</si>
  <si>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</si>
  <si>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</si>
  <si>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</si>
  <si>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</si>
  <si>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</si>
  <si>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</si>
  <si>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</si>
  <si>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</si>
  <si>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</si>
  <si>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</si>
  <si>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</si>
  <si>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</si>
  <si>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</si>
  <si>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</si>
  <si>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</si>
  <si>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</si>
  <si>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</si>
  <si>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</si>
  <si>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</si>
  <si>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</si>
  <si>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</si>
  <si>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</si>
  <si>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</si>
  <si>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</si>
  <si>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</si>
  <si>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</si>
  <si>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</si>
  <si>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</si>
  <si>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</si>
  <si>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</si>
  <si>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</si>
  <si>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</si>
  <si>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</si>
  <si>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</si>
  <si>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</si>
  <si>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</si>
  <si>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</si>
  <si>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</si>
  <si>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</si>
  <si>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</si>
  <si>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</si>
  <si>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</si>
  <si>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</si>
  <si>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</si>
  <si>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</si>
  <si>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</si>
  <si>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</si>
  <si>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</si>
  <si>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</si>
  <si>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</si>
  <si>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</si>
  <si>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</si>
  <si>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</si>
  <si>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</si>
  <si>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</si>
  <si>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</si>
  <si>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</si>
  <si>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</si>
  <si>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</si>
  <si>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</si>
  <si>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</si>
  <si>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</si>
  <si>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</si>
  <si>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</si>
  <si>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</si>
  <si>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</si>
  <si>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</si>
  <si>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</si>
  <si>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</si>
  <si>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</si>
  <si>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</si>
  <si>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</si>
  <si>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</si>
  <si>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</si>
  <si>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</si>
  <si>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</si>
  <si>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</si>
  <si>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</si>
  <si>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</si>
  <si>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</si>
  <si>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</si>
  <si>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</si>
  <si>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</si>
  <si>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</si>
  <si>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</si>
  <si>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</si>
  <si>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</si>
  <si>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</si>
  <si>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</si>
  <si>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</si>
  <si>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</si>
  <si>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</si>
  <si>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</si>
  <si>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</si>
  <si>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</si>
  <si>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</si>
  <si>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</si>
  <si>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</si>
  <si>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</si>
  <si>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</si>
  <si>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</si>
  <si>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</si>
  <si>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</si>
  <si>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</si>
  <si>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</si>
  <si>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</si>
  <si>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</si>
  <si>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</si>
  <si>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</si>
  <si>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</si>
  <si>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</si>
  <si>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</si>
  <si>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</si>
  <si>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</si>
  <si>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</si>
  <si>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</si>
  <si>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</si>
  <si>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</si>
  <si>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</si>
  <si>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</si>
  <si>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</si>
  <si>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</si>
  <si>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</si>
  <si>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</si>
  <si>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</si>
  <si>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</si>
  <si>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</si>
  <si>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</si>
  <si>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</si>
  <si>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</si>
  <si>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</si>
  <si>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</si>
  <si>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</si>
  <si>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</si>
  <si>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</si>
  <si>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</si>
  <si>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</si>
  <si>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</si>
  <si>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</si>
  <si>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</si>
  <si>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</si>
  <si>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</si>
  <si>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</si>
  <si>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</si>
  <si>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</si>
  <si>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</si>
  <si>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</si>
  <si>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</si>
  <si>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</si>
  <si>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</si>
  <si>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</si>
  <si>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</si>
  <si>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</si>
  <si>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</si>
  <si>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</si>
  <si>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</si>
  <si>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</si>
  <si>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</si>
  <si>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</si>
  <si>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</si>
  <si>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</si>
  <si>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</si>
  <si>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</si>
  <si>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</si>
  <si>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</si>
  <si>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</si>
  <si>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</si>
  <si>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</si>
  <si>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</si>
  <si>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</si>
  <si>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</si>
  <si>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</si>
  <si>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</si>
  <si>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</si>
  <si>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</si>
  <si>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</si>
  <si>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</si>
  <si>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</si>
  <si>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</si>
  <si>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</si>
  <si>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</si>
  <si>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</si>
  <si>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</si>
  <si>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</si>
  <si>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</si>
  <si>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</si>
  <si>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</si>
  <si>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</si>
  <si>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</si>
  <si>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</si>
  <si>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</si>
  <si>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</si>
  <si>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</si>
  <si>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</si>
  <si>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</si>
  <si>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</si>
  <si>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</si>
  <si>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</si>
  <si>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</si>
  <si>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</si>
  <si>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</si>
  <si>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</si>
  <si>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</si>
  <si>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</si>
  <si>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</si>
  <si>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</si>
  <si>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</si>
  <si>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</si>
  <si>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</si>
  <si>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</si>
  <si>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</si>
  <si>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</si>
  <si>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</si>
  <si>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</si>
  <si>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</si>
  <si>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</si>
  <si>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</si>
  <si>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</si>
  <si>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</si>
  <si>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</si>
  <si>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</si>
  <si>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</si>
  <si>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</si>
  <si>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</si>
  <si>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</si>
  <si>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</si>
  <si>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</si>
  <si>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</si>
  <si>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</si>
  <si>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</si>
  <si>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</si>
  <si>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</si>
  <si>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</si>
  <si>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</si>
  <si>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</si>
  <si>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</si>
  <si>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</si>
  <si>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</si>
  <si>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</si>
  <si>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</si>
  <si>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</si>
  <si>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</si>
  <si>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</si>
  <si>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</si>
  <si>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</si>
  <si>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</si>
  <si>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</si>
  <si>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</si>
  <si>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</si>
  <si>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</si>
  <si>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</si>
  <si>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</si>
  <si>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</si>
  <si>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</si>
  <si>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</si>
  <si>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</si>
  <si>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</si>
  <si>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</si>
  <si>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</si>
  <si>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</si>
  <si>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健全な民泊サービスの普及</t>
    <phoneticPr fontId="5"/>
  </si>
  <si>
    <t>国交</t>
  </si>
  <si>
    <t>観光庁</t>
    <phoneticPr fontId="5"/>
  </si>
  <si>
    <t>観光産業課</t>
    <phoneticPr fontId="5"/>
  </si>
  <si>
    <t>○</t>
  </si>
  <si>
    <t>観光立国推進基本法第21条</t>
    <phoneticPr fontId="5"/>
  </si>
  <si>
    <t>平成30年6月15日に施行された住宅宿泊事業法の適正な運営を確保することにより、健全な民泊サービスの普及を目指す。</t>
    <phoneticPr fontId="5"/>
  </si>
  <si>
    <t>-</t>
    <phoneticPr fontId="5"/>
  </si>
  <si>
    <t>観光振興調査費</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</si>
  <si>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</si>
  <si>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</si>
  <si>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</si>
  <si>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</si>
  <si>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</si>
  <si>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６ 国際競争力、観光交流、広域・地域間連携等の確保・強化</t>
    <phoneticPr fontId="5"/>
  </si>
  <si>
    <t>２０　観光立国を推進する</t>
    <phoneticPr fontId="5"/>
  </si>
  <si>
    <t>万人</t>
    <rPh sb="0" eb="2">
      <t>マンニン</t>
    </rPh>
    <phoneticPr fontId="5"/>
  </si>
  <si>
    <t>240</t>
    <phoneticPr fontId="5"/>
  </si>
  <si>
    <t>236</t>
    <phoneticPr fontId="5"/>
  </si>
  <si>
    <t>国土交通省</t>
  </si>
  <si>
    <t>A.エヌ・ティ・ティ・コミュニケーションズ（株）</t>
    <phoneticPr fontId="5"/>
  </si>
  <si>
    <t>エヌ・ティ・ティ・コミュニケーションズ（株）</t>
    <phoneticPr fontId="5"/>
  </si>
  <si>
    <t>株式会社テイルウィンドシステム</t>
    <phoneticPr fontId="5"/>
  </si>
  <si>
    <t>住宅宿泊事業等制度コールセンター運営</t>
    <phoneticPr fontId="5"/>
  </si>
  <si>
    <t>住宅宿泊事業者等情報管理システム運用</t>
    <phoneticPr fontId="5"/>
  </si>
  <si>
    <t>国庫債務負担行為等</t>
  </si>
  <si>
    <t>-</t>
    <phoneticPr fontId="5"/>
  </si>
  <si>
    <t>事業費</t>
    <rPh sb="0" eb="3">
      <t>ジギョウヒ</t>
    </rPh>
    <phoneticPr fontId="5"/>
  </si>
  <si>
    <t>兆円</t>
    <rPh sb="0" eb="2">
      <t>チョウエン</t>
    </rPh>
    <phoneticPr fontId="5"/>
  </si>
  <si>
    <t>万人泊</t>
    <phoneticPr fontId="5"/>
  </si>
  <si>
    <t>万人</t>
    <phoneticPr fontId="5"/>
  </si>
  <si>
    <t>民泊に関する相談、問い合わせ等にワンストップで対応できる民泊制度コールセンターの活用及び、手続等に関する民泊制度運営システムの活用等により、制度周知や手続等の利便性を向上させ、健全な民泊サービスの普及を図る。</t>
    <rPh sb="0" eb="2">
      <t>ミンパク</t>
    </rPh>
    <rPh sb="3" eb="4">
      <t>カン</t>
    </rPh>
    <rPh sb="6" eb="8">
      <t>ソウダン</t>
    </rPh>
    <rPh sb="9" eb="10">
      <t>ト</t>
    </rPh>
    <rPh sb="11" eb="12">
      <t>ア</t>
    </rPh>
    <rPh sb="14" eb="15">
      <t>トウ</t>
    </rPh>
    <rPh sb="23" eb="25">
      <t>タイオウ</t>
    </rPh>
    <rPh sb="28" eb="30">
      <t>ミンパク</t>
    </rPh>
    <rPh sb="30" eb="32">
      <t>セイド</t>
    </rPh>
    <rPh sb="40" eb="42">
      <t>カツヨウ</t>
    </rPh>
    <rPh sb="42" eb="43">
      <t>オヨ</t>
    </rPh>
    <rPh sb="45" eb="47">
      <t>テツヅ</t>
    </rPh>
    <rPh sb="47" eb="48">
      <t>トウ</t>
    </rPh>
    <rPh sb="49" eb="50">
      <t>カン</t>
    </rPh>
    <rPh sb="52" eb="54">
      <t>ミンパク</t>
    </rPh>
    <rPh sb="54" eb="56">
      <t>セイド</t>
    </rPh>
    <rPh sb="56" eb="58">
      <t>ウンエイ</t>
    </rPh>
    <rPh sb="63" eb="65">
      <t>カツヨウ</t>
    </rPh>
    <rPh sb="65" eb="66">
      <t>トウ</t>
    </rPh>
    <rPh sb="70" eb="72">
      <t>セイド</t>
    </rPh>
    <rPh sb="72" eb="74">
      <t>シュウチ</t>
    </rPh>
    <rPh sb="75" eb="77">
      <t>テツヅ</t>
    </rPh>
    <rPh sb="77" eb="78">
      <t>トウ</t>
    </rPh>
    <rPh sb="79" eb="82">
      <t>リベンセイ</t>
    </rPh>
    <rPh sb="83" eb="85">
      <t>コウジョウ</t>
    </rPh>
    <rPh sb="88" eb="90">
      <t>ケンゼン</t>
    </rPh>
    <rPh sb="91" eb="93">
      <t>ミンパク</t>
    </rPh>
    <rPh sb="98" eb="100">
      <t>フキュウ</t>
    </rPh>
    <rPh sb="101" eb="102">
      <t>ハカ</t>
    </rPh>
    <phoneticPr fontId="4"/>
  </si>
  <si>
    <t>民泊制度運営システムの利用者数（住宅宿泊事業者）</t>
  </si>
  <si>
    <t>観光庁調べ</t>
  </si>
  <si>
    <t>-</t>
  </si>
  <si>
    <t>制度周知を行った自治体数</t>
    <rPh sb="0" eb="2">
      <t>セイド</t>
    </rPh>
    <rPh sb="2" eb="4">
      <t>シュウチ</t>
    </rPh>
    <rPh sb="5" eb="6">
      <t>オコナ</t>
    </rPh>
    <rPh sb="8" eb="11">
      <t>ジチタイ</t>
    </rPh>
    <rPh sb="11" eb="12">
      <t>スウ</t>
    </rPh>
    <phoneticPr fontId="4"/>
  </si>
  <si>
    <t>-</t>
    <phoneticPr fontId="5"/>
  </si>
  <si>
    <t>109/146</t>
  </si>
  <si>
    <t>188/147</t>
  </si>
  <si>
    <t>百万円</t>
    <rPh sb="0" eb="2">
      <t>ヒャクマン</t>
    </rPh>
    <rPh sb="2" eb="3">
      <t>エン</t>
    </rPh>
    <phoneticPr fontId="4"/>
  </si>
  <si>
    <t>人</t>
    <rPh sb="0" eb="1">
      <t>ニン</t>
    </rPh>
    <phoneticPr fontId="4"/>
  </si>
  <si>
    <t>一般競争入札方式を経て、適正に業者選定している。</t>
    <rPh sb="0" eb="2">
      <t>イッパン</t>
    </rPh>
    <rPh sb="2" eb="4">
      <t>キョウソウ</t>
    </rPh>
    <rPh sb="4" eb="6">
      <t>ニュウサツ</t>
    </rPh>
    <rPh sb="6" eb="8">
      <t>ホウシキ</t>
    </rPh>
    <rPh sb="9" eb="10">
      <t>ヘ</t>
    </rPh>
    <rPh sb="15" eb="17">
      <t>ギョウシャ</t>
    </rPh>
    <rPh sb="17" eb="19">
      <t>センテイ</t>
    </rPh>
    <phoneticPr fontId="33"/>
  </si>
  <si>
    <t>成果実績は着実に伸びているものの、住宅宿泊事業の届出件数は、施行当初よりも増加が緩やかになっており、同じく、成果実績の増加も緩やかになることが予見される。したがって、事業費用については、その成果実績を勘案し、より適正な金額に圧縮するよう検討を開始していく。</t>
    <rPh sb="0" eb="2">
      <t>セイカ</t>
    </rPh>
    <rPh sb="2" eb="4">
      <t>ジッセキ</t>
    </rPh>
    <rPh sb="5" eb="7">
      <t>チャクジツ</t>
    </rPh>
    <rPh sb="8" eb="9">
      <t>ノ</t>
    </rPh>
    <rPh sb="17" eb="19">
      <t>ジュウタク</t>
    </rPh>
    <rPh sb="19" eb="21">
      <t>シュクハク</t>
    </rPh>
    <rPh sb="50" eb="51">
      <t>オナ</t>
    </rPh>
    <rPh sb="106" eb="108">
      <t>テキセイ</t>
    </rPh>
    <rPh sb="109" eb="111">
      <t>キンガク</t>
    </rPh>
    <phoneticPr fontId="33"/>
  </si>
  <si>
    <t>全国的な制度運営にも資する事業であるため国が実施することが効果的である。</t>
    <rPh sb="0" eb="3">
      <t>ゼンコクテキ</t>
    </rPh>
    <phoneticPr fontId="33"/>
  </si>
  <si>
    <t>民泊サービスに関連し、現に近隣トラブル等の社会問題が発生しており、優先度の高い事業である。</t>
    <rPh sb="11" eb="12">
      <t>ゲン</t>
    </rPh>
    <phoneticPr fontId="33"/>
  </si>
  <si>
    <t>真に必要なものに限定している。</t>
    <rPh sb="0" eb="1">
      <t>シン</t>
    </rPh>
    <phoneticPr fontId="33"/>
  </si>
  <si>
    <t>‐</t>
  </si>
  <si>
    <t>有</t>
  </si>
  <si>
    <t>無</t>
  </si>
  <si>
    <t>167/146</t>
    <phoneticPr fontId="5"/>
  </si>
  <si>
    <t>令和３年度までに民泊制度運営システムの利用者数（住宅宿泊事業者）を40,000人にする</t>
    <rPh sb="0" eb="2">
      <t>レイワ</t>
    </rPh>
    <rPh sb="3" eb="5">
      <t>ネンド</t>
    </rPh>
    <rPh sb="8" eb="10">
      <t>ミンパク</t>
    </rPh>
    <rPh sb="10" eb="12">
      <t>セイド</t>
    </rPh>
    <rPh sb="12" eb="14">
      <t>ウンエイ</t>
    </rPh>
    <rPh sb="19" eb="22">
      <t>リヨウシャ</t>
    </rPh>
    <rPh sb="22" eb="23">
      <t>スウ</t>
    </rPh>
    <rPh sb="39" eb="40">
      <t>ニン</t>
    </rPh>
    <phoneticPr fontId="4"/>
  </si>
  <si>
    <t>-</t>
    <phoneticPr fontId="5"/>
  </si>
  <si>
    <t>住宅宿泊事業等制度コールセンター運営及び住宅宿泊事業者等情報管理システム運用について、一般競争契約にて事業者の選定を行った。</t>
    <rPh sb="0" eb="6">
      <t>ジュウタクシュクハクジギョウ</t>
    </rPh>
    <rPh sb="6" eb="7">
      <t>トウ</t>
    </rPh>
    <rPh sb="7" eb="9">
      <t>セイド</t>
    </rPh>
    <rPh sb="16" eb="18">
      <t>ウンエイ</t>
    </rPh>
    <rPh sb="18" eb="19">
      <t>オヨ</t>
    </rPh>
    <rPh sb="20" eb="22">
      <t>ジュウタク</t>
    </rPh>
    <rPh sb="22" eb="24">
      <t>シュクハク</t>
    </rPh>
    <rPh sb="24" eb="28">
      <t>ジギョウシャナド</t>
    </rPh>
    <rPh sb="28" eb="30">
      <t>ジョウホウ</t>
    </rPh>
    <rPh sb="30" eb="32">
      <t>カンリ</t>
    </rPh>
    <rPh sb="36" eb="38">
      <t>ウンヨウ</t>
    </rPh>
    <rPh sb="43" eb="45">
      <t>イッパン</t>
    </rPh>
    <rPh sb="45" eb="47">
      <t>キョウソウ</t>
    </rPh>
    <rPh sb="47" eb="49">
      <t>ケイヤク</t>
    </rPh>
    <rPh sb="51" eb="54">
      <t>ジギョウシャ</t>
    </rPh>
    <rPh sb="55" eb="57">
      <t>センテイ</t>
    </rPh>
    <rPh sb="58" eb="59">
      <t>オコナ</t>
    </rPh>
    <phoneticPr fontId="33"/>
  </si>
  <si>
    <t>全国的な制度運営に資する事業であり、受益者との負担関係は妥当である。</t>
    <rPh sb="4" eb="6">
      <t>セイド</t>
    </rPh>
    <rPh sb="18" eb="21">
      <t>ジュエキシャ</t>
    </rPh>
    <rPh sb="23" eb="25">
      <t>フタン</t>
    </rPh>
    <rPh sb="25" eb="27">
      <t>カンケイ</t>
    </rPh>
    <rPh sb="28" eb="30">
      <t>ダトウ</t>
    </rPh>
    <phoneticPr fontId="4"/>
  </si>
  <si>
    <t>制度周知や手続き利便性の向上にかかる費用として１周知件数当たりの執行額は妥当である。</t>
    <rPh sb="0" eb="2">
      <t>セイド</t>
    </rPh>
    <rPh sb="2" eb="4">
      <t>シュウチ</t>
    </rPh>
    <rPh sb="5" eb="7">
      <t>テツヅ</t>
    </rPh>
    <rPh sb="8" eb="11">
      <t>リベンセイ</t>
    </rPh>
    <rPh sb="12" eb="14">
      <t>コウジョウ</t>
    </rPh>
    <rPh sb="18" eb="20">
      <t>ヒヨウ</t>
    </rPh>
    <rPh sb="24" eb="26">
      <t>シュウチ</t>
    </rPh>
    <rPh sb="26" eb="28">
      <t>ケンスウ</t>
    </rPh>
    <rPh sb="28" eb="29">
      <t>ア</t>
    </rPh>
    <rPh sb="32" eb="34">
      <t>シッコウ</t>
    </rPh>
    <rPh sb="34" eb="35">
      <t>ガク</t>
    </rPh>
    <rPh sb="36" eb="38">
      <t>ダトウ</t>
    </rPh>
    <phoneticPr fontId="33"/>
  </si>
  <si>
    <t>成果実績は成果目標に見合ったものと評価している。</t>
    <rPh sb="0" eb="2">
      <t>セイカ</t>
    </rPh>
    <rPh sb="2" eb="4">
      <t>ジッセキ</t>
    </rPh>
    <rPh sb="5" eb="7">
      <t>セイカ</t>
    </rPh>
    <rPh sb="7" eb="9">
      <t>モクヒョウ</t>
    </rPh>
    <rPh sb="10" eb="12">
      <t>ミア</t>
    </rPh>
    <rPh sb="17" eb="19">
      <t>ヒョウカ</t>
    </rPh>
    <phoneticPr fontId="33"/>
  </si>
  <si>
    <t>活動実績は見込みに見合ったものと評価している。</t>
    <rPh sb="0" eb="2">
      <t>カツドウ</t>
    </rPh>
    <rPh sb="2" eb="4">
      <t>ジッセキ</t>
    </rPh>
    <rPh sb="5" eb="7">
      <t>ミコ</t>
    </rPh>
    <rPh sb="9" eb="11">
      <t>ミア</t>
    </rPh>
    <rPh sb="16" eb="18">
      <t>ヒョウカ</t>
    </rPh>
    <phoneticPr fontId="33"/>
  </si>
  <si>
    <t>成果物は自治体や事業予定者の幅広い層に広く活用されている。</t>
    <rPh sb="0" eb="3">
      <t>セイカブツ</t>
    </rPh>
    <rPh sb="4" eb="7">
      <t>ジチタイ</t>
    </rPh>
    <rPh sb="8" eb="10">
      <t>ジギョウ</t>
    </rPh>
    <rPh sb="10" eb="13">
      <t>ヨテイシャ</t>
    </rPh>
    <rPh sb="14" eb="16">
      <t>ハバヒロ</t>
    </rPh>
    <rPh sb="17" eb="18">
      <t>ソウ</t>
    </rPh>
    <rPh sb="19" eb="20">
      <t>ヒロ</t>
    </rPh>
    <rPh sb="21" eb="23">
      <t>カツヨウ</t>
    </rPh>
    <phoneticPr fontId="33"/>
  </si>
  <si>
    <t>B.富士通株式会社</t>
    <phoneticPr fontId="5"/>
  </si>
  <si>
    <t>C.株式会社テイルウィンドシステム</t>
    <phoneticPr fontId="5"/>
  </si>
  <si>
    <t>住宅宿泊事業法届出物件の営業日数自動集計に係る調査等</t>
    <phoneticPr fontId="5"/>
  </si>
  <si>
    <t>富士通（株）</t>
    <phoneticPr fontId="5"/>
  </si>
  <si>
    <t>旅行者の宿泊ニーズが多様化していることなどに対応するために実施するものであり、国民や社会のニーズを的確に反映していると言える。</t>
    <rPh sb="0" eb="3">
      <t>リョコウシャ</t>
    </rPh>
    <phoneticPr fontId="5"/>
  </si>
  <si>
    <t>観光立国推進基本計画
明日の日本を支える観光ビジョン
観光ビジョン実現プログラム</t>
    <rPh sb="27" eb="29">
      <t>カンコウ</t>
    </rPh>
    <rPh sb="33" eb="35">
      <t>ジツゲン</t>
    </rPh>
    <phoneticPr fontId="5"/>
  </si>
  <si>
    <t>　X　/　Y</t>
    <phoneticPr fontId="5"/>
  </si>
  <si>
    <t>-</t>
    <phoneticPr fontId="5"/>
  </si>
  <si>
    <t>X：執行額（百万円）／Y：周知件数（件）</t>
    <rPh sb="2" eb="4">
      <t>シッコウ</t>
    </rPh>
    <rPh sb="4" eb="5">
      <t>ガク</t>
    </rPh>
    <rPh sb="6" eb="9">
      <t>ヒャクマンエン</t>
    </rPh>
    <rPh sb="13" eb="15">
      <t>シュウチ</t>
    </rPh>
    <rPh sb="15" eb="17">
      <t>ケンスウ</t>
    </rPh>
    <rPh sb="18" eb="19">
      <t>ケン</t>
    </rPh>
    <phoneticPr fontId="4"/>
  </si>
  <si>
    <t>効果的に事業が実施されている。</t>
    <rPh sb="0" eb="3">
      <t>コウカテキ</t>
    </rPh>
    <rPh sb="4" eb="6">
      <t>ジギョウ</t>
    </rPh>
    <rPh sb="7" eb="9">
      <t>ジッシ</t>
    </rPh>
    <phoneticPr fontId="5"/>
  </si>
  <si>
    <t>民泊物件の適切な運用の確認に係るシステムの運用業務</t>
    <rPh sb="23" eb="25">
      <t>ギョウム</t>
    </rPh>
    <phoneticPr fontId="5"/>
  </si>
  <si>
    <t>民泊物件の適切な運用の確認に係るシステムの運用業務</t>
    <rPh sb="0" eb="2">
      <t>ミンパク</t>
    </rPh>
    <rPh sb="2" eb="4">
      <t>ブッケン</t>
    </rPh>
    <rPh sb="5" eb="7">
      <t>テキセツ</t>
    </rPh>
    <rPh sb="8" eb="10">
      <t>ウンヨウ</t>
    </rPh>
    <rPh sb="11" eb="13">
      <t>カクニン</t>
    </rPh>
    <rPh sb="14" eb="15">
      <t>カカ</t>
    </rPh>
    <rPh sb="21" eb="23">
      <t>ウンヨウ</t>
    </rPh>
    <rPh sb="23" eb="25">
      <t>ギョウム</t>
    </rPh>
    <phoneticPr fontId="5"/>
  </si>
  <si>
    <t>本事業の実施により、健全な民泊サービスの普及ができるようになれば、多様なニーズに応じた宿泊施設の提供機会が拡大し、新たな旅行者を生み出すことに繋がることから、旅行者数の増加、旅行消費額の増加等に寄与することが期待される。</t>
    <rPh sb="79" eb="82">
      <t>リョコウシャ</t>
    </rPh>
    <rPh sb="82" eb="83">
      <t>スウ</t>
    </rPh>
    <rPh sb="84" eb="86">
      <t>ゾウカ</t>
    </rPh>
    <rPh sb="87" eb="89">
      <t>リョコウ</t>
    </rPh>
    <rPh sb="89" eb="92">
      <t>ショウヒガク</t>
    </rPh>
    <rPh sb="95" eb="96">
      <t>トウ</t>
    </rPh>
    <phoneticPr fontId="5"/>
  </si>
  <si>
    <t>課長　柿沼　宏明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</si>
</sst>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136070</xdr:colOff>
      <xdr:row>748</xdr:row>
      <xdr:rowOff>224916</xdr:rowOff>
    </xdr:from>
    <xdr:to>
      <xdr:col>37</xdr:col>
      <xdr:colOff>125851</xdr:colOff>
      <xdr:row>751</xdr:row>
      <xdr:rowOff>214922</xdr:rowOff>
    </xdr:to>
    <xdr:sp macro="" textlink="">
      <xdr:nvSpPr>
        <xdr:cNvPr id="2" name="正方形/長方形 1"/>
        <xdr:cNvSpPr/>
      </xdr:nvSpPr>
      <xdr:spPr>
        <a:xfrm>
          <a:off x="4170188" y="44857945"/>
          <a:ext cx="3418781" cy="10321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167</a:t>
          </a:r>
          <a:r>
            <a:rPr kumimoji="1" lang="ja-JP" altLang="en-US" sz="1400">
              <a:solidFill>
                <a:sysClr val="windowText" lastClr="000000"/>
              </a:solidFill>
            </a:rPr>
            <a:t>百万円</a:t>
          </a:r>
          <a:endParaRPr kumimoji="1" lang="ja-JP" altLang="en-US" sz="1400"/>
        </a:p>
      </xdr:txBody>
    </xdr:sp>
    <xdr:clientData/>
  </xdr:twoCellAnchor>
  <xdr:twoCellAnchor>
    <xdr:from>
      <xdr:col>18</xdr:col>
      <xdr:colOff>124164</xdr:colOff>
      <xdr:row>751</xdr:row>
      <xdr:rowOff>336177</xdr:rowOff>
    </xdr:from>
    <xdr:to>
      <xdr:col>39</xdr:col>
      <xdr:colOff>178592</xdr:colOff>
      <xdr:row>754</xdr:row>
      <xdr:rowOff>13829</xdr:rowOff>
    </xdr:to>
    <xdr:sp macro="" textlink="">
      <xdr:nvSpPr>
        <xdr:cNvPr id="4" name="大かっこ 3"/>
        <xdr:cNvSpPr/>
      </xdr:nvSpPr>
      <xdr:spPr>
        <a:xfrm>
          <a:off x="3754870" y="46011353"/>
          <a:ext cx="4290251" cy="71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健全な民泊サービスの普及を図るため、住宅宿泊事業法等に基づく民泊事業の適正な運営を確保するための取組を実施</a:t>
          </a:r>
          <a:endParaRPr lang="ja-JP" altLang="ja-JP">
            <a:solidFill>
              <a:sysClr val="windowText" lastClr="000000"/>
            </a:solidFill>
            <a:effectLst/>
          </a:endParaRPr>
        </a:p>
      </xdr:txBody>
    </xdr:sp>
    <xdr:clientData/>
  </xdr:twoCellAnchor>
  <xdr:twoCellAnchor>
    <xdr:from>
      <xdr:col>7</xdr:col>
      <xdr:colOff>176892</xdr:colOff>
      <xdr:row>758</xdr:row>
      <xdr:rowOff>122465</xdr:rowOff>
    </xdr:from>
    <xdr:to>
      <xdr:col>17</xdr:col>
      <xdr:colOff>190501</xdr:colOff>
      <xdr:row>762</xdr:row>
      <xdr:rowOff>136072</xdr:rowOff>
    </xdr:to>
    <xdr:sp macro="" textlink="">
      <xdr:nvSpPr>
        <xdr:cNvPr id="10" name="正方形/長方形 9"/>
        <xdr:cNvSpPr/>
      </xdr:nvSpPr>
      <xdr:spPr>
        <a:xfrm>
          <a:off x="1605642" y="47978786"/>
          <a:ext cx="2054680" cy="1428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110</a:t>
          </a:r>
          <a:r>
            <a:rPr kumimoji="1" lang="ja-JP" altLang="en-US" sz="1400">
              <a:solidFill>
                <a:sysClr val="windowText" lastClr="000000"/>
              </a:solidFill>
            </a:rPr>
            <a:t>百万円</a:t>
          </a:r>
          <a:endParaRPr kumimoji="1" lang="ja-JP" altLang="en-US" sz="1400"/>
        </a:p>
      </xdr:txBody>
    </xdr:sp>
    <xdr:clientData/>
  </xdr:twoCellAnchor>
  <xdr:oneCellAnchor>
    <xdr:from>
      <xdr:col>8</xdr:col>
      <xdr:colOff>93548</xdr:colOff>
      <xdr:row>757</xdr:row>
      <xdr:rowOff>40821</xdr:rowOff>
    </xdr:from>
    <xdr:ext cx="1845469" cy="340178"/>
    <xdr:sp macro="" textlink="">
      <xdr:nvSpPr>
        <xdr:cNvPr id="13" name="テキスト ボックス 12">
          <a:extLst>
            <a:ext uri="{FF2B5EF4-FFF2-40B4-BE49-F238E27FC236}">
              <a16:creationId xmlns:a16="http://schemas.microsoft.com/office/drawing/2014/main" id="{00000000-0008-0000-0000-000006000000}"/>
            </a:ext>
          </a:extLst>
        </xdr:cNvPr>
        <xdr:cNvSpPr txBox="1"/>
      </xdr:nvSpPr>
      <xdr:spPr>
        <a:xfrm>
          <a:off x="1744548" y="47554696"/>
          <a:ext cx="1845469"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国庫債務負担行為等</a:t>
          </a:r>
          <a:r>
            <a:rPr kumimoji="1" lang="en-US" altLang="ja-JP" sz="1200"/>
            <a:t>】</a:t>
          </a:r>
        </a:p>
        <a:p>
          <a:r>
            <a:rPr kumimoji="1" lang="ja-JP" altLang="en-US" sz="1200"/>
            <a:t>　</a:t>
          </a:r>
        </a:p>
      </xdr:txBody>
    </xdr:sp>
    <xdr:clientData/>
  </xdr:oneCellAnchor>
  <xdr:twoCellAnchor>
    <xdr:from>
      <xdr:col>6</xdr:col>
      <xdr:colOff>81642</xdr:colOff>
      <xdr:row>763</xdr:row>
      <xdr:rowOff>13608</xdr:rowOff>
    </xdr:from>
    <xdr:to>
      <xdr:col>22</xdr:col>
      <xdr:colOff>40821</xdr:colOff>
      <xdr:row>764</xdr:row>
      <xdr:rowOff>560294</xdr:rowOff>
    </xdr:to>
    <xdr:sp macro="" textlink="">
      <xdr:nvSpPr>
        <xdr:cNvPr id="14" name="大かっこ 13"/>
        <xdr:cNvSpPr/>
      </xdr:nvSpPr>
      <xdr:spPr>
        <a:xfrm>
          <a:off x="1306285" y="48999322"/>
          <a:ext cx="3224893" cy="900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住宅宿泊事業等制度コールセンター運営</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住宅宿泊事業者等情報管理システム運用</a:t>
          </a:r>
          <a:endParaRPr kumimoji="1" lang="en-US" altLang="ja-JP" sz="1100">
            <a:solidFill>
              <a:schemeClr val="tx1"/>
            </a:solidFill>
            <a:effectLst/>
            <a:latin typeface="+mn-lt"/>
            <a:ea typeface="+mn-ea"/>
            <a:cs typeface="+mn-cs"/>
          </a:endParaRPr>
        </a:p>
      </xdr:txBody>
    </xdr:sp>
    <xdr:clientData/>
  </xdr:twoCellAnchor>
  <xdr:twoCellAnchor>
    <xdr:from>
      <xdr:col>37</xdr:col>
      <xdr:colOff>146276</xdr:colOff>
      <xdr:row>763</xdr:row>
      <xdr:rowOff>44220</xdr:rowOff>
    </xdr:from>
    <xdr:to>
      <xdr:col>49</xdr:col>
      <xdr:colOff>390071</xdr:colOff>
      <xdr:row>764</xdr:row>
      <xdr:rowOff>587507</xdr:rowOff>
    </xdr:to>
    <xdr:sp macro="" textlink="">
      <xdr:nvSpPr>
        <xdr:cNvPr id="15" name="大かっこ 14"/>
        <xdr:cNvSpPr/>
      </xdr:nvSpPr>
      <xdr:spPr>
        <a:xfrm>
          <a:off x="7698240" y="49138791"/>
          <a:ext cx="2693081" cy="897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住宅宿泊事業法届出物件の営業日数自動集計に係る調査等</a:t>
          </a:r>
          <a:endParaRPr kumimoji="1" lang="en-US" altLang="ja-JP" sz="1100">
            <a:solidFill>
              <a:schemeClr val="tx1"/>
            </a:solidFill>
            <a:effectLst/>
            <a:latin typeface="+mn-lt"/>
            <a:ea typeface="+mn-ea"/>
            <a:cs typeface="+mn-cs"/>
          </a:endParaRPr>
        </a:p>
      </xdr:txBody>
    </xdr:sp>
    <xdr:clientData/>
  </xdr:twoCellAnchor>
  <xdr:twoCellAnchor>
    <xdr:from>
      <xdr:col>23</xdr:col>
      <xdr:colOff>1</xdr:colOff>
      <xdr:row>763</xdr:row>
      <xdr:rowOff>27215</xdr:rowOff>
    </xdr:from>
    <xdr:to>
      <xdr:col>36</xdr:col>
      <xdr:colOff>39120</xdr:colOff>
      <xdr:row>764</xdr:row>
      <xdr:rowOff>582706</xdr:rowOff>
    </xdr:to>
    <xdr:sp macro="" textlink="">
      <xdr:nvSpPr>
        <xdr:cNvPr id="16" name="大かっこ 15"/>
        <xdr:cNvSpPr/>
      </xdr:nvSpPr>
      <xdr:spPr>
        <a:xfrm>
          <a:off x="4694465" y="49121786"/>
          <a:ext cx="2692512" cy="909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民泊物件の適切な運用の確認に係るシステムの運用業務</a:t>
          </a:r>
          <a:endParaRPr kumimoji="1" lang="en-US" altLang="ja-JP" sz="1100">
            <a:solidFill>
              <a:schemeClr val="tx1"/>
            </a:solidFill>
            <a:effectLst/>
            <a:latin typeface="+mn-lt"/>
            <a:ea typeface="+mn-ea"/>
            <a:cs typeface="+mn-cs"/>
          </a:endParaRPr>
        </a:p>
      </xdr:txBody>
    </xdr:sp>
    <xdr:clientData/>
  </xdr:twoCellAnchor>
  <xdr:twoCellAnchor>
    <xdr:from>
      <xdr:col>12</xdr:col>
      <xdr:colOff>190500</xdr:colOff>
      <xdr:row>754</xdr:row>
      <xdr:rowOff>27191</xdr:rowOff>
    </xdr:from>
    <xdr:to>
      <xdr:col>43</xdr:col>
      <xdr:colOff>149679</xdr:colOff>
      <xdr:row>756</xdr:row>
      <xdr:rowOff>299342</xdr:rowOff>
    </xdr:to>
    <xdr:grpSp>
      <xdr:nvGrpSpPr>
        <xdr:cNvPr id="3" name="グループ化 2"/>
        <xdr:cNvGrpSpPr/>
      </xdr:nvGrpSpPr>
      <xdr:grpSpPr>
        <a:xfrm>
          <a:off x="2619375" y="49176191"/>
          <a:ext cx="6233773" cy="986526"/>
          <a:chOff x="2979964" y="46631655"/>
          <a:chExt cx="6286500" cy="979722"/>
        </a:xfrm>
      </xdr:grpSpPr>
      <xdr:grpSp>
        <xdr:nvGrpSpPr>
          <xdr:cNvPr id="5" name="グループ化 4"/>
          <xdr:cNvGrpSpPr/>
        </xdr:nvGrpSpPr>
        <xdr:grpSpPr>
          <a:xfrm>
            <a:off x="2979964" y="46631655"/>
            <a:ext cx="6286500" cy="979722"/>
            <a:chOff x="1671635" y="80511993"/>
            <a:chExt cx="7743604" cy="983447"/>
          </a:xfrm>
        </xdr:grpSpPr>
        <xdr:cxnSp macro="">
          <xdr:nvCxnSpPr>
            <xdr:cNvPr id="6" name="直線矢印コネクタ 5"/>
            <xdr:cNvCxnSpPr/>
          </xdr:nvCxnSpPr>
          <xdr:spPr>
            <a:xfrm flipH="1">
              <a:off x="1671635" y="80744201"/>
              <a:ext cx="16761" cy="7499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9404902" y="80744470"/>
              <a:ext cx="10337" cy="7509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1688396" y="80744200"/>
              <a:ext cx="7726843" cy="13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5715000" y="80511993"/>
              <a:ext cx="0" cy="2574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8" name="直線矢印コネクタ 17"/>
          <xdr:cNvCxnSpPr/>
        </xdr:nvCxnSpPr>
        <xdr:spPr>
          <a:xfrm>
            <a:off x="6256128" y="46890214"/>
            <a:ext cx="3157" cy="6667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40822</xdr:colOff>
      <xdr:row>758</xdr:row>
      <xdr:rowOff>136070</xdr:rowOff>
    </xdr:from>
    <xdr:to>
      <xdr:col>49</xdr:col>
      <xdr:colOff>54431</xdr:colOff>
      <xdr:row>762</xdr:row>
      <xdr:rowOff>149677</xdr:rowOff>
    </xdr:to>
    <xdr:sp macro="" textlink="">
      <xdr:nvSpPr>
        <xdr:cNvPr id="19" name="正方形/長方形 18"/>
        <xdr:cNvSpPr/>
      </xdr:nvSpPr>
      <xdr:spPr>
        <a:xfrm>
          <a:off x="8001001" y="47461713"/>
          <a:ext cx="2054680" cy="1428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13</a:t>
          </a:r>
          <a:r>
            <a:rPr kumimoji="1" lang="ja-JP" altLang="en-US" sz="1400">
              <a:solidFill>
                <a:sysClr val="windowText" lastClr="000000"/>
              </a:solidFill>
            </a:rPr>
            <a:t>百万円</a:t>
          </a:r>
          <a:endParaRPr kumimoji="1" lang="ja-JP" altLang="en-US" sz="1400"/>
        </a:p>
      </xdr:txBody>
    </xdr:sp>
    <xdr:clientData/>
  </xdr:twoCellAnchor>
  <xdr:twoCellAnchor>
    <xdr:from>
      <xdr:col>24</xdr:col>
      <xdr:colOff>0</xdr:colOff>
      <xdr:row>758</xdr:row>
      <xdr:rowOff>95253</xdr:rowOff>
    </xdr:from>
    <xdr:to>
      <xdr:col>34</xdr:col>
      <xdr:colOff>13608</xdr:colOff>
      <xdr:row>762</xdr:row>
      <xdr:rowOff>108860</xdr:rowOff>
    </xdr:to>
    <xdr:sp macro="" textlink="">
      <xdr:nvSpPr>
        <xdr:cNvPr id="20" name="正方形/長方形 19"/>
        <xdr:cNvSpPr/>
      </xdr:nvSpPr>
      <xdr:spPr>
        <a:xfrm>
          <a:off x="4898571" y="47420896"/>
          <a:ext cx="2054680" cy="1428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43</a:t>
          </a:r>
          <a:r>
            <a:rPr kumimoji="1" lang="ja-JP" altLang="en-US" sz="1400">
              <a:solidFill>
                <a:sysClr val="windowText" lastClr="000000"/>
              </a:solidFill>
            </a:rPr>
            <a:t>百万円</a:t>
          </a:r>
          <a:endParaRPr kumimoji="1" lang="ja-JP" altLang="en-US" sz="1400"/>
        </a:p>
      </xdr:txBody>
    </xdr:sp>
    <xdr:clientData/>
  </xdr:twoCellAnchor>
  <xdr:oneCellAnchor>
    <xdr:from>
      <xdr:col>38</xdr:col>
      <xdr:colOff>172358</xdr:colOff>
      <xdr:row>757</xdr:row>
      <xdr:rowOff>54430</xdr:rowOff>
    </xdr:from>
    <xdr:ext cx="2163535" cy="340178"/>
    <xdr:sp macro="" textlink="">
      <xdr:nvSpPr>
        <xdr:cNvPr id="21" name="テキスト ボックス 20">
          <a:extLst>
            <a:ext uri="{FF2B5EF4-FFF2-40B4-BE49-F238E27FC236}">
              <a16:creationId xmlns:a16="http://schemas.microsoft.com/office/drawing/2014/main" id="{00000000-0008-0000-0000-000006000000}"/>
            </a:ext>
          </a:extLst>
        </xdr:cNvPr>
        <xdr:cNvSpPr txBox="1"/>
      </xdr:nvSpPr>
      <xdr:spPr>
        <a:xfrm>
          <a:off x="7928429" y="47026287"/>
          <a:ext cx="2163535"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随意契約（企画競争）</a:t>
          </a:r>
          <a:r>
            <a:rPr kumimoji="1" lang="en-US" altLang="ja-JP" sz="1200"/>
            <a:t>】</a:t>
          </a:r>
        </a:p>
        <a:p>
          <a:r>
            <a:rPr kumimoji="1" lang="ja-JP" altLang="en-US" sz="1200"/>
            <a:t>　</a:t>
          </a:r>
        </a:p>
      </xdr:txBody>
    </xdr:sp>
    <xdr:clientData/>
  </xdr:oneCellAnchor>
  <xdr:oneCellAnchor>
    <xdr:from>
      <xdr:col>22</xdr:col>
      <xdr:colOff>199006</xdr:colOff>
      <xdr:row>757</xdr:row>
      <xdr:rowOff>27213</xdr:rowOff>
    </xdr:from>
    <xdr:ext cx="2476500" cy="367393"/>
    <xdr:sp macro="" textlink="">
      <xdr:nvSpPr>
        <xdr:cNvPr id="22" name="テキスト ボックス 21">
          <a:extLst>
            <a:ext uri="{FF2B5EF4-FFF2-40B4-BE49-F238E27FC236}">
              <a16:creationId xmlns:a16="http://schemas.microsoft.com/office/drawing/2014/main" id="{00000000-0008-0000-0000-000006000000}"/>
            </a:ext>
          </a:extLst>
        </xdr:cNvPr>
        <xdr:cNvSpPr txBox="1"/>
      </xdr:nvSpPr>
      <xdr:spPr>
        <a:xfrm>
          <a:off x="4651944" y="50688307"/>
          <a:ext cx="2476500" cy="367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一般競争契約（最低価格）</a:t>
          </a:r>
          <a:r>
            <a:rPr kumimoji="1" lang="en-US" altLang="ja-JP" sz="1200"/>
            <a:t>】</a:t>
          </a:r>
        </a:p>
        <a:p>
          <a:r>
            <a:rPr kumimoji="1" lang="ja-JP" altLang="en-US" sz="12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8" sqref="BF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406</v>
      </c>
      <c r="AJ2" s="949" t="s">
        <v>713</v>
      </c>
      <c r="AK2" s="949"/>
      <c r="AL2" s="949"/>
      <c r="AM2" s="949"/>
      <c r="AN2" s="98" t="s">
        <v>406</v>
      </c>
      <c r="AO2" s="949">
        <v>20</v>
      </c>
      <c r="AP2" s="949"/>
      <c r="AQ2" s="949"/>
      <c r="AR2" s="99" t="s">
        <v>711</v>
      </c>
      <c r="AS2" s="955">
        <v>247</v>
      </c>
      <c r="AT2" s="955"/>
      <c r="AU2" s="955"/>
      <c r="AV2" s="98" t="str">
        <f>IF(AW2="","","-")</f>
        <v/>
      </c>
      <c r="AW2" s="912"/>
      <c r="AX2" s="912"/>
    </row>
    <row r="3" spans="1:50" ht="21" customHeight="1" thickBot="1" x14ac:dyDescent="0.2">
      <c r="A3" s="868" t="s">
        <v>704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731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507</v>
      </c>
      <c r="H5" s="841"/>
      <c r="I5" s="841"/>
      <c r="J5" s="841"/>
      <c r="K5" s="841"/>
      <c r="L5" s="841"/>
      <c r="M5" s="842" t="s">
        <v>66</v>
      </c>
      <c r="N5" s="843"/>
      <c r="O5" s="843"/>
      <c r="P5" s="843"/>
      <c r="Q5" s="843"/>
      <c r="R5" s="844"/>
      <c r="S5" s="845" t="s">
        <v>70</v>
      </c>
      <c r="T5" s="841"/>
      <c r="U5" s="841"/>
      <c r="V5" s="841"/>
      <c r="W5" s="841"/>
      <c r="X5" s="846"/>
      <c r="Y5" s="702" t="s">
        <v>3</v>
      </c>
      <c r="Z5" s="545"/>
      <c r="AA5" s="545"/>
      <c r="AB5" s="545"/>
      <c r="AC5" s="545"/>
      <c r="AD5" s="546"/>
      <c r="AE5" s="703" t="s">
        <v>715</v>
      </c>
      <c r="AF5" s="703"/>
      <c r="AG5" s="703"/>
      <c r="AH5" s="703"/>
      <c r="AI5" s="703"/>
      <c r="AJ5" s="703"/>
      <c r="AK5" s="703"/>
      <c r="AL5" s="703"/>
      <c r="AM5" s="703"/>
      <c r="AN5" s="703"/>
      <c r="AO5" s="703"/>
      <c r="AP5" s="704"/>
      <c r="AQ5" s="705" t="s">
        <v>783</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4" t="s">
        <v>389</v>
      </c>
      <c r="Z7" s="442"/>
      <c r="AA7" s="442"/>
      <c r="AB7" s="442"/>
      <c r="AC7" s="442"/>
      <c r="AD7" s="925"/>
      <c r="AE7" s="913" t="s">
        <v>775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50" t="str">
        <f>入力規則等!A27</f>
        <v>観光立国</v>
      </c>
      <c r="H8" s="724"/>
      <c r="I8" s="724"/>
      <c r="J8" s="724"/>
      <c r="K8" s="724"/>
      <c r="L8" s="724"/>
      <c r="M8" s="724"/>
      <c r="N8" s="724"/>
      <c r="O8" s="724"/>
      <c r="P8" s="724"/>
      <c r="Q8" s="724"/>
      <c r="R8" s="724"/>
      <c r="S8" s="724"/>
      <c r="T8" s="724"/>
      <c r="U8" s="724"/>
      <c r="V8" s="724"/>
      <c r="W8" s="724"/>
      <c r="X8" s="951"/>
      <c r="Y8" s="847" t="s">
        <v>257</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8" t="s">
        <v>743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49" t="s">
        <v>390</v>
      </c>
      <c r="Q12" s="444"/>
      <c r="R12" s="444"/>
      <c r="S12" s="444"/>
      <c r="T12" s="444"/>
      <c r="U12" s="444"/>
      <c r="V12" s="445"/>
      <c r="W12" s="449" t="s">
        <v>412</v>
      </c>
      <c r="X12" s="444"/>
      <c r="Y12" s="444"/>
      <c r="Z12" s="444"/>
      <c r="AA12" s="444"/>
      <c r="AB12" s="444"/>
      <c r="AC12" s="445"/>
      <c r="AD12" s="449" t="s">
        <v>701</v>
      </c>
      <c r="AE12" s="444"/>
      <c r="AF12" s="444"/>
      <c r="AG12" s="444"/>
      <c r="AH12" s="444"/>
      <c r="AI12" s="444"/>
      <c r="AJ12" s="445"/>
      <c r="AK12" s="449" t="s">
        <v>705</v>
      </c>
      <c r="AL12" s="444"/>
      <c r="AM12" s="444"/>
      <c r="AN12" s="444"/>
      <c r="AO12" s="444"/>
      <c r="AP12" s="444"/>
      <c r="AQ12" s="445"/>
      <c r="AR12" s="449" t="s">
        <v>706</v>
      </c>
      <c r="AS12" s="444"/>
      <c r="AT12" s="444"/>
      <c r="AU12" s="444"/>
      <c r="AV12" s="444"/>
      <c r="AW12" s="444"/>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v>109</v>
      </c>
      <c r="Q13" s="659"/>
      <c r="R13" s="659"/>
      <c r="S13" s="659"/>
      <c r="T13" s="659"/>
      <c r="U13" s="659"/>
      <c r="V13" s="660"/>
      <c r="W13" s="658">
        <v>193</v>
      </c>
      <c r="X13" s="659"/>
      <c r="Y13" s="659"/>
      <c r="Z13" s="659"/>
      <c r="AA13" s="659"/>
      <c r="AB13" s="659"/>
      <c r="AC13" s="660"/>
      <c r="AD13" s="658">
        <v>194</v>
      </c>
      <c r="AE13" s="659"/>
      <c r="AF13" s="659"/>
      <c r="AG13" s="659"/>
      <c r="AH13" s="659"/>
      <c r="AI13" s="659"/>
      <c r="AJ13" s="660"/>
      <c r="AK13" s="658">
        <v>117</v>
      </c>
      <c r="AL13" s="659"/>
      <c r="AM13" s="659"/>
      <c r="AN13" s="659"/>
      <c r="AO13" s="659"/>
      <c r="AP13" s="659"/>
      <c r="AQ13" s="660"/>
      <c r="AR13" s="921"/>
      <c r="AS13" s="922"/>
      <c r="AT13" s="922"/>
      <c r="AU13" s="922"/>
      <c r="AV13" s="922"/>
      <c r="AW13" s="922"/>
      <c r="AX13" s="923"/>
    </row>
    <row r="14" spans="1:50" ht="21" customHeight="1" x14ac:dyDescent="0.15">
      <c r="A14" s="615"/>
      <c r="B14" s="616"/>
      <c r="C14" s="616"/>
      <c r="D14" s="616"/>
      <c r="E14" s="616"/>
      <c r="F14" s="617"/>
      <c r="G14" s="729"/>
      <c r="H14" s="730"/>
      <c r="I14" s="715" t="s">
        <v>8</v>
      </c>
      <c r="J14" s="766"/>
      <c r="K14" s="766"/>
      <c r="L14" s="766"/>
      <c r="M14" s="766"/>
      <c r="N14" s="766"/>
      <c r="O14" s="767"/>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9"/>
      <c r="H15" s="730"/>
      <c r="I15" s="715" t="s">
        <v>51</v>
      </c>
      <c r="J15" s="716"/>
      <c r="K15" s="716"/>
      <c r="L15" s="716"/>
      <c r="M15" s="716"/>
      <c r="N15" s="716"/>
      <c r="O15" s="717"/>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719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9"/>
      <c r="H16" s="730"/>
      <c r="I16" s="715" t="s">
        <v>52</v>
      </c>
      <c r="J16" s="716"/>
      <c r="K16" s="716"/>
      <c r="L16" s="716"/>
      <c r="M16" s="716"/>
      <c r="N16" s="716"/>
      <c r="O16" s="717"/>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6"/>
      <c r="K17" s="766"/>
      <c r="L17" s="766"/>
      <c r="M17" s="766"/>
      <c r="N17" s="766"/>
      <c r="O17" s="767"/>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719</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31"/>
      <c r="H18" s="732"/>
      <c r="I18" s="720" t="s">
        <v>20</v>
      </c>
      <c r="J18" s="721"/>
      <c r="K18" s="721"/>
      <c r="L18" s="721"/>
      <c r="M18" s="721"/>
      <c r="N18" s="721"/>
      <c r="O18" s="722"/>
      <c r="P18" s="879">
        <f>SUM(P13:V17)</f>
        <v>109</v>
      </c>
      <c r="Q18" s="880"/>
      <c r="R18" s="880"/>
      <c r="S18" s="880"/>
      <c r="T18" s="880"/>
      <c r="U18" s="880"/>
      <c r="V18" s="881"/>
      <c r="W18" s="879">
        <f>SUM(W13:AC17)</f>
        <v>193</v>
      </c>
      <c r="X18" s="880"/>
      <c r="Y18" s="880"/>
      <c r="Z18" s="880"/>
      <c r="AA18" s="880"/>
      <c r="AB18" s="880"/>
      <c r="AC18" s="881"/>
      <c r="AD18" s="879">
        <f>SUM(AD13:AJ17)</f>
        <v>194</v>
      </c>
      <c r="AE18" s="880"/>
      <c r="AF18" s="880"/>
      <c r="AG18" s="880"/>
      <c r="AH18" s="880"/>
      <c r="AI18" s="880"/>
      <c r="AJ18" s="881"/>
      <c r="AK18" s="879">
        <f>SUM(AK13:AQ17)</f>
        <v>117</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109</v>
      </c>
      <c r="Q19" s="659"/>
      <c r="R19" s="659"/>
      <c r="S19" s="659"/>
      <c r="T19" s="659"/>
      <c r="U19" s="659"/>
      <c r="V19" s="660"/>
      <c r="W19" s="658">
        <v>188</v>
      </c>
      <c r="X19" s="659"/>
      <c r="Y19" s="659"/>
      <c r="Z19" s="659"/>
      <c r="AA19" s="659"/>
      <c r="AB19" s="659"/>
      <c r="AC19" s="660"/>
      <c r="AD19" s="658">
        <v>167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0.97409326424870468</v>
      </c>
      <c r="X20" s="316"/>
      <c r="Y20" s="316"/>
      <c r="Z20" s="316"/>
      <c r="AA20" s="316"/>
      <c r="AB20" s="316"/>
      <c r="AC20" s="316"/>
      <c r="AD20" s="316">
        <f t="shared" ref="AD20" si="1">IF(AD18=0, "-", SUM(AD19)/AD18)</f>
        <v>0.86082474226804129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0.97409326424870468</v>
      </c>
      <c r="X21" s="316"/>
      <c r="Y21" s="316"/>
      <c r="Z21" s="316"/>
      <c r="AA21" s="316"/>
      <c r="AB21" s="316"/>
      <c r="AC21" s="316"/>
      <c r="AD21" s="316">
        <f t="shared" ref="AD21" si="3">IF(AD19=0, "-", SUM(AD19)/SUM(AD13,AD14))</f>
        <v>0.86082474226804129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709</v>
      </c>
      <c r="B22" s="978"/>
      <c r="C22" s="978"/>
      <c r="D22" s="978"/>
      <c r="E22" s="978"/>
      <c r="F22" s="979"/>
      <c r="G22" s="973" t="s">
        <v>332</v>
      </c>
      <c r="H22" s="222"/>
      <c r="I22" s="222"/>
      <c r="J22" s="222"/>
      <c r="K22" s="222"/>
      <c r="L22" s="222"/>
      <c r="M22" s="222"/>
      <c r="N22" s="222"/>
      <c r="O22" s="223"/>
      <c r="P22" s="938" t="s">
        <v>707</v>
      </c>
      <c r="Q22" s="222"/>
      <c r="R22" s="222"/>
      <c r="S22" s="222"/>
      <c r="T22" s="222"/>
      <c r="U22" s="222"/>
      <c r="V22" s="223"/>
      <c r="W22" s="938" t="s">
        <v>708</v>
      </c>
      <c r="X22" s="222"/>
      <c r="Y22" s="222"/>
      <c r="Z22" s="222"/>
      <c r="AA22" s="222"/>
      <c r="AB22" s="222"/>
      <c r="AC22" s="223"/>
      <c r="AD22" s="938" t="s">
        <v>331</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720</v>
      </c>
      <c r="H23" s="975"/>
      <c r="I23" s="975"/>
      <c r="J23" s="975"/>
      <c r="K23" s="975"/>
      <c r="L23" s="975"/>
      <c r="M23" s="975"/>
      <c r="N23" s="975"/>
      <c r="O23" s="976"/>
      <c r="P23" s="921">
        <v>117</v>
      </c>
      <c r="Q23" s="922"/>
      <c r="R23" s="922"/>
      <c r="S23" s="922"/>
      <c r="T23" s="922"/>
      <c r="U23" s="922"/>
      <c r="V23" s="939"/>
      <c r="W23" s="921"/>
      <c r="X23" s="922"/>
      <c r="Y23" s="922"/>
      <c r="Z23" s="922"/>
      <c r="AA23" s="922"/>
      <c r="AB23" s="922"/>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c r="H24" s="941"/>
      <c r="I24" s="941"/>
      <c r="J24" s="941"/>
      <c r="K24" s="941"/>
      <c r="L24" s="941"/>
      <c r="M24" s="941"/>
      <c r="N24" s="941"/>
      <c r="O24" s="942"/>
      <c r="P24" s="658"/>
      <c r="Q24" s="659"/>
      <c r="R24" s="659"/>
      <c r="S24" s="659"/>
      <c r="T24" s="659"/>
      <c r="U24" s="659"/>
      <c r="V24" s="660"/>
      <c r="W24" s="658"/>
      <c r="X24" s="659"/>
      <c r="Y24" s="659"/>
      <c r="Z24" s="659"/>
      <c r="AA24" s="659"/>
      <c r="AB24" s="659"/>
      <c r="AC24" s="660"/>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c r="H25" s="941"/>
      <c r="I25" s="941"/>
      <c r="J25" s="941"/>
      <c r="K25" s="941"/>
      <c r="L25" s="941"/>
      <c r="M25" s="941"/>
      <c r="N25" s="941"/>
      <c r="O25" s="942"/>
      <c r="P25" s="658"/>
      <c r="Q25" s="659"/>
      <c r="R25" s="659"/>
      <c r="S25" s="659"/>
      <c r="T25" s="659"/>
      <c r="U25" s="659"/>
      <c r="V25" s="660"/>
      <c r="W25" s="658"/>
      <c r="X25" s="659"/>
      <c r="Y25" s="659"/>
      <c r="Z25" s="659"/>
      <c r="AA25" s="659"/>
      <c r="AB25" s="659"/>
      <c r="AC25" s="660"/>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c r="H26" s="941"/>
      <c r="I26" s="941"/>
      <c r="J26" s="941"/>
      <c r="K26" s="941"/>
      <c r="L26" s="941"/>
      <c r="M26" s="941"/>
      <c r="N26" s="941"/>
      <c r="O26" s="942"/>
      <c r="P26" s="658"/>
      <c r="Q26" s="659"/>
      <c r="R26" s="659"/>
      <c r="S26" s="659"/>
      <c r="T26" s="659"/>
      <c r="U26" s="659"/>
      <c r="V26" s="660"/>
      <c r="W26" s="658"/>
      <c r="X26" s="659"/>
      <c r="Y26" s="659"/>
      <c r="Z26" s="659"/>
      <c r="AA26" s="659"/>
      <c r="AB26" s="659"/>
      <c r="AC26" s="660"/>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40"/>
      <c r="H27" s="941"/>
      <c r="I27" s="941"/>
      <c r="J27" s="941"/>
      <c r="K27" s="941"/>
      <c r="L27" s="941"/>
      <c r="M27" s="941"/>
      <c r="N27" s="941"/>
      <c r="O27" s="942"/>
      <c r="P27" s="658"/>
      <c r="Q27" s="659"/>
      <c r="R27" s="659"/>
      <c r="S27" s="659"/>
      <c r="T27" s="659"/>
      <c r="U27" s="659"/>
      <c r="V27" s="660"/>
      <c r="W27" s="658"/>
      <c r="X27" s="659"/>
      <c r="Y27" s="659"/>
      <c r="Z27" s="659"/>
      <c r="AA27" s="659"/>
      <c r="AB27" s="659"/>
      <c r="AC27" s="660"/>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336</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333</v>
      </c>
      <c r="H29" s="947"/>
      <c r="I29" s="947"/>
      <c r="J29" s="947"/>
      <c r="K29" s="947"/>
      <c r="L29" s="947"/>
      <c r="M29" s="947"/>
      <c r="N29" s="947"/>
      <c r="O29" s="948"/>
      <c r="P29" s="956">
        <f>AK13</f>
        <v>117</v>
      </c>
      <c r="Q29" s="957"/>
      <c r="R29" s="957"/>
      <c r="S29" s="957"/>
      <c r="T29" s="957"/>
      <c r="U29" s="957"/>
      <c r="V29" s="958"/>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2" t="s">
        <v>348</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16" t="s">
        <v>412</v>
      </c>
      <c r="AJ30" s="916"/>
      <c r="AK30" s="916"/>
      <c r="AL30" s="859"/>
      <c r="AM30" s="916" t="s">
        <v>509</v>
      </c>
      <c r="AN30" s="916"/>
      <c r="AO30" s="916"/>
      <c r="AP30" s="859"/>
      <c r="AQ30" s="771" t="s">
        <v>232</v>
      </c>
      <c r="AR30" s="772"/>
      <c r="AS30" s="772"/>
      <c r="AT30" s="773"/>
      <c r="AU30" s="778" t="s">
        <v>134</v>
      </c>
      <c r="AV30" s="778"/>
      <c r="AW30" s="778"/>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0" t="s">
        <v>763</v>
      </c>
      <c r="AR31" s="201"/>
      <c r="AS31" s="136" t="s">
        <v>233</v>
      </c>
      <c r="AT31" s="137"/>
      <c r="AU31" s="200">
        <v>3</v>
      </c>
      <c r="AV31" s="200"/>
      <c r="AW31" s="395" t="s">
        <v>179</v>
      </c>
      <c r="AX31" s="396"/>
    </row>
    <row r="32" spans="1:50" ht="23.25" customHeight="1" x14ac:dyDescent="0.15">
      <c r="A32" s="400"/>
      <c r="B32" s="398"/>
      <c r="C32" s="398"/>
      <c r="D32" s="398"/>
      <c r="E32" s="398"/>
      <c r="F32" s="399"/>
      <c r="G32" s="566" t="s">
        <v>762</v>
      </c>
      <c r="H32" s="567"/>
      <c r="I32" s="567"/>
      <c r="J32" s="567"/>
      <c r="K32" s="567"/>
      <c r="L32" s="567"/>
      <c r="M32" s="567"/>
      <c r="N32" s="567"/>
      <c r="O32" s="568"/>
      <c r="P32" s="108" t="s">
        <v>744</v>
      </c>
      <c r="Q32" s="108"/>
      <c r="R32" s="108"/>
      <c r="S32" s="108"/>
      <c r="T32" s="108"/>
      <c r="U32" s="108"/>
      <c r="V32" s="108"/>
      <c r="W32" s="108"/>
      <c r="X32" s="109"/>
      <c r="Y32" s="473" t="s">
        <v>12</v>
      </c>
      <c r="Z32" s="533"/>
      <c r="AA32" s="534"/>
      <c r="AB32" s="463" t="s">
        <v>752</v>
      </c>
      <c r="AC32" s="463"/>
      <c r="AD32" s="463"/>
      <c r="AE32" s="218">
        <v>15254</v>
      </c>
      <c r="AF32" s="219"/>
      <c r="AG32" s="219"/>
      <c r="AH32" s="219"/>
      <c r="AI32" s="218">
        <v>18068</v>
      </c>
      <c r="AJ32" s="219"/>
      <c r="AK32" s="219"/>
      <c r="AL32" s="219"/>
      <c r="AM32" s="218">
        <v>21847</v>
      </c>
      <c r="AN32" s="219"/>
      <c r="AO32" s="219"/>
      <c r="AP32" s="219"/>
      <c r="AQ32" s="336" t="s">
        <v>763</v>
      </c>
      <c r="AR32" s="208"/>
      <c r="AS32" s="208"/>
      <c r="AT32" s="337"/>
      <c r="AU32" s="219"/>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752</v>
      </c>
      <c r="AC33" s="525"/>
      <c r="AD33" s="525"/>
      <c r="AE33" s="218" t="s">
        <v>746</v>
      </c>
      <c r="AF33" s="219"/>
      <c r="AG33" s="219"/>
      <c r="AH33" s="219"/>
      <c r="AI33" s="218">
        <v>20000</v>
      </c>
      <c r="AJ33" s="219"/>
      <c r="AK33" s="219"/>
      <c r="AL33" s="219"/>
      <c r="AM33" s="218">
        <v>30000</v>
      </c>
      <c r="AN33" s="219"/>
      <c r="AO33" s="219"/>
      <c r="AP33" s="219"/>
      <c r="AQ33" s="336" t="s">
        <v>763</v>
      </c>
      <c r="AR33" s="208"/>
      <c r="AS33" s="208"/>
      <c r="AT33" s="337"/>
      <c r="AU33" s="219">
        <v>40000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48.7</v>
      </c>
      <c r="AF34" s="219"/>
      <c r="AG34" s="219"/>
      <c r="AH34" s="219"/>
      <c r="AI34" s="218">
        <v>90.3</v>
      </c>
      <c r="AJ34" s="219"/>
      <c r="AK34" s="219"/>
      <c r="AL34" s="219"/>
      <c r="AM34" s="218">
        <v>72.8</v>
      </c>
      <c r="AN34" s="219"/>
      <c r="AO34" s="219"/>
      <c r="AP34" s="219"/>
      <c r="AQ34" s="336" t="s">
        <v>763</v>
      </c>
      <c r="AR34" s="208"/>
      <c r="AS34" s="208"/>
      <c r="AT34" s="337"/>
      <c r="AU34" s="219"/>
      <c r="AV34" s="219"/>
      <c r="AW34" s="219"/>
      <c r="AX34" s="221"/>
    </row>
    <row r="35" spans="1:51" ht="23.25" customHeight="1" x14ac:dyDescent="0.15">
      <c r="A35" s="228" t="s">
        <v>380</v>
      </c>
      <c r="B35" s="229"/>
      <c r="C35" s="229"/>
      <c r="D35" s="229"/>
      <c r="E35" s="229"/>
      <c r="F35" s="230"/>
      <c r="G35" s="234" t="s">
        <v>745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348</v>
      </c>
      <c r="B37" s="775"/>
      <c r="C37" s="775"/>
      <c r="D37" s="775"/>
      <c r="E37" s="775"/>
      <c r="F37" s="776"/>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348</v>
      </c>
      <c r="B44" s="775"/>
      <c r="C44" s="775"/>
      <c r="D44" s="775"/>
      <c r="E44" s="775"/>
      <c r="F44" s="776"/>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344</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354</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589"/>
      <c r="I78" s="590"/>
      <c r="J78" s="590"/>
      <c r="K78" s="590"/>
      <c r="L78" s="590"/>
      <c r="M78" s="590"/>
      <c r="N78" s="590"/>
      <c r="O78" s="591"/>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c r="AS79" s="273"/>
      <c r="AT79" s="274"/>
      <c r="AU79" s="274"/>
      <c r="AV79" s="274"/>
      <c r="AW79" s="274"/>
      <c r="AX79" s="972"/>
      <c r="AY79">
        <f>COUNTIF($AR$79,"☑")</f>
        <v>0</v>
      </c>
    </row>
    <row r="80" spans="1:51" ht="18.75" hidden="1" customHeight="1" x14ac:dyDescent="0.15">
      <c r="A80" s="865"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702</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6"/>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0</v>
      </c>
    </row>
    <row r="83" spans="1:60" ht="22.5" hidden="1" customHeight="1" x14ac:dyDescent="0.15">
      <c r="A83" s="866"/>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0</v>
      </c>
    </row>
    <row r="84" spans="1:60" ht="19.5" hidden="1" customHeight="1" x14ac:dyDescent="0.15">
      <c r="A84" s="86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0</v>
      </c>
    </row>
    <row r="85" spans="1:60" ht="18.75" hidden="1" customHeight="1" x14ac:dyDescent="0.15">
      <c r="A85" s="86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6"/>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6"/>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6"/>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543</v>
      </c>
      <c r="AV100" s="318"/>
      <c r="AW100" s="318"/>
      <c r="AX100" s="320"/>
    </row>
    <row r="101" spans="1:60" ht="23.25" customHeight="1" x14ac:dyDescent="0.15">
      <c r="A101" s="421"/>
      <c r="B101" s="422"/>
      <c r="C101" s="422"/>
      <c r="D101" s="422"/>
      <c r="E101" s="422"/>
      <c r="F101" s="423"/>
      <c r="G101" s="108" t="s">
        <v>747</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748</v>
      </c>
      <c r="AC101" s="463"/>
      <c r="AD101" s="463"/>
      <c r="AE101" s="282">
        <v>146</v>
      </c>
      <c r="AF101" s="282"/>
      <c r="AG101" s="282"/>
      <c r="AH101" s="282"/>
      <c r="AI101" s="282">
        <v>147</v>
      </c>
      <c r="AJ101" s="282"/>
      <c r="AK101" s="282"/>
      <c r="AL101" s="282"/>
      <c r="AM101" s="282">
        <v>146</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748</v>
      </c>
      <c r="AC102" s="463"/>
      <c r="AD102" s="463"/>
      <c r="AE102" s="282">
        <v>150</v>
      </c>
      <c r="AF102" s="282"/>
      <c r="AG102" s="282"/>
      <c r="AH102" s="282"/>
      <c r="AI102" s="282">
        <v>150</v>
      </c>
      <c r="AJ102" s="282"/>
      <c r="AK102" s="282"/>
      <c r="AL102" s="282"/>
      <c r="AM102" s="282">
        <v>150</v>
      </c>
      <c r="AN102" s="282"/>
      <c r="AO102" s="282"/>
      <c r="AP102" s="282"/>
      <c r="AQ102" s="282">
        <v>150</v>
      </c>
      <c r="AR102" s="282"/>
      <c r="AS102" s="282"/>
      <c r="AT102" s="282"/>
      <c r="AU102" s="225"/>
      <c r="AV102" s="226"/>
      <c r="AW102" s="226"/>
      <c r="AX102" s="321"/>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544</v>
      </c>
      <c r="AR115" s="593"/>
      <c r="AS115" s="593"/>
      <c r="AT115" s="593"/>
      <c r="AU115" s="593"/>
      <c r="AV115" s="593"/>
      <c r="AW115" s="593"/>
      <c r="AX115" s="594"/>
    </row>
    <row r="116" spans="1:51" ht="23.25" customHeight="1" x14ac:dyDescent="0.15">
      <c r="A116" s="438"/>
      <c r="B116" s="439"/>
      <c r="C116" s="439"/>
      <c r="D116" s="439"/>
      <c r="E116" s="439"/>
      <c r="F116" s="440"/>
      <c r="G116" s="390" t="s">
        <v>778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751</v>
      </c>
      <c r="AC116" s="465"/>
      <c r="AD116" s="466"/>
      <c r="AE116" s="282">
        <v>0.746</v>
      </c>
      <c r="AF116" s="282"/>
      <c r="AG116" s="282"/>
      <c r="AH116" s="282"/>
      <c r="AI116" s="282">
        <v>1.2789109999999999</v>
      </c>
      <c r="AJ116" s="282"/>
      <c r="AK116" s="282"/>
      <c r="AL116" s="282"/>
      <c r="AM116" s="282">
        <v>1.1000000000000001</v>
      </c>
      <c r="AN116" s="282"/>
      <c r="AO116" s="282"/>
      <c r="AP116" s="282"/>
      <c r="AQ116" s="218"/>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776</v>
      </c>
      <c r="AC117" s="475"/>
      <c r="AD117" s="476"/>
      <c r="AE117" s="553" t="s">
        <v>749</v>
      </c>
      <c r="AF117" s="553"/>
      <c r="AG117" s="553"/>
      <c r="AH117" s="553"/>
      <c r="AI117" s="553" t="s">
        <v>750</v>
      </c>
      <c r="AJ117" s="553"/>
      <c r="AK117" s="553"/>
      <c r="AL117" s="553"/>
      <c r="AM117" s="553" t="s">
        <v>761</v>
      </c>
      <c r="AN117" s="553"/>
      <c r="AO117" s="553"/>
      <c r="AP117" s="553"/>
      <c r="AQ117" s="553"/>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544</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544</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360</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544</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540</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7" t="s">
        <v>390</v>
      </c>
      <c r="AF127" s="247"/>
      <c r="AG127" s="247"/>
      <c r="AH127" s="247"/>
      <c r="AI127" s="247" t="s">
        <v>412</v>
      </c>
      <c r="AJ127" s="247"/>
      <c r="AK127" s="247"/>
      <c r="AL127" s="247"/>
      <c r="AM127" s="247" t="s">
        <v>509</v>
      </c>
      <c r="AN127" s="247"/>
      <c r="AO127" s="247"/>
      <c r="AP127" s="247"/>
      <c r="AQ127" s="592" t="s">
        <v>544</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541</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726</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c r="AY130">
        <f>COUNTA($G$130)</f>
        <v>1</v>
      </c>
    </row>
    <row r="131" spans="1:51" ht="45" customHeight="1" x14ac:dyDescent="0.15">
      <c r="A131" s="190"/>
      <c r="B131" s="187"/>
      <c r="C131" s="181"/>
      <c r="D131" s="187"/>
      <c r="E131" s="175" t="s">
        <v>264</v>
      </c>
      <c r="F131" s="176"/>
      <c r="G131" s="933" t="s">
        <v>727</v>
      </c>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904"/>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683" t="s">
        <v>728</v>
      </c>
      <c r="AC134" s="684"/>
      <c r="AD134" s="685"/>
      <c r="AE134" s="207">
        <v>3119</v>
      </c>
      <c r="AF134" s="382"/>
      <c r="AG134" s="382"/>
      <c r="AH134" s="387"/>
      <c r="AI134" s="207">
        <v>3188</v>
      </c>
      <c r="AJ134" s="382"/>
      <c r="AK134" s="382"/>
      <c r="AL134" s="387"/>
      <c r="AM134" s="207">
        <v>412</v>
      </c>
      <c r="AN134" s="382"/>
      <c r="AO134" s="382"/>
      <c r="AP134" s="387"/>
      <c r="AQ134" s="207" t="s">
        <v>719</v>
      </c>
      <c r="AR134" s="382"/>
      <c r="AS134" s="382"/>
      <c r="AT134" s="387"/>
      <c r="AU134" s="207"/>
      <c r="AV134" s="382"/>
      <c r="AW134" s="382"/>
      <c r="AX134" s="383"/>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3" t="s">
        <v>728</v>
      </c>
      <c r="AC135" s="684"/>
      <c r="AD135" s="685"/>
      <c r="AE135" s="207" t="s">
        <v>719</v>
      </c>
      <c r="AF135" s="382"/>
      <c r="AG135" s="382"/>
      <c r="AH135" s="387"/>
      <c r="AI135" s="207" t="s">
        <v>719</v>
      </c>
      <c r="AJ135" s="382"/>
      <c r="AK135" s="382"/>
      <c r="AL135" s="387"/>
      <c r="AM135" s="207" t="s">
        <v>719</v>
      </c>
      <c r="AN135" s="382"/>
      <c r="AO135" s="382"/>
      <c r="AP135" s="387"/>
      <c r="AQ135" s="207" t="s">
        <v>719</v>
      </c>
      <c r="AR135" s="382"/>
      <c r="AS135" s="382"/>
      <c r="AT135" s="387"/>
      <c r="AU135" s="207">
        <v>4000</v>
      </c>
      <c r="AV135" s="382"/>
      <c r="AW135" s="382"/>
      <c r="AX135" s="383"/>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738</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722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740</v>
      </c>
      <c r="AC138" s="206"/>
      <c r="AD138" s="206"/>
      <c r="AE138" s="207">
        <v>4.5</v>
      </c>
      <c r="AF138" s="208"/>
      <c r="AG138" s="208"/>
      <c r="AH138" s="208"/>
      <c r="AI138" s="207">
        <v>4.8</v>
      </c>
      <c r="AJ138" s="208"/>
      <c r="AK138" s="208"/>
      <c r="AL138" s="208"/>
      <c r="AM138" s="207">
        <v>0.7</v>
      </c>
      <c r="AN138" s="208"/>
      <c r="AO138" s="208"/>
      <c r="AP138" s="208"/>
      <c r="AQ138" s="207" t="s">
        <v>738</v>
      </c>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740</v>
      </c>
      <c r="AC139" s="214"/>
      <c r="AD139" s="214"/>
      <c r="AE139" s="207" t="s">
        <v>738</v>
      </c>
      <c r="AF139" s="208"/>
      <c r="AG139" s="208"/>
      <c r="AH139" s="208"/>
      <c r="AI139" s="207" t="s">
        <v>738</v>
      </c>
      <c r="AJ139" s="208"/>
      <c r="AK139" s="208"/>
      <c r="AL139" s="208"/>
      <c r="AM139" s="207" t="s">
        <v>738</v>
      </c>
      <c r="AN139" s="208"/>
      <c r="AO139" s="208"/>
      <c r="AP139" s="208"/>
      <c r="AQ139" s="207" t="s">
        <v>738</v>
      </c>
      <c r="AR139" s="208"/>
      <c r="AS139" s="208"/>
      <c r="AT139" s="208"/>
      <c r="AU139" s="207">
        <v>8</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738</v>
      </c>
      <c r="AR141" s="200"/>
      <c r="AS141" s="136" t="s">
        <v>233</v>
      </c>
      <c r="AT141" s="137"/>
      <c r="AU141" s="201">
        <v>2</v>
      </c>
      <c r="AV141" s="201"/>
      <c r="AW141" s="136" t="s">
        <v>179</v>
      </c>
      <c r="AX141" s="196"/>
      <c r="AY141">
        <f>$AY$140</f>
        <v>1</v>
      </c>
    </row>
    <row r="142" spans="1:51" ht="39.75" customHeight="1" x14ac:dyDescent="0.15">
      <c r="A142" s="190"/>
      <c r="B142" s="187"/>
      <c r="C142" s="181"/>
      <c r="D142" s="187"/>
      <c r="E142" s="181"/>
      <c r="F142" s="182"/>
      <c r="G142" s="107" t="s">
        <v>723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741</v>
      </c>
      <c r="AC142" s="206"/>
      <c r="AD142" s="206"/>
      <c r="AE142" s="207">
        <v>3848</v>
      </c>
      <c r="AF142" s="208"/>
      <c r="AG142" s="208"/>
      <c r="AH142" s="208"/>
      <c r="AI142" s="207">
        <v>4309</v>
      </c>
      <c r="AJ142" s="208"/>
      <c r="AK142" s="208"/>
      <c r="AL142" s="208"/>
      <c r="AM142" s="207">
        <v>703</v>
      </c>
      <c r="AN142" s="208"/>
      <c r="AO142" s="208"/>
      <c r="AP142" s="208"/>
      <c r="AQ142" s="207" t="s">
        <v>738</v>
      </c>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741</v>
      </c>
      <c r="AC143" s="214"/>
      <c r="AD143" s="214"/>
      <c r="AE143" s="207" t="s">
        <v>738</v>
      </c>
      <c r="AF143" s="208"/>
      <c r="AG143" s="208"/>
      <c r="AH143" s="208"/>
      <c r="AI143" s="207" t="s">
        <v>738</v>
      </c>
      <c r="AJ143" s="208"/>
      <c r="AK143" s="208"/>
      <c r="AL143" s="208"/>
      <c r="AM143" s="207" t="s">
        <v>738</v>
      </c>
      <c r="AN143" s="208"/>
      <c r="AO143" s="208"/>
      <c r="AP143" s="208"/>
      <c r="AQ143" s="207" t="s">
        <v>738</v>
      </c>
      <c r="AR143" s="208"/>
      <c r="AS143" s="208"/>
      <c r="AT143" s="208"/>
      <c r="AU143" s="207">
        <v>7000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738</v>
      </c>
      <c r="AR145" s="200"/>
      <c r="AS145" s="136" t="s">
        <v>233</v>
      </c>
      <c r="AT145" s="137"/>
      <c r="AU145" s="201">
        <v>2</v>
      </c>
      <c r="AV145" s="201"/>
      <c r="AW145" s="136" t="s">
        <v>179</v>
      </c>
      <c r="AX145" s="196"/>
      <c r="AY145">
        <f>$AY$144</f>
        <v>1</v>
      </c>
    </row>
    <row r="146" spans="1:51" ht="39.75" customHeight="1" x14ac:dyDescent="0.15">
      <c r="A146" s="190"/>
      <c r="B146" s="187"/>
      <c r="C146" s="181"/>
      <c r="D146" s="187"/>
      <c r="E146" s="181"/>
      <c r="F146" s="182"/>
      <c r="G146" s="107" t="s">
        <v>724</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742</v>
      </c>
      <c r="AC146" s="206"/>
      <c r="AD146" s="206"/>
      <c r="AE146" s="207">
        <v>1938</v>
      </c>
      <c r="AF146" s="208"/>
      <c r="AG146" s="208"/>
      <c r="AH146" s="208"/>
      <c r="AI146" s="207">
        <v>2047</v>
      </c>
      <c r="AJ146" s="208"/>
      <c r="AK146" s="208"/>
      <c r="AL146" s="208"/>
      <c r="AM146" s="207">
        <v>293</v>
      </c>
      <c r="AN146" s="208"/>
      <c r="AO146" s="208"/>
      <c r="AP146" s="208"/>
      <c r="AQ146" s="207" t="s">
        <v>738</v>
      </c>
      <c r="AR146" s="208"/>
      <c r="AS146" s="208"/>
      <c r="AT146" s="208"/>
      <c r="AU146" s="207"/>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742</v>
      </c>
      <c r="AC147" s="214"/>
      <c r="AD147" s="214"/>
      <c r="AE147" s="207" t="s">
        <v>738</v>
      </c>
      <c r="AF147" s="208"/>
      <c r="AG147" s="208"/>
      <c r="AH147" s="208"/>
      <c r="AI147" s="207" t="s">
        <v>738</v>
      </c>
      <c r="AJ147" s="208"/>
      <c r="AK147" s="208"/>
      <c r="AL147" s="208"/>
      <c r="AM147" s="207" t="s">
        <v>738</v>
      </c>
      <c r="AN147" s="208"/>
      <c r="AO147" s="208"/>
      <c r="AP147" s="208"/>
      <c r="AQ147" s="207" t="s">
        <v>738</v>
      </c>
      <c r="AR147" s="208"/>
      <c r="AS147" s="208"/>
      <c r="AT147" s="208"/>
      <c r="AU147" s="207">
        <v>2400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738</v>
      </c>
      <c r="AR149" s="200"/>
      <c r="AS149" s="136" t="s">
        <v>233</v>
      </c>
      <c r="AT149" s="137"/>
      <c r="AU149" s="201">
        <v>2</v>
      </c>
      <c r="AV149" s="201"/>
      <c r="AW149" s="136" t="s">
        <v>179</v>
      </c>
      <c r="AX149" s="196"/>
      <c r="AY149">
        <f>$AY$148</f>
        <v>1</v>
      </c>
    </row>
    <row r="150" spans="1:51" ht="39.75" customHeight="1" x14ac:dyDescent="0.15">
      <c r="A150" s="190"/>
      <c r="B150" s="187"/>
      <c r="C150" s="181"/>
      <c r="D150" s="187"/>
      <c r="E150" s="181"/>
      <c r="F150" s="182"/>
      <c r="G150" s="107" t="s">
        <v>725</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740</v>
      </c>
      <c r="AC150" s="206"/>
      <c r="AD150" s="206"/>
      <c r="AE150" s="207">
        <v>20.5</v>
      </c>
      <c r="AF150" s="208"/>
      <c r="AG150" s="208"/>
      <c r="AH150" s="208"/>
      <c r="AI150" s="207">
        <v>21.9</v>
      </c>
      <c r="AJ150" s="208"/>
      <c r="AK150" s="208"/>
      <c r="AL150" s="208"/>
      <c r="AM150" s="207">
        <v>9.9</v>
      </c>
      <c r="AN150" s="208"/>
      <c r="AO150" s="208"/>
      <c r="AP150" s="208"/>
      <c r="AQ150" s="207" t="s">
        <v>738</v>
      </c>
      <c r="AR150" s="208"/>
      <c r="AS150" s="208"/>
      <c r="AT150" s="208"/>
      <c r="AU150" s="207"/>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740</v>
      </c>
      <c r="AC151" s="214"/>
      <c r="AD151" s="214"/>
      <c r="AE151" s="207" t="s">
        <v>738</v>
      </c>
      <c r="AF151" s="208"/>
      <c r="AG151" s="208"/>
      <c r="AH151" s="208"/>
      <c r="AI151" s="207" t="s">
        <v>738</v>
      </c>
      <c r="AJ151" s="208"/>
      <c r="AK151" s="208"/>
      <c r="AL151" s="208"/>
      <c r="AM151" s="207" t="s">
        <v>738</v>
      </c>
      <c r="AN151" s="208"/>
      <c r="AO151" s="208"/>
      <c r="AP151" s="208"/>
      <c r="AQ151" s="207" t="s">
        <v>738</v>
      </c>
      <c r="AR151" s="208"/>
      <c r="AS151" s="208"/>
      <c r="AT151" s="208"/>
      <c r="AU151" s="207">
        <v>21</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36"/>
      <c r="E430" s="175" t="s">
        <v>399</v>
      </c>
      <c r="F430" s="899"/>
      <c r="G430" s="900" t="s">
        <v>252</v>
      </c>
      <c r="H430" s="126"/>
      <c r="I430" s="126"/>
      <c r="J430" s="901" t="s">
        <v>777</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777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777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00" t="s">
        <v>252</v>
      </c>
      <c r="H484" s="126"/>
      <c r="I484" s="12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0" t="s">
        <v>252</v>
      </c>
      <c r="H538" s="126"/>
      <c r="I538" s="12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0" t="s">
        <v>252</v>
      </c>
      <c r="H592" s="126"/>
      <c r="I592" s="12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0" t="s">
        <v>252</v>
      </c>
      <c r="H646" s="126"/>
      <c r="I646" s="12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5" t="s">
        <v>31</v>
      </c>
      <c r="AH701" s="376"/>
      <c r="AI701" s="376"/>
      <c r="AJ701" s="376"/>
      <c r="AK701" s="376"/>
      <c r="AL701" s="376"/>
      <c r="AM701" s="376"/>
      <c r="AN701" s="376"/>
      <c r="AO701" s="376"/>
      <c r="AP701" s="376"/>
      <c r="AQ701" s="376"/>
      <c r="AR701" s="376"/>
      <c r="AS701" s="376"/>
      <c r="AT701" s="376"/>
      <c r="AU701" s="376"/>
      <c r="AV701" s="376"/>
      <c r="AW701" s="376"/>
      <c r="AX701" s="826"/>
    </row>
    <row r="702" spans="1:51" ht="55.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716</v>
      </c>
      <c r="AE702" s="342"/>
      <c r="AF702" s="342"/>
      <c r="AG702" s="379" t="s">
        <v>774</v>
      </c>
      <c r="AH702" s="380"/>
      <c r="AI702" s="380"/>
      <c r="AJ702" s="380"/>
      <c r="AK702" s="380"/>
      <c r="AL702" s="380"/>
      <c r="AM702" s="380"/>
      <c r="AN702" s="380"/>
      <c r="AO702" s="380"/>
      <c r="AP702" s="380"/>
      <c r="AQ702" s="380"/>
      <c r="AR702" s="380"/>
      <c r="AS702" s="380"/>
      <c r="AT702" s="380"/>
      <c r="AU702" s="380"/>
      <c r="AV702" s="380"/>
      <c r="AW702" s="380"/>
      <c r="AX702" s="381"/>
    </row>
    <row r="703" spans="1:51" ht="40.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716</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716</v>
      </c>
      <c r="AE704" s="787"/>
      <c r="AF704" s="787"/>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8" t="s">
        <v>716</v>
      </c>
      <c r="AE705" s="719"/>
      <c r="AF705" s="719"/>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760</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32.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716</v>
      </c>
      <c r="AE708" s="606"/>
      <c r="AF708" s="606"/>
      <c r="AG708" s="746" t="s">
        <v>765</v>
      </c>
      <c r="AH708" s="747"/>
      <c r="AI708" s="747"/>
      <c r="AJ708" s="747"/>
      <c r="AK708" s="747"/>
      <c r="AL708" s="747"/>
      <c r="AM708" s="747"/>
      <c r="AN708" s="747"/>
      <c r="AO708" s="747"/>
      <c r="AP708" s="747"/>
      <c r="AQ708" s="747"/>
      <c r="AR708" s="747"/>
      <c r="AS708" s="747"/>
      <c r="AT708" s="747"/>
      <c r="AU708" s="747"/>
      <c r="AV708" s="747"/>
      <c r="AW708" s="747"/>
      <c r="AX708" s="748"/>
    </row>
    <row r="709" spans="1:50" ht="33"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716</v>
      </c>
      <c r="AE709" s="323"/>
      <c r="AF709" s="323"/>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758</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716</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6" t="s">
        <v>758</v>
      </c>
      <c r="AE712" s="787"/>
      <c r="AF712" s="787"/>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2" t="s">
        <v>346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758</v>
      </c>
      <c r="AE713" s="323"/>
      <c r="AF713" s="66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758</v>
      </c>
      <c r="AE714" s="809"/>
      <c r="AF714" s="810"/>
      <c r="AG714" s="740"/>
      <c r="AH714" s="741"/>
      <c r="AI714" s="741"/>
      <c r="AJ714" s="741"/>
      <c r="AK714" s="741"/>
      <c r="AL714" s="741"/>
      <c r="AM714" s="741"/>
      <c r="AN714" s="741"/>
      <c r="AO714" s="741"/>
      <c r="AP714" s="741"/>
      <c r="AQ714" s="741"/>
      <c r="AR714" s="741"/>
      <c r="AS714" s="741"/>
      <c r="AT714" s="741"/>
      <c r="AU714" s="741"/>
      <c r="AV714" s="741"/>
      <c r="AW714" s="741"/>
      <c r="AX714" s="742"/>
    </row>
    <row r="715" spans="1:50" ht="30.75" customHeight="1" x14ac:dyDescent="0.15">
      <c r="A715" s="641"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716</v>
      </c>
      <c r="AE715" s="606"/>
      <c r="AF715" s="657"/>
      <c r="AG715" s="746" t="s">
        <v>767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716</v>
      </c>
      <c r="AE716" s="628"/>
      <c r="AF716" s="628"/>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716</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716</v>
      </c>
      <c r="AE718" s="323"/>
      <c r="AF718" s="323"/>
      <c r="AG718" s="130" t="s">
        <v>769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41" t="s">
        <v>48</v>
      </c>
      <c r="B726" s="803"/>
      <c r="C726" s="816" t="s">
        <v>53</v>
      </c>
      <c r="D726" s="838"/>
      <c r="E726" s="838"/>
      <c r="F726" s="839"/>
      <c r="G726" s="579" t="s">
        <v>753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4"/>
      <c r="B727" s="805"/>
      <c r="C727" s="752" t="s">
        <v>57</v>
      </c>
      <c r="D727" s="753"/>
      <c r="E727" s="753"/>
      <c r="F727" s="754"/>
      <c r="G727" s="577" t="s">
        <v>754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39.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47.25" customHeight="1" thickBot="1" x14ac:dyDescent="0.2">
      <c r="A731" s="674"/>
      <c r="B731" s="675"/>
      <c r="C731" s="675"/>
      <c r="D731" s="675"/>
      <c r="E731" s="676"/>
      <c r="F731" s="733"/>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43.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47.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5" t="s">
        <v>674</v>
      </c>
      <c r="B737" s="211"/>
      <c r="C737" s="211"/>
      <c r="D737" s="212"/>
      <c r="E737" s="959" t="s">
        <v>719</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397</v>
      </c>
      <c r="B738" s="361"/>
      <c r="C738" s="361"/>
      <c r="D738" s="361"/>
      <c r="E738" s="959" t="s">
        <v>719</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396</v>
      </c>
      <c r="B739" s="361"/>
      <c r="C739" s="361"/>
      <c r="D739" s="361"/>
      <c r="E739" s="959" t="s">
        <v>719</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395</v>
      </c>
      <c r="B740" s="361"/>
      <c r="C740" s="361"/>
      <c r="D740" s="361"/>
      <c r="E740" s="959" t="s">
        <v>719</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394</v>
      </c>
      <c r="B741" s="361"/>
      <c r="C741" s="361"/>
      <c r="D741" s="361"/>
      <c r="E741" s="959" t="s">
        <v>719</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393</v>
      </c>
      <c r="B742" s="361"/>
      <c r="C742" s="361"/>
      <c r="D742" s="361"/>
      <c r="E742" s="959" t="s">
        <v>719</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392</v>
      </c>
      <c r="B743" s="361"/>
      <c r="C743" s="361"/>
      <c r="D743" s="361"/>
      <c r="E743" s="959" t="s">
        <v>719</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391</v>
      </c>
      <c r="B744" s="361"/>
      <c r="C744" s="361"/>
      <c r="D744" s="361"/>
      <c r="E744" s="959" t="s">
        <v>729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390</v>
      </c>
      <c r="B745" s="361"/>
      <c r="C745" s="361"/>
      <c r="D745" s="361"/>
      <c r="E745" s="996" t="s">
        <v>730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547</v>
      </c>
      <c r="B746" s="361"/>
      <c r="C746" s="361"/>
      <c r="D746" s="361"/>
      <c r="E746" s="965" t="s">
        <v>731</v>
      </c>
      <c r="F746" s="963"/>
      <c r="G746" s="963"/>
      <c r="H746" s="100" t="str">
        <f>IF(E746="","","-")</f>
        <v>-</v>
      </c>
      <c r="I746" s="963"/>
      <c r="J746" s="963"/>
      <c r="K746" s="100" t="str">
        <f>IF(I746="","","-")</f>
        <v/>
      </c>
      <c r="L746" s="964">
        <v>236</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509</v>
      </c>
      <c r="B747" s="361"/>
      <c r="C747" s="361"/>
      <c r="D747" s="361"/>
      <c r="E747" s="965" t="s">
        <v>731</v>
      </c>
      <c r="F747" s="963"/>
      <c r="G747" s="963"/>
      <c r="H747" s="100" t="str">
        <f>IF(E747="","","-")</f>
        <v>-</v>
      </c>
      <c r="I747" s="963"/>
      <c r="J747" s="963"/>
      <c r="K747" s="100" t="str">
        <f>IF(I747="","","-")</f>
        <v/>
      </c>
      <c r="L747" s="964">
        <v>242</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5" t="s">
        <v>384</v>
      </c>
      <c r="B748" s="616"/>
      <c r="C748" s="616"/>
      <c r="D748" s="616"/>
      <c r="E748" s="616"/>
      <c r="F748" s="617"/>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732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7"/>
    </row>
    <row r="788" spans="1:51" ht="24.75" customHeight="1" x14ac:dyDescent="0.15">
      <c r="A788" s="632"/>
      <c r="B788" s="633"/>
      <c r="C788" s="633"/>
      <c r="D788" s="633"/>
      <c r="E788" s="633"/>
      <c r="F788" s="634"/>
      <c r="G788" s="816"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802"/>
      <c r="AC788" s="816"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739</v>
      </c>
      <c r="H789" s="672"/>
      <c r="I789" s="672"/>
      <c r="J789" s="672"/>
      <c r="K789" s="673"/>
      <c r="L789" s="665" t="s">
        <v>735</v>
      </c>
      <c r="M789" s="666"/>
      <c r="N789" s="666"/>
      <c r="O789" s="666"/>
      <c r="P789" s="666"/>
      <c r="Q789" s="666"/>
      <c r="R789" s="666"/>
      <c r="S789" s="666"/>
      <c r="T789" s="666"/>
      <c r="U789" s="666"/>
      <c r="V789" s="666"/>
      <c r="W789" s="666"/>
      <c r="X789" s="667"/>
      <c r="Y789" s="384">
        <v>67</v>
      </c>
      <c r="Z789" s="385"/>
      <c r="AA789" s="385"/>
      <c r="AB789" s="806"/>
      <c r="AC789" s="671" t="s">
        <v>739</v>
      </c>
      <c r="AD789" s="672"/>
      <c r="AE789" s="672"/>
      <c r="AF789" s="672"/>
      <c r="AG789" s="673"/>
      <c r="AH789" s="665" t="s">
        <v>781</v>
      </c>
      <c r="AI789" s="666"/>
      <c r="AJ789" s="666"/>
      <c r="AK789" s="666"/>
      <c r="AL789" s="666"/>
      <c r="AM789" s="666"/>
      <c r="AN789" s="666"/>
      <c r="AO789" s="666"/>
      <c r="AP789" s="666"/>
      <c r="AQ789" s="666"/>
      <c r="AR789" s="666"/>
      <c r="AS789" s="666"/>
      <c r="AT789" s="667"/>
      <c r="AU789" s="384">
        <v>43</v>
      </c>
      <c r="AV789" s="385"/>
      <c r="AW789" s="385"/>
      <c r="AX789" s="386"/>
    </row>
    <row r="790" spans="1:51" ht="24.75" customHeight="1" x14ac:dyDescent="0.15">
      <c r="A790" s="632"/>
      <c r="B790" s="633"/>
      <c r="C790" s="633"/>
      <c r="D790" s="633"/>
      <c r="E790" s="633"/>
      <c r="F790" s="634"/>
      <c r="G790" s="607" t="s">
        <v>739</v>
      </c>
      <c r="H790" s="608"/>
      <c r="I790" s="608"/>
      <c r="J790" s="608"/>
      <c r="K790" s="609"/>
      <c r="L790" s="599" t="s">
        <v>736</v>
      </c>
      <c r="M790" s="600"/>
      <c r="N790" s="600"/>
      <c r="O790" s="600"/>
      <c r="P790" s="600"/>
      <c r="Q790" s="600"/>
      <c r="R790" s="600"/>
      <c r="S790" s="600"/>
      <c r="T790" s="600"/>
      <c r="U790" s="600"/>
      <c r="V790" s="600"/>
      <c r="W790" s="600"/>
      <c r="X790" s="601"/>
      <c r="Y790" s="602">
        <v>43</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7" t="s">
        <v>20</v>
      </c>
      <c r="H799" s="828"/>
      <c r="I799" s="828"/>
      <c r="J799" s="828"/>
      <c r="K799" s="828"/>
      <c r="L799" s="829"/>
      <c r="M799" s="830"/>
      <c r="N799" s="830"/>
      <c r="O799" s="830"/>
      <c r="P799" s="830"/>
      <c r="Q799" s="830"/>
      <c r="R799" s="830"/>
      <c r="S799" s="830"/>
      <c r="T799" s="830"/>
      <c r="U799" s="830"/>
      <c r="V799" s="830"/>
      <c r="W799" s="830"/>
      <c r="X799" s="831"/>
      <c r="Y799" s="832">
        <f>SUM(Y789:AB798)</f>
        <v>110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43</v>
      </c>
      <c r="AV799" s="833"/>
      <c r="AW799" s="833"/>
      <c r="AX799" s="835"/>
    </row>
    <row r="800" spans="1:51" ht="24.75" customHeight="1" x14ac:dyDescent="0.15">
      <c r="A800" s="632"/>
      <c r="B800" s="633"/>
      <c r="C800" s="633"/>
      <c r="D800" s="633"/>
      <c r="E800" s="633"/>
      <c r="F800" s="634"/>
      <c r="G800" s="596" t="s">
        <v>771</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7"/>
      <c r="AY800">
        <f>COUNTA($G$802,$AC$802)</f>
        <v>1</v>
      </c>
    </row>
    <row r="801" spans="1:51" ht="24.75" customHeight="1" x14ac:dyDescent="0.15">
      <c r="A801" s="632"/>
      <c r="B801" s="633"/>
      <c r="C801" s="633"/>
      <c r="D801" s="633"/>
      <c r="E801" s="633"/>
      <c r="F801" s="634"/>
      <c r="G801" s="816"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802"/>
      <c r="AC801" s="816"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1</v>
      </c>
    </row>
    <row r="802" spans="1:51" ht="24.75" customHeight="1" x14ac:dyDescent="0.15">
      <c r="A802" s="632"/>
      <c r="B802" s="633"/>
      <c r="C802" s="633"/>
      <c r="D802" s="633"/>
      <c r="E802" s="633"/>
      <c r="F802" s="634"/>
      <c r="G802" s="671" t="s">
        <v>739</v>
      </c>
      <c r="H802" s="672"/>
      <c r="I802" s="672"/>
      <c r="J802" s="672"/>
      <c r="K802" s="673"/>
      <c r="L802" s="665" t="s">
        <v>772</v>
      </c>
      <c r="M802" s="666"/>
      <c r="N802" s="666"/>
      <c r="O802" s="666"/>
      <c r="P802" s="666"/>
      <c r="Q802" s="666"/>
      <c r="R802" s="666"/>
      <c r="S802" s="666"/>
      <c r="T802" s="666"/>
      <c r="U802" s="666"/>
      <c r="V802" s="666"/>
      <c r="W802" s="666"/>
      <c r="X802" s="667"/>
      <c r="Y802" s="384">
        <v>13</v>
      </c>
      <c r="Z802" s="385"/>
      <c r="AA802" s="385"/>
      <c r="AB802" s="806"/>
      <c r="AC802" s="671"/>
      <c r="AD802" s="672"/>
      <c r="AE802" s="672"/>
      <c r="AF802" s="672"/>
      <c r="AG802" s="673"/>
      <c r="AH802" s="665"/>
      <c r="AI802" s="666"/>
      <c r="AJ802" s="666"/>
      <c r="AK802" s="666"/>
      <c r="AL802" s="666"/>
      <c r="AM802" s="666"/>
      <c r="AN802" s="666"/>
      <c r="AO802" s="666"/>
      <c r="AP802" s="666"/>
      <c r="AQ802" s="666"/>
      <c r="AR802" s="666"/>
      <c r="AS802" s="666"/>
      <c r="AT802" s="667"/>
      <c r="AU802" s="384"/>
      <c r="AV802" s="385"/>
      <c r="AW802" s="385"/>
      <c r="AX802" s="386"/>
      <c r="AY802">
        <f t="shared" ref="AY802:AY812" si="115">$AY$800</f>
        <v>1</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1</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1</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1</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1</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1</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1</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1</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1</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1</v>
      </c>
    </row>
    <row r="812" spans="1:51" ht="24.75" customHeight="1" x14ac:dyDescent="0.15">
      <c r="A812" s="632"/>
      <c r="B812" s="633"/>
      <c r="C812" s="633"/>
      <c r="D812" s="633"/>
      <c r="E812" s="633"/>
      <c r="F812" s="634"/>
      <c r="G812" s="827" t="s">
        <v>20</v>
      </c>
      <c r="H812" s="828"/>
      <c r="I812" s="828"/>
      <c r="J812" s="828"/>
      <c r="K812" s="828"/>
      <c r="L812" s="829"/>
      <c r="M812" s="830"/>
      <c r="N812" s="830"/>
      <c r="O812" s="830"/>
      <c r="P812" s="830"/>
      <c r="Q812" s="830"/>
      <c r="R812" s="830"/>
      <c r="S812" s="830"/>
      <c r="T812" s="830"/>
      <c r="U812" s="830"/>
      <c r="V812" s="830"/>
      <c r="W812" s="830"/>
      <c r="X812" s="831"/>
      <c r="Y812" s="832">
        <f>SUM(Y802:AB811)</f>
        <v>13</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1</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7"/>
      <c r="AY813">
        <f>COUNTA($G$815,$AC$815)</f>
        <v>0</v>
      </c>
    </row>
    <row r="814" spans="1:51" ht="24.75" hidden="1" customHeight="1" x14ac:dyDescent="0.15">
      <c r="A814" s="632"/>
      <c r="B814" s="633"/>
      <c r="C814" s="633"/>
      <c r="D814" s="633"/>
      <c r="E814" s="633"/>
      <c r="F814" s="634"/>
      <c r="G814" s="816"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802"/>
      <c r="AC814" s="816"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4"/>
      <c r="Z815" s="385"/>
      <c r="AA815" s="385"/>
      <c r="AB815" s="806"/>
      <c r="AC815" s="671"/>
      <c r="AD815" s="672"/>
      <c r="AE815" s="672"/>
      <c r="AF815" s="672"/>
      <c r="AG815" s="673"/>
      <c r="AH815" s="665"/>
      <c r="AI815" s="666"/>
      <c r="AJ815" s="666"/>
      <c r="AK815" s="666"/>
      <c r="AL815" s="666"/>
      <c r="AM815" s="666"/>
      <c r="AN815" s="666"/>
      <c r="AO815" s="666"/>
      <c r="AP815" s="666"/>
      <c r="AQ815" s="666"/>
      <c r="AR815" s="666"/>
      <c r="AS815" s="666"/>
      <c r="AT815" s="667"/>
      <c r="AU815" s="384"/>
      <c r="AV815" s="385"/>
      <c r="AW815" s="385"/>
      <c r="AX815" s="386"/>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7"/>
      <c r="AY826">
        <f>COUNTA($G$828,$AC$828)</f>
        <v>0</v>
      </c>
    </row>
    <row r="827" spans="1:51" ht="24.75" hidden="1" customHeight="1" x14ac:dyDescent="0.15">
      <c r="A827" s="632"/>
      <c r="B827" s="633"/>
      <c r="C827" s="633"/>
      <c r="D827" s="633"/>
      <c r="E827" s="633"/>
      <c r="F827" s="634"/>
      <c r="G827" s="816"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802"/>
      <c r="AC827" s="816"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4"/>
      <c r="Z828" s="385"/>
      <c r="AA828" s="385"/>
      <c r="AB828" s="806"/>
      <c r="AC828" s="671"/>
      <c r="AD828" s="672"/>
      <c r="AE828" s="672"/>
      <c r="AF828" s="672"/>
      <c r="AG828" s="673"/>
      <c r="AH828" s="665"/>
      <c r="AI828" s="666"/>
      <c r="AJ828" s="666"/>
      <c r="AK828" s="666"/>
      <c r="AL828" s="666"/>
      <c r="AM828" s="666"/>
      <c r="AN828" s="666"/>
      <c r="AO828" s="666"/>
      <c r="AP828" s="666"/>
      <c r="AQ828" s="666"/>
      <c r="AR828" s="666"/>
      <c r="AS828" s="666"/>
      <c r="AT828" s="667"/>
      <c r="AU828" s="384"/>
      <c r="AV828" s="385"/>
      <c r="AW828" s="385"/>
      <c r="AX828" s="386"/>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9.5" customHeight="1" x14ac:dyDescent="0.15">
      <c r="A845" s="370">
        <v>1</v>
      </c>
      <c r="B845" s="370">
        <v>1</v>
      </c>
      <c r="C845" s="358" t="s">
        <v>733</v>
      </c>
      <c r="D845" s="343"/>
      <c r="E845" s="343"/>
      <c r="F845" s="343"/>
      <c r="G845" s="343"/>
      <c r="H845" s="343"/>
      <c r="I845" s="343"/>
      <c r="J845" s="344">
        <v>7010001064648</v>
      </c>
      <c r="K845" s="345"/>
      <c r="L845" s="345"/>
      <c r="M845" s="345"/>
      <c r="N845" s="345"/>
      <c r="O845" s="345"/>
      <c r="P845" s="359" t="s">
        <v>735</v>
      </c>
      <c r="Q845" s="346"/>
      <c r="R845" s="346"/>
      <c r="S845" s="346"/>
      <c r="T845" s="346"/>
      <c r="U845" s="346"/>
      <c r="V845" s="346"/>
      <c r="W845" s="346"/>
      <c r="X845" s="346"/>
      <c r="Y845" s="347">
        <v>67</v>
      </c>
      <c r="Z845" s="348"/>
      <c r="AA845" s="348"/>
      <c r="AB845" s="349"/>
      <c r="AC845" s="350" t="s">
        <v>737</v>
      </c>
      <c r="AD845" s="351"/>
      <c r="AE845" s="351"/>
      <c r="AF845" s="351"/>
      <c r="AG845" s="351"/>
      <c r="AH845" s="366" t="s">
        <v>738</v>
      </c>
      <c r="AI845" s="367"/>
      <c r="AJ845" s="367"/>
      <c r="AK845" s="367"/>
      <c r="AL845" s="354" t="s">
        <v>738</v>
      </c>
      <c r="AM845" s="355"/>
      <c r="AN845" s="355"/>
      <c r="AO845" s="356"/>
      <c r="AP845" s="357"/>
      <c r="AQ845" s="357"/>
      <c r="AR845" s="357"/>
      <c r="AS845" s="357"/>
      <c r="AT845" s="357"/>
      <c r="AU845" s="357"/>
      <c r="AV845" s="357"/>
      <c r="AW845" s="357"/>
      <c r="AX845" s="357"/>
    </row>
    <row r="846" spans="1:51" ht="48.75" customHeight="1" x14ac:dyDescent="0.15">
      <c r="A846" s="370">
        <v>2</v>
      </c>
      <c r="B846" s="370">
        <v>1</v>
      </c>
      <c r="C846" s="358" t="s">
        <v>733</v>
      </c>
      <c r="D846" s="343"/>
      <c r="E846" s="343"/>
      <c r="F846" s="343"/>
      <c r="G846" s="343"/>
      <c r="H846" s="343"/>
      <c r="I846" s="343"/>
      <c r="J846" s="344">
        <v>7010001064648</v>
      </c>
      <c r="K846" s="345"/>
      <c r="L846" s="345"/>
      <c r="M846" s="345"/>
      <c r="N846" s="345"/>
      <c r="O846" s="345"/>
      <c r="P846" s="359" t="s">
        <v>736</v>
      </c>
      <c r="Q846" s="346"/>
      <c r="R846" s="346"/>
      <c r="S846" s="346"/>
      <c r="T846" s="346"/>
      <c r="U846" s="346"/>
      <c r="V846" s="346"/>
      <c r="W846" s="346"/>
      <c r="X846" s="346"/>
      <c r="Y846" s="347">
        <v>43</v>
      </c>
      <c r="Z846" s="348"/>
      <c r="AA846" s="348"/>
      <c r="AB846" s="349"/>
      <c r="AC846" s="350" t="s">
        <v>737</v>
      </c>
      <c r="AD846" s="351"/>
      <c r="AE846" s="351"/>
      <c r="AF846" s="351"/>
      <c r="AG846" s="351"/>
      <c r="AH846" s="366" t="s">
        <v>738</v>
      </c>
      <c r="AI846" s="367"/>
      <c r="AJ846" s="367"/>
      <c r="AK846" s="367"/>
      <c r="AL846" s="354" t="s">
        <v>738</v>
      </c>
      <c r="AM846" s="355"/>
      <c r="AN846" s="355"/>
      <c r="AO846" s="356"/>
      <c r="AP846" s="357"/>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7" customHeight="1" x14ac:dyDescent="0.15">
      <c r="A878" s="370">
        <v>1</v>
      </c>
      <c r="B878" s="370">
        <v>1</v>
      </c>
      <c r="C878" s="358" t="s">
        <v>773</v>
      </c>
      <c r="D878" s="343"/>
      <c r="E878" s="343"/>
      <c r="F878" s="343"/>
      <c r="G878" s="343"/>
      <c r="H878" s="343"/>
      <c r="I878" s="343"/>
      <c r="J878" s="344">
        <v>1020001071491</v>
      </c>
      <c r="K878" s="345"/>
      <c r="L878" s="345"/>
      <c r="M878" s="345"/>
      <c r="N878" s="345"/>
      <c r="O878" s="345"/>
      <c r="P878" s="359" t="s">
        <v>780</v>
      </c>
      <c r="Q878" s="346"/>
      <c r="R878" s="346"/>
      <c r="S878" s="346"/>
      <c r="T878" s="346"/>
      <c r="U878" s="346"/>
      <c r="V878" s="346"/>
      <c r="W878" s="346"/>
      <c r="X878" s="346"/>
      <c r="Y878" s="347">
        <v>43</v>
      </c>
      <c r="Z878" s="348"/>
      <c r="AA878" s="348"/>
      <c r="AB878" s="349"/>
      <c r="AC878" s="350" t="s">
        <v>372</v>
      </c>
      <c r="AD878" s="351"/>
      <c r="AE878" s="351"/>
      <c r="AF878" s="351"/>
      <c r="AG878" s="351"/>
      <c r="AH878" s="366">
        <v>1</v>
      </c>
      <c r="AI878" s="367"/>
      <c r="AJ878" s="367"/>
      <c r="AK878" s="367"/>
      <c r="AL878" s="354">
        <v>88</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5.5" customHeight="1" x14ac:dyDescent="0.15">
      <c r="A911" s="370">
        <v>1</v>
      </c>
      <c r="B911" s="370">
        <v>1</v>
      </c>
      <c r="C911" s="358" t="s">
        <v>734</v>
      </c>
      <c r="D911" s="343"/>
      <c r="E911" s="343"/>
      <c r="F911" s="343"/>
      <c r="G911" s="343"/>
      <c r="H911" s="343"/>
      <c r="I911" s="343"/>
      <c r="J911" s="344">
        <v>8012801006761</v>
      </c>
      <c r="K911" s="345"/>
      <c r="L911" s="345"/>
      <c r="M911" s="345"/>
      <c r="N911" s="345"/>
      <c r="O911" s="345"/>
      <c r="P911" s="359" t="s">
        <v>772</v>
      </c>
      <c r="Q911" s="346"/>
      <c r="R911" s="346"/>
      <c r="S911" s="346"/>
      <c r="T911" s="346"/>
      <c r="U911" s="346"/>
      <c r="V911" s="346"/>
      <c r="W911" s="346"/>
      <c r="X911" s="346"/>
      <c r="Y911" s="347">
        <v>13</v>
      </c>
      <c r="Z911" s="348"/>
      <c r="AA911" s="348"/>
      <c r="AB911" s="349"/>
      <c r="AC911" s="350" t="s">
        <v>376</v>
      </c>
      <c r="AD911" s="351"/>
      <c r="AE911" s="351"/>
      <c r="AF911" s="351"/>
      <c r="AG911" s="351"/>
      <c r="AH911" s="366">
        <v>3</v>
      </c>
      <c r="AI911" s="367"/>
      <c r="AJ911" s="367"/>
      <c r="AK911" s="367"/>
      <c r="AL911" s="354">
        <v>100</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50" man="1"/>
    <brk id="483" max="50" man="1"/>
    <brk id="735" max="50" man="1"/>
    <brk id="840" max="50"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16" sqref="G116:X1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t="s">
        <v>716</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観光立国</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16" sqref="G116:X1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5"/>
      <c r="Z2" s="830"/>
      <c r="AA2" s="831"/>
      <c r="AB2" s="1029" t="s">
        <v>11</v>
      </c>
      <c r="AC2" s="1030"/>
      <c r="AD2" s="1031"/>
      <c r="AE2" s="1035" t="s">
        <v>390</v>
      </c>
      <c r="AF2" s="1035"/>
      <c r="AG2" s="1035"/>
      <c r="AH2" s="1035"/>
      <c r="AI2" s="1035" t="s">
        <v>412</v>
      </c>
      <c r="AJ2" s="1035"/>
      <c r="AK2" s="1035"/>
      <c r="AL2" s="559"/>
      <c r="AM2" s="1035" t="s">
        <v>509</v>
      </c>
      <c r="AN2" s="1035"/>
      <c r="AO2" s="1035"/>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6"/>
      <c r="Z3" s="1027"/>
      <c r="AA3" s="1028"/>
      <c r="AB3" s="1032"/>
      <c r="AC3" s="1033"/>
      <c r="AD3" s="1034"/>
      <c r="AE3" s="917"/>
      <c r="AF3" s="917"/>
      <c r="AG3" s="917"/>
      <c r="AH3" s="917"/>
      <c r="AI3" s="917"/>
      <c r="AJ3" s="917"/>
      <c r="AK3" s="917"/>
      <c r="AL3" s="410"/>
      <c r="AM3" s="917"/>
      <c r="AN3" s="917"/>
      <c r="AO3" s="917"/>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2"/>
      <c r="I4" s="1002"/>
      <c r="J4" s="1002"/>
      <c r="K4" s="1002"/>
      <c r="L4" s="1002"/>
      <c r="M4" s="1002"/>
      <c r="N4" s="1002"/>
      <c r="O4" s="1003"/>
      <c r="P4" s="108"/>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49" t="s">
        <v>54</v>
      </c>
      <c r="Z5" s="1017"/>
      <c r="AA5" s="1018"/>
      <c r="AB5" s="525"/>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5"/>
      <c r="Z9" s="830"/>
      <c r="AA9" s="831"/>
      <c r="AB9" s="1029" t="s">
        <v>11</v>
      </c>
      <c r="AC9" s="1030"/>
      <c r="AD9" s="1031"/>
      <c r="AE9" s="1035" t="s">
        <v>390</v>
      </c>
      <c r="AF9" s="1035"/>
      <c r="AG9" s="1035"/>
      <c r="AH9" s="1035"/>
      <c r="AI9" s="1035" t="s">
        <v>412</v>
      </c>
      <c r="AJ9" s="1035"/>
      <c r="AK9" s="1035"/>
      <c r="AL9" s="559"/>
      <c r="AM9" s="1035" t="s">
        <v>509</v>
      </c>
      <c r="AN9" s="1035"/>
      <c r="AO9" s="1035"/>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6"/>
      <c r="Z10" s="1027"/>
      <c r="AA10" s="1028"/>
      <c r="AB10" s="1032"/>
      <c r="AC10" s="1033"/>
      <c r="AD10" s="1034"/>
      <c r="AE10" s="917"/>
      <c r="AF10" s="917"/>
      <c r="AG10" s="917"/>
      <c r="AH10" s="917"/>
      <c r="AI10" s="917"/>
      <c r="AJ10" s="917"/>
      <c r="AK10" s="917"/>
      <c r="AL10" s="410"/>
      <c r="AM10" s="917"/>
      <c r="AN10" s="917"/>
      <c r="AO10" s="917"/>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49" t="s">
        <v>54</v>
      </c>
      <c r="Z12" s="1017"/>
      <c r="AA12" s="1018"/>
      <c r="AB12" s="525"/>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5"/>
      <c r="Z16" s="830"/>
      <c r="AA16" s="831"/>
      <c r="AB16" s="1029" t="s">
        <v>11</v>
      </c>
      <c r="AC16" s="1030"/>
      <c r="AD16" s="1031"/>
      <c r="AE16" s="1035" t="s">
        <v>390</v>
      </c>
      <c r="AF16" s="1035"/>
      <c r="AG16" s="1035"/>
      <c r="AH16" s="1035"/>
      <c r="AI16" s="1035" t="s">
        <v>412</v>
      </c>
      <c r="AJ16" s="1035"/>
      <c r="AK16" s="1035"/>
      <c r="AL16" s="559"/>
      <c r="AM16" s="1035" t="s">
        <v>509</v>
      </c>
      <c r="AN16" s="1035"/>
      <c r="AO16" s="1035"/>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6"/>
      <c r="Z17" s="1027"/>
      <c r="AA17" s="1028"/>
      <c r="AB17" s="1032"/>
      <c r="AC17" s="1033"/>
      <c r="AD17" s="1034"/>
      <c r="AE17" s="917"/>
      <c r="AF17" s="917"/>
      <c r="AG17" s="917"/>
      <c r="AH17" s="917"/>
      <c r="AI17" s="917"/>
      <c r="AJ17" s="917"/>
      <c r="AK17" s="917"/>
      <c r="AL17" s="410"/>
      <c r="AM17" s="917"/>
      <c r="AN17" s="917"/>
      <c r="AO17" s="917"/>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49" t="s">
        <v>54</v>
      </c>
      <c r="Z19" s="1017"/>
      <c r="AA19" s="1018"/>
      <c r="AB19" s="525"/>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5"/>
      <c r="Z23" s="830"/>
      <c r="AA23" s="831"/>
      <c r="AB23" s="1029" t="s">
        <v>11</v>
      </c>
      <c r="AC23" s="1030"/>
      <c r="AD23" s="1031"/>
      <c r="AE23" s="1035" t="s">
        <v>390</v>
      </c>
      <c r="AF23" s="1035"/>
      <c r="AG23" s="1035"/>
      <c r="AH23" s="1035"/>
      <c r="AI23" s="1035" t="s">
        <v>412</v>
      </c>
      <c r="AJ23" s="1035"/>
      <c r="AK23" s="1035"/>
      <c r="AL23" s="559"/>
      <c r="AM23" s="1035" t="s">
        <v>509</v>
      </c>
      <c r="AN23" s="1035"/>
      <c r="AO23" s="1035"/>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6"/>
      <c r="Z24" s="1027"/>
      <c r="AA24" s="1028"/>
      <c r="AB24" s="1032"/>
      <c r="AC24" s="1033"/>
      <c r="AD24" s="1034"/>
      <c r="AE24" s="917"/>
      <c r="AF24" s="917"/>
      <c r="AG24" s="917"/>
      <c r="AH24" s="917"/>
      <c r="AI24" s="917"/>
      <c r="AJ24" s="917"/>
      <c r="AK24" s="917"/>
      <c r="AL24" s="410"/>
      <c r="AM24" s="917"/>
      <c r="AN24" s="917"/>
      <c r="AO24" s="917"/>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49" t="s">
        <v>54</v>
      </c>
      <c r="Z26" s="1017"/>
      <c r="AA26" s="1018"/>
      <c r="AB26" s="525"/>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5"/>
      <c r="Z30" s="830"/>
      <c r="AA30" s="831"/>
      <c r="AB30" s="1029" t="s">
        <v>11</v>
      </c>
      <c r="AC30" s="1030"/>
      <c r="AD30" s="1031"/>
      <c r="AE30" s="1035" t="s">
        <v>390</v>
      </c>
      <c r="AF30" s="1035"/>
      <c r="AG30" s="1035"/>
      <c r="AH30" s="1035"/>
      <c r="AI30" s="1035" t="s">
        <v>412</v>
      </c>
      <c r="AJ30" s="1035"/>
      <c r="AK30" s="1035"/>
      <c r="AL30" s="559"/>
      <c r="AM30" s="1035" t="s">
        <v>509</v>
      </c>
      <c r="AN30" s="1035"/>
      <c r="AO30" s="1035"/>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6"/>
      <c r="Z31" s="1027"/>
      <c r="AA31" s="1028"/>
      <c r="AB31" s="1032"/>
      <c r="AC31" s="1033"/>
      <c r="AD31" s="1034"/>
      <c r="AE31" s="917"/>
      <c r="AF31" s="917"/>
      <c r="AG31" s="917"/>
      <c r="AH31" s="917"/>
      <c r="AI31" s="917"/>
      <c r="AJ31" s="917"/>
      <c r="AK31" s="917"/>
      <c r="AL31" s="410"/>
      <c r="AM31" s="917"/>
      <c r="AN31" s="917"/>
      <c r="AO31" s="917"/>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49" t="s">
        <v>54</v>
      </c>
      <c r="Z33" s="1017"/>
      <c r="AA33" s="1018"/>
      <c r="AB33" s="525"/>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5"/>
      <c r="Z37" s="830"/>
      <c r="AA37" s="831"/>
      <c r="AB37" s="1029" t="s">
        <v>11</v>
      </c>
      <c r="AC37" s="1030"/>
      <c r="AD37" s="1031"/>
      <c r="AE37" s="1035" t="s">
        <v>390</v>
      </c>
      <c r="AF37" s="1035"/>
      <c r="AG37" s="1035"/>
      <c r="AH37" s="1035"/>
      <c r="AI37" s="1035" t="s">
        <v>412</v>
      </c>
      <c r="AJ37" s="1035"/>
      <c r="AK37" s="1035"/>
      <c r="AL37" s="559"/>
      <c r="AM37" s="1035" t="s">
        <v>509</v>
      </c>
      <c r="AN37" s="1035"/>
      <c r="AO37" s="1035"/>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6"/>
      <c r="Z38" s="1027"/>
      <c r="AA38" s="1028"/>
      <c r="AB38" s="1032"/>
      <c r="AC38" s="1033"/>
      <c r="AD38" s="1034"/>
      <c r="AE38" s="917"/>
      <c r="AF38" s="917"/>
      <c r="AG38" s="917"/>
      <c r="AH38" s="917"/>
      <c r="AI38" s="917"/>
      <c r="AJ38" s="917"/>
      <c r="AK38" s="917"/>
      <c r="AL38" s="410"/>
      <c r="AM38" s="917"/>
      <c r="AN38" s="917"/>
      <c r="AO38" s="917"/>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49" t="s">
        <v>54</v>
      </c>
      <c r="Z40" s="1017"/>
      <c r="AA40" s="1018"/>
      <c r="AB40" s="525"/>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5"/>
      <c r="Z44" s="830"/>
      <c r="AA44" s="831"/>
      <c r="AB44" s="1029" t="s">
        <v>11</v>
      </c>
      <c r="AC44" s="1030"/>
      <c r="AD44" s="1031"/>
      <c r="AE44" s="1035" t="s">
        <v>390</v>
      </c>
      <c r="AF44" s="1035"/>
      <c r="AG44" s="1035"/>
      <c r="AH44" s="1035"/>
      <c r="AI44" s="1035" t="s">
        <v>412</v>
      </c>
      <c r="AJ44" s="1035"/>
      <c r="AK44" s="1035"/>
      <c r="AL44" s="559"/>
      <c r="AM44" s="1035" t="s">
        <v>509</v>
      </c>
      <c r="AN44" s="1035"/>
      <c r="AO44" s="1035"/>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6"/>
      <c r="Z45" s="1027"/>
      <c r="AA45" s="1028"/>
      <c r="AB45" s="1032"/>
      <c r="AC45" s="1033"/>
      <c r="AD45" s="1034"/>
      <c r="AE45" s="917"/>
      <c r="AF45" s="917"/>
      <c r="AG45" s="917"/>
      <c r="AH45" s="917"/>
      <c r="AI45" s="917"/>
      <c r="AJ45" s="917"/>
      <c r="AK45" s="917"/>
      <c r="AL45" s="410"/>
      <c r="AM45" s="917"/>
      <c r="AN45" s="917"/>
      <c r="AO45" s="917"/>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49" t="s">
        <v>54</v>
      </c>
      <c r="Z47" s="1017"/>
      <c r="AA47" s="1018"/>
      <c r="AB47" s="525"/>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5"/>
      <c r="Z51" s="830"/>
      <c r="AA51" s="831"/>
      <c r="AB51" s="559" t="s">
        <v>11</v>
      </c>
      <c r="AC51" s="1030"/>
      <c r="AD51" s="1031"/>
      <c r="AE51" s="1035" t="s">
        <v>390</v>
      </c>
      <c r="AF51" s="1035"/>
      <c r="AG51" s="1035"/>
      <c r="AH51" s="1035"/>
      <c r="AI51" s="1035" t="s">
        <v>412</v>
      </c>
      <c r="AJ51" s="1035"/>
      <c r="AK51" s="1035"/>
      <c r="AL51" s="559"/>
      <c r="AM51" s="1035" t="s">
        <v>509</v>
      </c>
      <c r="AN51" s="1035"/>
      <c r="AO51" s="1035"/>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6"/>
      <c r="Z52" s="1027"/>
      <c r="AA52" s="1028"/>
      <c r="AB52" s="1032"/>
      <c r="AC52" s="1033"/>
      <c r="AD52" s="1034"/>
      <c r="AE52" s="917"/>
      <c r="AF52" s="917"/>
      <c r="AG52" s="917"/>
      <c r="AH52" s="917"/>
      <c r="AI52" s="917"/>
      <c r="AJ52" s="917"/>
      <c r="AK52" s="917"/>
      <c r="AL52" s="410"/>
      <c r="AM52" s="917"/>
      <c r="AN52" s="917"/>
      <c r="AO52" s="917"/>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49" t="s">
        <v>54</v>
      </c>
      <c r="Z54" s="1017"/>
      <c r="AA54" s="1018"/>
      <c r="AB54" s="525"/>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5"/>
      <c r="Z58" s="830"/>
      <c r="AA58" s="831"/>
      <c r="AB58" s="1029" t="s">
        <v>11</v>
      </c>
      <c r="AC58" s="1030"/>
      <c r="AD58" s="1031"/>
      <c r="AE58" s="1035" t="s">
        <v>390</v>
      </c>
      <c r="AF58" s="1035"/>
      <c r="AG58" s="1035"/>
      <c r="AH58" s="1035"/>
      <c r="AI58" s="1035" t="s">
        <v>412</v>
      </c>
      <c r="AJ58" s="1035"/>
      <c r="AK58" s="1035"/>
      <c r="AL58" s="559"/>
      <c r="AM58" s="1035" t="s">
        <v>509</v>
      </c>
      <c r="AN58" s="1035"/>
      <c r="AO58" s="1035"/>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6"/>
      <c r="Z59" s="1027"/>
      <c r="AA59" s="1028"/>
      <c r="AB59" s="1032"/>
      <c r="AC59" s="1033"/>
      <c r="AD59" s="1034"/>
      <c r="AE59" s="917"/>
      <c r="AF59" s="917"/>
      <c r="AG59" s="917"/>
      <c r="AH59" s="917"/>
      <c r="AI59" s="917"/>
      <c r="AJ59" s="917"/>
      <c r="AK59" s="917"/>
      <c r="AL59" s="410"/>
      <c r="AM59" s="917"/>
      <c r="AN59" s="917"/>
      <c r="AO59" s="917"/>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49" t="s">
        <v>54</v>
      </c>
      <c r="Z61" s="1017"/>
      <c r="AA61" s="1018"/>
      <c r="AB61" s="525"/>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5"/>
      <c r="Z65" s="830"/>
      <c r="AA65" s="831"/>
      <c r="AB65" s="1029" t="s">
        <v>11</v>
      </c>
      <c r="AC65" s="1030"/>
      <c r="AD65" s="1031"/>
      <c r="AE65" s="1035" t="s">
        <v>390</v>
      </c>
      <c r="AF65" s="1035"/>
      <c r="AG65" s="1035"/>
      <c r="AH65" s="1035"/>
      <c r="AI65" s="1035" t="s">
        <v>412</v>
      </c>
      <c r="AJ65" s="1035"/>
      <c r="AK65" s="1035"/>
      <c r="AL65" s="559"/>
      <c r="AM65" s="1035" t="s">
        <v>509</v>
      </c>
      <c r="AN65" s="1035"/>
      <c r="AO65" s="1035"/>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6"/>
      <c r="Z66" s="1027"/>
      <c r="AA66" s="1028"/>
      <c r="AB66" s="1032"/>
      <c r="AC66" s="1033"/>
      <c r="AD66" s="1034"/>
      <c r="AE66" s="917"/>
      <c r="AF66" s="917"/>
      <c r="AG66" s="917"/>
      <c r="AH66" s="917"/>
      <c r="AI66" s="917"/>
      <c r="AJ66" s="917"/>
      <c r="AK66" s="917"/>
      <c r="AL66" s="410"/>
      <c r="AM66" s="917"/>
      <c r="AN66" s="917"/>
      <c r="AO66" s="917"/>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49" t="s">
        <v>54</v>
      </c>
      <c r="Z68" s="1017"/>
      <c r="AA68" s="1018"/>
      <c r="AB68" s="525"/>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49" t="s">
        <v>13</v>
      </c>
      <c r="Z69" s="1017"/>
      <c r="AA69" s="1018"/>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116" sqref="G116:X1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69"/>
      <c r="I3" s="669"/>
      <c r="J3" s="669"/>
      <c r="K3" s="669"/>
      <c r="L3" s="668" t="s">
        <v>18</v>
      </c>
      <c r="M3" s="669"/>
      <c r="N3" s="669"/>
      <c r="O3" s="669"/>
      <c r="P3" s="669"/>
      <c r="Q3" s="669"/>
      <c r="R3" s="669"/>
      <c r="S3" s="669"/>
      <c r="T3" s="669"/>
      <c r="U3" s="669"/>
      <c r="V3" s="669"/>
      <c r="W3" s="669"/>
      <c r="X3" s="670"/>
      <c r="Y3" s="654" t="s">
        <v>19</v>
      </c>
      <c r="Z3" s="655"/>
      <c r="AA3" s="655"/>
      <c r="AB3" s="802"/>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c r="AY4" s="34">
        <f t="shared" ref="AY4:AY14" si="0">$AY$2</f>
        <v>0</v>
      </c>
    </row>
    <row r="5" spans="1:51"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7"/>
      <c r="AY15">
        <f>COUNTA($G$17,$AC$17)</f>
        <v>0</v>
      </c>
    </row>
    <row r="16" spans="1:51" ht="25.5" customHeight="1" x14ac:dyDescent="0.15">
      <c r="A16" s="1048"/>
      <c r="B16" s="1049"/>
      <c r="C16" s="1049"/>
      <c r="D16" s="1049"/>
      <c r="E16" s="1049"/>
      <c r="F16" s="1050"/>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c r="AY17" s="34">
        <f t="shared" ref="AY17:AY27" si="1">$AY$15</f>
        <v>0</v>
      </c>
    </row>
    <row r="18" spans="1:51"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7"/>
      <c r="AY28">
        <f>COUNTA($G$30,$AC$30)</f>
        <v>0</v>
      </c>
    </row>
    <row r="29" spans="1:51" ht="24.75" customHeight="1" x14ac:dyDescent="0.15">
      <c r="A29" s="1048"/>
      <c r="B29" s="1049"/>
      <c r="C29" s="1049"/>
      <c r="D29" s="1049"/>
      <c r="E29" s="1049"/>
      <c r="F29" s="1050"/>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c r="AY30" s="34">
        <f t="shared" ref="AY30:AY40" si="2">$AY$28</f>
        <v>0</v>
      </c>
    </row>
    <row r="31" spans="1:51"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7"/>
      <c r="AY41">
        <f>COUNTA($G$43,$AC$43)</f>
        <v>0</v>
      </c>
    </row>
    <row r="42" spans="1:51" ht="24.75" customHeight="1" x14ac:dyDescent="0.15">
      <c r="A42" s="1048"/>
      <c r="B42" s="1049"/>
      <c r="C42" s="1049"/>
      <c r="D42" s="1049"/>
      <c r="E42" s="1049"/>
      <c r="F42" s="1050"/>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c r="AY43" s="34">
        <f t="shared" ref="AY43:AY53" si="3">$AY$41</f>
        <v>0</v>
      </c>
    </row>
    <row r="44" spans="1:51"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7"/>
      <c r="AY55">
        <f>COUNTA($G$57,$AC$57)</f>
        <v>0</v>
      </c>
    </row>
    <row r="56" spans="1:51" ht="24.75" customHeight="1" x14ac:dyDescent="0.15">
      <c r="A56" s="1048"/>
      <c r="B56" s="1049"/>
      <c r="C56" s="1049"/>
      <c r="D56" s="1049"/>
      <c r="E56" s="1049"/>
      <c r="F56" s="1050"/>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c r="AY57" s="34">
        <f t="shared" ref="AY57:AY67" si="4">$AY$55</f>
        <v>0</v>
      </c>
    </row>
    <row r="58" spans="1:51"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7"/>
      <c r="AY68">
        <f>COUNTA($G$70,$AC$70)</f>
        <v>0</v>
      </c>
    </row>
    <row r="69" spans="1:51" ht="25.5" customHeight="1" x14ac:dyDescent="0.15">
      <c r="A69" s="1048"/>
      <c r="B69" s="1049"/>
      <c r="C69" s="1049"/>
      <c r="D69" s="1049"/>
      <c r="E69" s="1049"/>
      <c r="F69" s="1050"/>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c r="AY70" s="34">
        <f t="shared" ref="AY70:AY80" si="5">$AY$68</f>
        <v>0</v>
      </c>
    </row>
    <row r="71" spans="1:51"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7"/>
      <c r="AY81">
        <f>COUNTA($G$83,$AC$83)</f>
        <v>0</v>
      </c>
    </row>
    <row r="82" spans="1:51" ht="24.75" customHeight="1" x14ac:dyDescent="0.15">
      <c r="A82" s="1048"/>
      <c r="B82" s="1049"/>
      <c r="C82" s="1049"/>
      <c r="D82" s="1049"/>
      <c r="E82" s="1049"/>
      <c r="F82" s="1050"/>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c r="AY83" s="34">
        <f t="shared" ref="AY83:AY93" si="6">$AY$81</f>
        <v>0</v>
      </c>
    </row>
    <row r="84" spans="1:51"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7"/>
      <c r="AY94">
        <f>COUNTA($G$96,$AC$96)</f>
        <v>0</v>
      </c>
    </row>
    <row r="95" spans="1:51" ht="24.75" customHeight="1" x14ac:dyDescent="0.15">
      <c r="A95" s="1048"/>
      <c r="B95" s="1049"/>
      <c r="C95" s="1049"/>
      <c r="D95" s="1049"/>
      <c r="E95" s="1049"/>
      <c r="F95" s="1050"/>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c r="AY96" s="34">
        <f t="shared" ref="AY96:AY106" si="7">$AY$94</f>
        <v>0</v>
      </c>
    </row>
    <row r="97" spans="1:51"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c r="AY108">
        <f>COUNTA($G$110,$AC$110)</f>
        <v>0</v>
      </c>
    </row>
    <row r="109" spans="1:51" ht="24.75" customHeight="1" x14ac:dyDescent="0.15">
      <c r="A109" s="1048"/>
      <c r="B109" s="1049"/>
      <c r="C109" s="1049"/>
      <c r="D109" s="1049"/>
      <c r="E109" s="1049"/>
      <c r="F109" s="1050"/>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c r="AY110" s="34">
        <f t="shared" ref="AY110:AY120" si="8">$AY$108</f>
        <v>0</v>
      </c>
    </row>
    <row r="111" spans="1:51"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c r="AY121">
        <f>COUNTA($G$123,$AC$123)</f>
        <v>0</v>
      </c>
    </row>
    <row r="122" spans="1:51" ht="25.5" customHeight="1" x14ac:dyDescent="0.15">
      <c r="A122" s="1048"/>
      <c r="B122" s="1049"/>
      <c r="C122" s="1049"/>
      <c r="D122" s="1049"/>
      <c r="E122" s="1049"/>
      <c r="F122" s="1050"/>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c r="AY123" s="34">
        <f t="shared" ref="AY123:AY133" si="9">$AY$121</f>
        <v>0</v>
      </c>
    </row>
    <row r="124" spans="1:51"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c r="AY134">
        <f>COUNTA($G$136,$AC$136)</f>
        <v>0</v>
      </c>
    </row>
    <row r="135" spans="1:51" ht="24.75" customHeight="1" x14ac:dyDescent="0.15">
      <c r="A135" s="1048"/>
      <c r="B135" s="1049"/>
      <c r="C135" s="1049"/>
      <c r="D135" s="1049"/>
      <c r="E135" s="1049"/>
      <c r="F135" s="1050"/>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c r="AY136" s="34">
        <f t="shared" ref="AY136:AY146" si="10">$AY$134</f>
        <v>0</v>
      </c>
    </row>
    <row r="137" spans="1:51"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c r="AY147">
        <f>COUNTA($G$149,$AC$149)</f>
        <v>0</v>
      </c>
    </row>
    <row r="148" spans="1:51" ht="24.75" customHeight="1" x14ac:dyDescent="0.15">
      <c r="A148" s="1048"/>
      <c r="B148" s="1049"/>
      <c r="C148" s="1049"/>
      <c r="D148" s="1049"/>
      <c r="E148" s="1049"/>
      <c r="F148" s="1050"/>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c r="AY149" s="34">
        <f t="shared" ref="AY149:AY159" si="11">$AY$147</f>
        <v>0</v>
      </c>
    </row>
    <row r="150" spans="1:51"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c r="AY161">
        <f>COUNTA($G$163,$AC$163)</f>
        <v>0</v>
      </c>
    </row>
    <row r="162" spans="1:51" ht="24.75" customHeight="1" x14ac:dyDescent="0.15">
      <c r="A162" s="1048"/>
      <c r="B162" s="1049"/>
      <c r="C162" s="1049"/>
      <c r="D162" s="1049"/>
      <c r="E162" s="1049"/>
      <c r="F162" s="1050"/>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c r="AY163" s="34">
        <f t="shared" ref="AY163:AY173" si="12">$AY$161</f>
        <v>0</v>
      </c>
    </row>
    <row r="164" spans="1:51"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c r="AY174">
        <f>COUNTA($G$176,$AC$176)</f>
        <v>0</v>
      </c>
    </row>
    <row r="175" spans="1:51" ht="25.5" customHeight="1" x14ac:dyDescent="0.15">
      <c r="A175" s="1048"/>
      <c r="B175" s="1049"/>
      <c r="C175" s="1049"/>
      <c r="D175" s="1049"/>
      <c r="E175" s="1049"/>
      <c r="F175" s="1050"/>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c r="AY176" s="34">
        <f t="shared" ref="AY176:AY186" si="13">$AY$174</f>
        <v>0</v>
      </c>
    </row>
    <row r="177" spans="1:51"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c r="AY187">
        <f>COUNTA($G$189,$AC$189)</f>
        <v>0</v>
      </c>
    </row>
    <row r="188" spans="1:51" ht="24.75" customHeight="1" x14ac:dyDescent="0.15">
      <c r="A188" s="1048"/>
      <c r="B188" s="1049"/>
      <c r="C188" s="1049"/>
      <c r="D188" s="1049"/>
      <c r="E188" s="1049"/>
      <c r="F188" s="1050"/>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c r="AY189" s="34">
        <f t="shared" ref="AY189:AY199" si="14">$AY$187</f>
        <v>0</v>
      </c>
    </row>
    <row r="190" spans="1:51"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c r="AY200">
        <f>COUNTA($G$202,$AC$202)</f>
        <v>0</v>
      </c>
    </row>
    <row r="201" spans="1:51" ht="24.75" customHeight="1" x14ac:dyDescent="0.15">
      <c r="A201" s="1048"/>
      <c r="B201" s="1049"/>
      <c r="C201" s="1049"/>
      <c r="D201" s="1049"/>
      <c r="E201" s="1049"/>
      <c r="F201" s="1050"/>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c r="AY202" s="34">
        <f t="shared" ref="AY202:AY212" si="15">$AY$200</f>
        <v>0</v>
      </c>
    </row>
    <row r="203" spans="1:51"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c r="AY214">
        <f>COUNTA($G$216,$AC$216)</f>
        <v>0</v>
      </c>
    </row>
    <row r="215" spans="1:51" ht="24.75" customHeight="1" x14ac:dyDescent="0.15">
      <c r="A215" s="1048"/>
      <c r="B215" s="1049"/>
      <c r="C215" s="1049"/>
      <c r="D215" s="1049"/>
      <c r="E215" s="1049"/>
      <c r="F215" s="1050"/>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c r="AY216" s="34">
        <f t="shared" ref="AY216:AY226" si="16">$AY$214</f>
        <v>0</v>
      </c>
    </row>
    <row r="217" spans="1:51"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c r="AY227">
        <f>COUNTA($G$229,$AC$229)</f>
        <v>0</v>
      </c>
    </row>
    <row r="228" spans="1:51" ht="25.5" customHeight="1" x14ac:dyDescent="0.15">
      <c r="A228" s="1048"/>
      <c r="B228" s="1049"/>
      <c r="C228" s="1049"/>
      <c r="D228" s="1049"/>
      <c r="E228" s="1049"/>
      <c r="F228" s="1050"/>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c r="AY229" s="34">
        <f t="shared" ref="AY229:AY239" si="17">$AY$227</f>
        <v>0</v>
      </c>
    </row>
    <row r="230" spans="1:51"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c r="AY240">
        <f>COUNTA($G$242,$AC$242)</f>
        <v>0</v>
      </c>
    </row>
    <row r="241" spans="1:51" ht="24.75" customHeight="1" x14ac:dyDescent="0.15">
      <c r="A241" s="1048"/>
      <c r="B241" s="1049"/>
      <c r="C241" s="1049"/>
      <c r="D241" s="1049"/>
      <c r="E241" s="1049"/>
      <c r="F241" s="1050"/>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c r="AY242" s="34">
        <f t="shared" ref="AY242:AY252" si="18">$AY$240</f>
        <v>0</v>
      </c>
    </row>
    <row r="243" spans="1:51"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c r="AY253">
        <f>COUNTA($G$255,$AC$255)</f>
        <v>0</v>
      </c>
    </row>
    <row r="254" spans="1:51" ht="24.75" customHeight="1" x14ac:dyDescent="0.15">
      <c r="A254" s="1048"/>
      <c r="B254" s="1049"/>
      <c r="C254" s="1049"/>
      <c r="D254" s="1049"/>
      <c r="E254" s="1049"/>
      <c r="F254" s="1050"/>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c r="AY255" s="34">
        <f t="shared" ref="AY255:AY265" si="19">$AY$253</f>
        <v>0</v>
      </c>
    </row>
    <row r="256" spans="1:51"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16" sqref="C116:X11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茂樹</dc:creator>
  <cp:lastModifiedBy>ㅤ</cp:lastModifiedBy>
  <cp:lastPrinted>2021-05-25T06:54:02Z</cp:lastPrinted>
  <dcterms:created xsi:type="dcterms:W3CDTF">2012-03-13T00:50:25Z</dcterms:created>
  <dcterms:modified xsi:type="dcterms:W3CDTF">2021-06-28T11:58:28Z</dcterms:modified>
</cp:coreProperties>
</file>