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4.62.121\04企画課\③企画第一係\近藤作成\●行政事業レビュー\200420_○国土交通省分\200722-2_【企画１→総務課】確認後・修正箇所送付\"/>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<sst xmlns="http://schemas.openxmlformats.org/spreadsheetml/2006/main" count="2920" uniqueCount="659">
  <si>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</si>
  <si>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</si>
  <si>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</si>
  <si>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</si>
  <si>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</si>
  <si>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</si>
  <si>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</si>
  <si>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</si>
  <si>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</si>
  <si>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</si>
  <si>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</si>
  <si>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</si>
  <si>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</si>
  <si>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</si>
  <si>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</si>
  <si>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</si>
  <si>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</si>
  <si>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</si>
  <si>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</si>
  <si>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</si>
  <si>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</si>
  <si>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</si>
  <si>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</si>
  <si>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</si>
  <si>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</si>
  <si>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</si>
  <si>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</si>
  <si>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</si>
  <si>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</si>
  <si>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</si>
  <si>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</si>
  <si>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</si>
  <si>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</si>
  <si>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</si>
  <si>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</si>
  <si>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</si>
  <si>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</si>
  <si>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</si>
  <si>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</si>
  <si>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</si>
  <si>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</si>
  <si>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</si>
  <si>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</si>
  <si>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</si>
  <si>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</si>
  <si>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</si>
  <si>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</si>
  <si>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</si>
  <si>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</si>
  <si>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</si>
  <si>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</si>
  <si>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</si>
  <si>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</si>
  <si>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</si>
  <si>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</si>
  <si>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</si>
  <si>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</si>
  <si>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</si>
  <si>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</si>
  <si>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</si>
  <si>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</si>
  <si>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</si>
  <si>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</si>
  <si>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</si>
  <si>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</si>
  <si>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</si>
  <si>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</si>
  <si>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</si>
  <si>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</si>
  <si>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</si>
  <si>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</si>
  <si>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</si>
  <si>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</si>
  <si>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</si>
  <si>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</si>
  <si>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</si>
  <si>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</si>
  <si>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</si>
  <si>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</si>
  <si>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</si>
  <si>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</si>
  <si>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</si>
  <si>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</si>
  <si>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</si>
  <si>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</si>
  <si>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</si>
  <si>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</si>
  <si>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</si>
  <si>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</si>
  <si>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</si>
  <si>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</si>
  <si>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</si>
  <si>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</si>
  <si>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</si>
  <si>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</si>
  <si>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</si>
  <si>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</si>
  <si>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</si>
  <si>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</si>
  <si>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</si>
  <si>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</si>
  <si>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</si>
  <si>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</si>
  <si>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</si>
  <si>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</si>
  <si>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</si>
  <si>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</si>
  <si>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</si>
  <si>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</si>
  <si>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</si>
  <si>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</si>
  <si>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</si>
  <si>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</si>
  <si>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</si>
  <si>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</si>
  <si>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</si>
  <si>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</si>
  <si>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</si>
  <si>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</si>
  <si>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</si>
  <si>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</si>
  <si>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</si>
  <si>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</si>
  <si>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</si>
  <si>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</si>
  <si>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</si>
  <si>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</si>
  <si>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</si>
  <si>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</si>
  <si>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</si>
  <si>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</si>
  <si>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</si>
  <si>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</si>
  <si>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</si>
  <si>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</si>
  <si>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</si>
  <si>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</si>
  <si>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</si>
  <si>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</si>
  <si>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</si>
  <si>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</si>
  <si>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</si>
  <si>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</si>
  <si>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</si>
  <si>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</si>
  <si>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</si>
  <si>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</si>
  <si>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</si>
  <si>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</si>
  <si>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</si>
  <si>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</si>
  <si>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</si>
  <si>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</si>
  <si>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</si>
  <si>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</si>
  <si>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</si>
  <si>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</si>
  <si>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</si>
  <si>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</si>
  <si>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</si>
  <si>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</si>
  <si>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</si>
  <si>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</si>
  <si>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</si>
  <si>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</si>
  <si>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</si>
  <si>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</si>
  <si>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</si>
  <si>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</si>
  <si>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</si>
  <si>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</si>
  <si>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</si>
  <si>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</si>
  <si>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</si>
  <si>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</si>
  <si>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</si>
  <si>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</si>
  <si>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</si>
  <si>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</si>
  <si>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</si>
  <si>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</si>
  <si>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</si>
  <si>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</si>
  <si>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</si>
  <si>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</si>
  <si>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</si>
  <si>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</si>
  <si>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</si>
  <si>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</si>
  <si>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</si>
  <si>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</si>
  <si>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</si>
  <si>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</si>
  <si>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</si>
  <si>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</si>
  <si>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</si>
  <si>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</si>
  <si>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</si>
  <si>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</si>
  <si>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</si>
  <si>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</si>
  <si>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</si>
  <si>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</si>
  <si>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</si>
  <si>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</si>
  <si>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</si>
  <si>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</si>
  <si>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</si>
  <si>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</si>
  <si>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</si>
  <si>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</si>
  <si>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</si>
  <si>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</si>
  <si>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</si>
  <si>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</si>
  <si>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</si>
  <si>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</si>
  <si>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</si>
  <si>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</si>
  <si>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</si>
  <si>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</si>
  <si>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</si>
  <si>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</si>
  <si>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</si>
  <si>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</si>
  <si>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</si>
  <si>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</si>
  <si>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</si>
  <si>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</si>
  <si>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</si>
  <si>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</si>
  <si>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</si>
  <si>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</si>
  <si>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</si>
  <si>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</si>
  <si>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</si>
  <si>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</si>
  <si>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</si>
  <si>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</si>
  <si>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</si>
  <si>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</si>
  <si>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</si>
  <si>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</si>
  <si>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</si>
  <si>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</si>
  <si>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</si>
  <si>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</si>
  <si>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</si>
  <si>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</si>
  <si>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</si>
  <si>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</si>
  <si>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</si>
  <si>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</si>
  <si>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</si>
  <si>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</si>
  <si>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</si>
  <si>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</si>
  <si>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</si>
  <si>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</si>
  <si>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</si>
  <si>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</si>
  <si>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</si>
  <si>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</si>
  <si>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</si>
  <si>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</si>
  <si>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</si>
  <si>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</si>
  <si>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</si>
  <si>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</si>
  <si>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</si>
  <si>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</si>
  <si>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</si>
  <si>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</si>
  <si>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</si>
  <si>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</si>
  <si>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</si>
  <si>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</si>
  <si>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</si>
  <si>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</si>
  <si>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</si>
  <si>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</si>
  <si>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</si>
  <si>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</si>
  <si>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</si>
  <si>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</si>
  <si>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</si>
  <si>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</si>
  <si>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</si>
  <si>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</si>
  <si>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</si>
  <si>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</si>
  <si>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</si>
  <si>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</si>
  <si>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</si>
  <si>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</si>
  <si>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</si>
  <si>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</si>
  <si>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</si>
  <si>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</si>
  <si>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</si>
  <si>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</si>
  <si>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</si>
  <si>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</si>
  <si>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</si>
  <si>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</si>
  <si>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</si>
  <si>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</si>
  <si>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</si>
  <si>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</si>
  <si>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</si>
  <si>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</si>
  <si>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</si>
  <si>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</si>
  <si>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</si>
  <si>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</si>
  <si>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</si>
  <si>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</si>
  <si>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</si>
  <si>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</si>
  <si>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</si>
  <si>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</si>
  <si>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</si>
  <si>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</si>
  <si>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</si>
  <si>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</si>
  <si>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</si>
  <si>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</si>
  <si>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</si>
  <si>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</si>
  <si>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</si>
  <si>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</si>
  <si>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</si>
  <si>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</si>
  <si>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</si>
  <si>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</si>
  <si>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</si>
  <si>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</si>
  <si>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</si>
  <si>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</si>
  <si>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</si>
  <si>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</si>
  <si>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</si>
  <si>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</si>
  <si>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</si>
  <si>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</si>
  <si>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</si>
  <si>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</si>
  <si>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</si>
  <si>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</si>
  <si>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</si>
  <si>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</si>
  <si>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</si>
  <si>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</si>
  <si>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</si>
  <si>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</si>
  <si>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</si>
  <si>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</si>
  <si>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</si>
  <si>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</si>
  <si>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</si>
  <si>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</si>
  <si>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</si>
  <si>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</si>
  <si>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</si>
  <si>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</si>
  <si>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</si>
  <si>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</si>
  <si>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</si>
  <si>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</si>
  <si>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</si>
  <si>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</si>
  <si>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</si>
  <si>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</si>
  <si>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</si>
  <si>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</si>
  <si>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</si>
  <si>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</si>
  <si>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</si>
  <si>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</si>
  <si>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</si>
  <si>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</si>
  <si>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</si>
  <si>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</si>
  <si>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</si>
  <si>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</si>
  <si>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</si>
  <si>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</si>
  <si>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</si>
  <si>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</si>
  <si>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</si>
  <si>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</si>
  <si>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</si>
  <si>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</si>
  <si>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</si>
  <si>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</si>
  <si>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</si>
  <si>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</si>
  <si>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</si>
  <si>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</si>
  <si>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</si>
  <si>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</si>
  <si>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</si>
  <si>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</si>
  <si>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</si>
  <si>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</si>
  <si>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</si>
  <si>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</si>
  <si>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</si>
  <si>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</si>
  <si>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</si>
  <si>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</si>
  <si>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</si>
  <si>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</si>
  <si>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</si>
  <si>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</si>
  <si>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</si>
  <si>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</si>
  <si>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</si>
  <si>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</si>
  <si>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</si>
  <si>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</si>
  <si>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</si>
  <si>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</si>
  <si>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</si>
  <si>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</si>
  <si>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</si>
  <si>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</si>
  <si>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</si>
  <si>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</si>
  <si>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</si>
  <si>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</si>
  <si>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</si>
  <si>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</si>
  <si>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</si>
  <si>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</si>
  <si>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</si>
  <si>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</si>
  <si>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</si>
  <si>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</si>
  <si>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</si>
  <si>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</si>
  <si>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</si>
  <si>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</si>
  <si>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</si>
  <si>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</si>
  <si>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</si>
  <si>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</si>
  <si>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</si>
  <si>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</si>
  <si>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</si>
  <si>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</si>
  <si>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</si>
  <si>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</si>
  <si>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</si>
  <si>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</si>
  <si>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</si>
  <si>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</si>
  <si>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</si>
  <si>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</si>
  <si>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</si>
  <si>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</si>
  <si>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</si>
  <si>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</si>
  <si>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</si>
  <si>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</si>
  <si>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</si>
  <si>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</si>
  <si>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</si>
  <si>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</si>
  <si>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</si>
  <si>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</si>
  <si>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</si>
  <si>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</si>
  <si>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</si>
  <si>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</si>
  <si>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</si>
  <si>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</si>
  <si>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</si>
  <si>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</si>
  <si>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</si>
  <si>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</si>
  <si>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</si>
  <si>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</si>
  <si>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</si>
  <si>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</si>
  <si>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</si>
  <si>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</si>
  <si>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</si>
  <si>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</si>
  <si>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</si>
  <si>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</si>
  <si>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</si>
  <si>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</si>
  <si>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</si>
  <si>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</si>
  <si>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</si>
  <si>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</si>
  <si>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</si>
  <si>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</si>
  <si>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</si>
  <si>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</si>
  <si>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</si>
  <si>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</si>
  <si>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</si>
  <si>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</si>
  <si>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</si>
  <si>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</si>
  <si>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</si>
  <si>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</si>
  <si>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</si>
  <si>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</si>
  <si>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</si>
  <si>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</si>
  <si>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</si>
  <si>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</si>
  <si>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</si>
  <si>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</si>
  <si>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</si>
  <si>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</si>
  <si>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</si>
  <si>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</si>
  <si>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</si>
  <si>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</si>
  <si>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</si>
  <si>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</si>
  <si>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</si>
  <si>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</si>
  <si>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</si>
  <si>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</si>
  <si>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</si>
  <si>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</si>
  <si>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</si>
  <si>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</si>
  <si>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</si>
  <si>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</si>
  <si>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</si>
  <si>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</si>
  <si>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</si>
  <si>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</si>
  <si>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</si>
  <si>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</si>
  <si>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</si>
  <si>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</si>
  <si>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</si>
  <si>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</si>
  <si>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</si>
  <si>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</si>
  <si>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</si>
  <si>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</si>
  <si>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</si>
  <si>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</si>
  <si>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</si>
  <si>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</si>
  <si>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</si>
  <si>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</si>
  <si>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</si>
  <si>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</si>
  <si>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</si>
  <si>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</si>
  <si>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</si>
  <si>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</si>
  <si>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</si>
  <si>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</si>
  <si>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</si>
  <si>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</si>
  <si>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</si>
  <si>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A.（独）日本高速道路保有・債務返済機構</t>
    <rPh sb="5" eb="7">
      <t>ニホン</t>
    </rPh>
    <rPh sb="7" eb="9">
      <t>コウソク</t>
    </rPh>
    <rPh sb="9" eb="11">
      <t>ドウロ</t>
    </rPh>
    <rPh sb="11" eb="13">
      <t>ホユウ</t>
    </rPh>
    <rPh sb="14" eb="16">
      <t>サイム</t>
    </rPh>
    <rPh sb="16" eb="18">
      <t>ヘンサイ</t>
    </rPh>
    <rPh sb="18" eb="20">
      <t>キコウ</t>
    </rPh>
    <phoneticPr fontId="5"/>
  </si>
  <si>
    <t>道路の新設・改築、スマートインターチェンジの整備、災害復旧に係る無利子貸付</t>
    <rPh sb="0" eb="2">
      <t>ドウロ</t>
    </rPh>
    <rPh sb="3" eb="5">
      <t>シンセツ</t>
    </rPh>
    <rPh sb="6" eb="8">
      <t>カイチク</t>
    </rPh>
    <rPh sb="22" eb="24">
      <t>セイビ</t>
    </rPh>
    <rPh sb="25" eb="27">
      <t>サイガイ</t>
    </rPh>
    <rPh sb="27" eb="29">
      <t>フッキュウ</t>
    </rPh>
    <rPh sb="30" eb="31">
      <t>カカ</t>
    </rPh>
    <rPh sb="32" eb="35">
      <t>ムリシ</t>
    </rPh>
    <rPh sb="35" eb="37">
      <t>カシツケ</t>
    </rPh>
    <phoneticPr fontId="5"/>
  </si>
  <si>
    <t>道路の新設・改築</t>
    <rPh sb="0" eb="2">
      <t>ドウロ</t>
    </rPh>
    <rPh sb="3" eb="5">
      <t>シンセツ</t>
    </rPh>
    <rPh sb="6" eb="8">
      <t>カイチク</t>
    </rPh>
    <phoneticPr fontId="5"/>
  </si>
  <si>
    <t>C.広島高速道路公社</t>
    <rPh sb="2" eb="4">
      <t>ヒロシマ</t>
    </rPh>
    <rPh sb="4" eb="6">
      <t>コウソク</t>
    </rPh>
    <rPh sb="6" eb="8">
      <t>ドウロ</t>
    </rPh>
    <rPh sb="8" eb="10">
      <t>コウシャ</t>
    </rPh>
    <phoneticPr fontId="5"/>
  </si>
  <si>
    <t>道路の新設・改築、災害復旧</t>
    <rPh sb="0" eb="2">
      <t>ドウロ</t>
    </rPh>
    <rPh sb="3" eb="5">
      <t>シンセツ</t>
    </rPh>
    <rPh sb="6" eb="8">
      <t>カイチク</t>
    </rPh>
    <rPh sb="9" eb="11">
      <t>サイガイ</t>
    </rPh>
    <rPh sb="11" eb="13">
      <t>フッキュウ</t>
    </rPh>
    <phoneticPr fontId="5"/>
  </si>
  <si>
    <t>D.堺市</t>
    <rPh sb="2" eb="4">
      <t>サカイシ</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</si>
  <si>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</si>
  <si>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道路の新設・改築、スマートインターチェンジ整備、災害復旧に係る無利子貸付</t>
    <rPh sb="0" eb="2">
      <t>ドウロ</t>
    </rPh>
    <rPh sb="3" eb="5">
      <t>シンセツ</t>
    </rPh>
    <rPh sb="6" eb="8">
      <t>カイチク</t>
    </rPh>
    <rPh sb="21" eb="23">
      <t>セイビ</t>
    </rPh>
    <rPh sb="24" eb="26">
      <t>サイガイ</t>
    </rPh>
    <rPh sb="26" eb="28">
      <t>フッキュウ</t>
    </rPh>
    <rPh sb="29" eb="30">
      <t>カカ</t>
    </rPh>
    <rPh sb="31" eb="34">
      <t>ムリシ</t>
    </rPh>
    <rPh sb="34" eb="36">
      <t>カシツケ</t>
    </rPh>
    <phoneticPr fontId="5"/>
  </si>
  <si>
    <t>首都高速道路（株）</t>
    <rPh sb="0" eb="2">
      <t>シュト</t>
    </rPh>
    <rPh sb="2" eb="4">
      <t>コウソク</t>
    </rPh>
    <rPh sb="4" eb="6">
      <t>ドウロ</t>
    </rPh>
    <rPh sb="6" eb="9">
      <t>カブ</t>
    </rPh>
    <phoneticPr fontId="5"/>
  </si>
  <si>
    <t>東日本高速道路（株）</t>
    <rPh sb="0" eb="3">
      <t>ヒガシニホン</t>
    </rPh>
    <rPh sb="3" eb="5">
      <t>コウソク</t>
    </rPh>
    <rPh sb="5" eb="7">
      <t>ドウロ</t>
    </rPh>
    <rPh sb="7" eb="10">
      <t>カブ</t>
    </rPh>
    <phoneticPr fontId="5"/>
  </si>
  <si>
    <t>阪神高速道路（株）</t>
    <rPh sb="0" eb="2">
      <t>ハンシン</t>
    </rPh>
    <rPh sb="2" eb="4">
      <t>コウソク</t>
    </rPh>
    <rPh sb="4" eb="6">
      <t>ドウロ</t>
    </rPh>
    <rPh sb="6" eb="9">
      <t>カブ</t>
    </rPh>
    <phoneticPr fontId="5"/>
  </si>
  <si>
    <t>中日本高速道路（株）</t>
    <rPh sb="0" eb="3">
      <t>ナカニホン</t>
    </rPh>
    <rPh sb="3" eb="5">
      <t>コウソク</t>
    </rPh>
    <rPh sb="5" eb="7">
      <t>ドウロ</t>
    </rPh>
    <rPh sb="7" eb="10">
      <t>カブ</t>
    </rPh>
    <phoneticPr fontId="5"/>
  </si>
  <si>
    <t>本州四国連絡高速道路（株）</t>
    <rPh sb="0" eb="2">
      <t>ホンシュウ</t>
    </rPh>
    <rPh sb="2" eb="4">
      <t>シコク</t>
    </rPh>
    <rPh sb="4" eb="6">
      <t>レンラク</t>
    </rPh>
    <rPh sb="6" eb="8">
      <t>コウソク</t>
    </rPh>
    <rPh sb="8" eb="10">
      <t>ドウロ</t>
    </rPh>
    <rPh sb="10" eb="13">
      <t>カブ</t>
    </rPh>
    <phoneticPr fontId="5"/>
  </si>
  <si>
    <t>道路の新設・改築</t>
    <rPh sb="0" eb="2">
      <t>ドウロ</t>
    </rPh>
    <rPh sb="3" eb="5">
      <t>シンセツ</t>
    </rPh>
    <rPh sb="6" eb="8">
      <t>カイチク</t>
    </rPh>
    <phoneticPr fontId="5"/>
  </si>
  <si>
    <t>スマートインターチェンジの整備、災害復旧</t>
    <rPh sb="13" eb="15">
      <t>セイビ</t>
    </rPh>
    <rPh sb="16" eb="18">
      <t>サイガイ</t>
    </rPh>
    <rPh sb="18" eb="20">
      <t>フッキュウ</t>
    </rPh>
    <phoneticPr fontId="5"/>
  </si>
  <si>
    <t>スマートインターチェンジの整備</t>
    <rPh sb="13" eb="15">
      <t>セイビ</t>
    </rPh>
    <phoneticPr fontId="5"/>
  </si>
  <si>
    <t>広島高速道路公社</t>
    <rPh sb="0" eb="2">
      <t>ヒロシマ</t>
    </rPh>
    <rPh sb="2" eb="4">
      <t>コウソク</t>
    </rPh>
    <rPh sb="4" eb="6">
      <t>ドウロ</t>
    </rPh>
    <rPh sb="6" eb="8">
      <t>コウシャ</t>
    </rPh>
    <phoneticPr fontId="5"/>
  </si>
  <si>
    <t>福岡北九州道路公社</t>
    <rPh sb="0" eb="2">
      <t>フクオカ</t>
    </rPh>
    <rPh sb="2" eb="5">
      <t>キタキュウシュウ</t>
    </rPh>
    <rPh sb="5" eb="7">
      <t>ドウロ</t>
    </rPh>
    <rPh sb="7" eb="9">
      <t>コウシャ</t>
    </rPh>
    <phoneticPr fontId="5"/>
  </si>
  <si>
    <t>埼玉県道路公社</t>
    <rPh sb="0" eb="2">
      <t>サイタマ</t>
    </rPh>
    <rPh sb="2" eb="3">
      <t>ケン</t>
    </rPh>
    <rPh sb="3" eb="5">
      <t>ドウロ</t>
    </rPh>
    <rPh sb="5" eb="7">
      <t>コウシャ</t>
    </rPh>
    <phoneticPr fontId="5"/>
  </si>
  <si>
    <t>名古屋高速道公社</t>
    <rPh sb="0" eb="3">
      <t>ナゴヤ</t>
    </rPh>
    <rPh sb="3" eb="5">
      <t>コウソク</t>
    </rPh>
    <rPh sb="5" eb="6">
      <t>ドウ</t>
    </rPh>
    <rPh sb="6" eb="8">
      <t>コウシャ</t>
    </rPh>
    <phoneticPr fontId="5"/>
  </si>
  <si>
    <t>堺市</t>
    <rPh sb="0" eb="2">
      <t>サカイシ</t>
    </rPh>
    <phoneticPr fontId="5"/>
  </si>
  <si>
    <t>多気町</t>
    <rPh sb="0" eb="3">
      <t>タキチョウ</t>
    </rPh>
    <phoneticPr fontId="5"/>
  </si>
  <si>
    <t>国土交通省</t>
  </si>
  <si>
    <t>西日本高速道路（株）</t>
    <rPh sb="0" eb="1">
      <t>ニシ</t>
    </rPh>
    <rPh sb="1" eb="3">
      <t>ニホン</t>
    </rPh>
    <rPh sb="3" eb="5">
      <t>コウソク</t>
    </rPh>
    <rPh sb="5" eb="7">
      <t>ドウロ</t>
    </rPh>
    <rPh sb="7" eb="10">
      <t>カブ</t>
    </rPh>
    <phoneticPr fontId="5"/>
  </si>
  <si>
    <t>B.西日本高速道路（株）</t>
    <rPh sb="2" eb="3">
      <t>ニシ</t>
    </rPh>
    <rPh sb="3" eb="5">
      <t>ニホン</t>
    </rPh>
    <rPh sb="5" eb="7">
      <t>コウソク</t>
    </rPh>
    <rPh sb="7" eb="9">
      <t>ドウロ</t>
    </rPh>
    <rPh sb="10" eb="11">
      <t>カブ</t>
    </rPh>
    <phoneticPr fontId="5"/>
  </si>
  <si>
    <t>有料道路事業等</t>
    <rPh sb="0" eb="2">
      <t>ユウリョウ</t>
    </rPh>
    <rPh sb="2" eb="4">
      <t>ドウロ</t>
    </rPh>
    <rPh sb="4" eb="6">
      <t>ジギョウ</t>
    </rPh>
    <rPh sb="6" eb="7">
      <t>トウ</t>
    </rPh>
    <phoneticPr fontId="5"/>
  </si>
  <si>
    <t>道路局</t>
    <rPh sb="0" eb="2">
      <t>ドウロ</t>
    </rPh>
    <rPh sb="2" eb="3">
      <t>キョク</t>
    </rPh>
    <phoneticPr fontId="5"/>
  </si>
  <si>
    <t>高速道路課　等</t>
    <rPh sb="0" eb="2">
      <t>コウソク</t>
    </rPh>
    <rPh sb="2" eb="4">
      <t>ドウロ</t>
    </rPh>
    <rPh sb="4" eb="5">
      <t>カ</t>
    </rPh>
    <rPh sb="6" eb="7">
      <t>トウ</t>
    </rPh>
    <phoneticPr fontId="5"/>
  </si>
  <si>
    <t>○</t>
  </si>
  <si>
    <t>-</t>
  </si>
  <si>
    <t>-</t>
    <phoneticPr fontId="5"/>
  </si>
  <si>
    <t>高速道路会社による高速道路の新設・改築の効率的な実施及び地方道路公社による地方的な幹線道路の整備を促進し、道路交通の円滑化を図ること等を目的とする。</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</si>
  <si>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</si>
  <si>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６　国際競争力、観光交流、広域・地域間連携等の確保・強化</t>
    <phoneticPr fontId="5"/>
  </si>
  <si>
    <t>２２　国際競争力・地域の自立等を強化する道路ネットワークを形成する</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</si>
  <si>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</si>
  <si>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</si>
  <si>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</si>
  <si>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</si>
  <si>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無</t>
  </si>
  <si>
    <t>高速道路保有・債務返済機構法、道路整備特別措置法に基づく支出であり、負担関係は妥当。</t>
    <rPh sb="28" eb="30">
      <t>シシュツ</t>
    </rPh>
    <rPh sb="34" eb="36">
      <t>フタン</t>
    </rPh>
    <rPh sb="36" eb="38">
      <t>カンケイ</t>
    </rPh>
    <phoneticPr fontId="5"/>
  </si>
  <si>
    <t>個別の新設・改築事業の実施にあたり、高速道路会社等は事業評価を実施し、第三者委員会等で意見を聴取しながら、事業の効率性や透明性等を評価。</t>
    <phoneticPr fontId="5"/>
  </si>
  <si>
    <t>実施内容に応じて、高速道路保有・債務返済機構に適切に配分。</t>
    <phoneticPr fontId="5"/>
  </si>
  <si>
    <t>事業目的に即した仕様に基づき適正に執行。</t>
    <phoneticPr fontId="5"/>
  </si>
  <si>
    <t>‐</t>
  </si>
  <si>
    <t>個別の新設・改築事業の実施にあたり、高速道路会社等は事業評価を実施し、第三者委員会等で意見を聴取しながら、コスト縮減の取組等についても評価。</t>
    <phoneticPr fontId="5"/>
  </si>
  <si>
    <t>成果目標に向けて成果実績は着実に向上。</t>
  </si>
  <si>
    <t>整備された高速道路は、事業の目的に合った機能を発揮。</t>
    <rPh sb="5" eb="7">
      <t>コウソク</t>
    </rPh>
    <rPh sb="7" eb="9">
      <t>ドウロ</t>
    </rPh>
    <phoneticPr fontId="5"/>
  </si>
  <si>
    <t>有料道路事業による高速道路整備は着実に進んでいる。</t>
    <phoneticPr fontId="5"/>
  </si>
  <si>
    <t>高速道路の整備にあたっては、建設コストの縮減を含め、効果的・効率性な実施に一層努める。</t>
    <phoneticPr fontId="5"/>
  </si>
  <si>
    <t>独立行政法人日本高速道路保有・債務返済機構法第6条第3項、第12条第1項第4号、道路整備特別措置法第20条　等</t>
    <phoneticPr fontId="5"/>
  </si>
  <si>
    <t>令和2年度までに道路による都市間速達性の確保率※を約55%とする。
（※主要都市等を結ぶ都市間リンクのうち都市間連絡速度（都市間の最短道路距離を最短所要時間で除したもの）60km/hが確保されている割合）</t>
    <rPh sb="0" eb="2">
      <t>レイワ</t>
    </rPh>
    <phoneticPr fontId="5"/>
  </si>
  <si>
    <t>-</t>
    <phoneticPr fontId="5"/>
  </si>
  <si>
    <t>-</t>
    <phoneticPr fontId="5"/>
  </si>
  <si>
    <t>-</t>
    <phoneticPr fontId="5"/>
  </si>
  <si>
    <t>国土交通省道路局調べ（令和2年4月）</t>
    <rPh sb="11" eb="13">
      <t>レイワ</t>
    </rPh>
    <phoneticPr fontId="5"/>
  </si>
  <si>
    <t>km</t>
    <phoneticPr fontId="5"/>
  </si>
  <si>
    <t>km</t>
    <phoneticPr fontId="5"/>
  </si>
  <si>
    <t>％</t>
    <phoneticPr fontId="5"/>
  </si>
  <si>
    <t>-</t>
    <phoneticPr fontId="5"/>
  </si>
  <si>
    <t>-</t>
    <phoneticPr fontId="5"/>
  </si>
  <si>
    <t>-</t>
    <phoneticPr fontId="5"/>
  </si>
  <si>
    <t>個別の新設・改築事業の実施にあたり、高速道路会社等は事業評価を実施し、第三者委員会等で意見を聴取しながら、事業の効率性や透明性等を評価。</t>
    <phoneticPr fontId="5"/>
  </si>
  <si>
    <t>事業進捗に伴う開通時期の見直しにより、当初見込みより活動実績は増加し、着実に向上。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ゾウカ</t>
    </rPh>
    <rPh sb="35" eb="37">
      <t>チャクジツ</t>
    </rPh>
    <rPh sb="38" eb="40">
      <t>コウジョウ</t>
    </rPh>
    <phoneticPr fontId="5"/>
  </si>
  <si>
    <t>221</t>
    <phoneticPr fontId="5"/>
  </si>
  <si>
    <t>201</t>
    <phoneticPr fontId="5"/>
  </si>
  <si>
    <t>215</t>
    <phoneticPr fontId="5"/>
  </si>
  <si>
    <t>255</t>
    <phoneticPr fontId="5"/>
  </si>
  <si>
    <t>030-3</t>
    <phoneticPr fontId="5"/>
  </si>
  <si>
    <t>0176-2</t>
    <phoneticPr fontId="5"/>
  </si>
  <si>
    <t>206</t>
    <phoneticPr fontId="5"/>
  </si>
  <si>
    <t>0184</t>
    <phoneticPr fontId="5"/>
  </si>
  <si>
    <t>0182</t>
    <phoneticPr fontId="5"/>
  </si>
  <si>
    <t>補助金等交付</t>
  </si>
  <si>
    <t>-</t>
    <phoneticPr fontId="5"/>
  </si>
  <si>
    <t>-</t>
    <phoneticPr fontId="5"/>
  </si>
  <si>
    <t>-</t>
    <phoneticPr fontId="5"/>
  </si>
  <si>
    <t>-</t>
    <phoneticPr fontId="5"/>
  </si>
  <si>
    <t>-</t>
    <phoneticPr fontId="5"/>
  </si>
  <si>
    <t>-</t>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</si>
  <si>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</si>
  <si>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t>
    <phoneticPr fontId="5"/>
  </si>
  <si>
    <t>連立立体交差事業</t>
    <rPh sb="0" eb="2">
      <t>レンリツ</t>
    </rPh>
    <rPh sb="2" eb="4">
      <t>リッタイ</t>
    </rPh>
    <rPh sb="4" eb="6">
      <t>コウサ</t>
    </rPh>
    <rPh sb="6" eb="8">
      <t>ジギョウ</t>
    </rPh>
    <phoneticPr fontId="5"/>
  </si>
  <si>
    <t xml:space="preserve">
・首都高速道路（株）及び阪神高速道路（株）が行う新設・改築に要する資金の一部を貸付ける独立行政法人日本高速道路保有・債務返済機構に対する出資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・活動実績として、令和元年度の新規開通延長は58kmとなっており、測定指標である「道路による都市間速達性の確保率」の向上に寄与。</t>
    <rPh sb="189" eb="191">
      <t>レイワ</t>
    </rPh>
    <rPh sb="191" eb="192">
      <t>モト</t>
    </rPh>
    <phoneticPr fontId="5"/>
  </si>
  <si>
    <t>出資金・補助金</t>
    <rPh sb="0" eb="2">
      <t>シュッシ</t>
    </rPh>
    <rPh sb="2" eb="3">
      <t>キン</t>
    </rPh>
    <rPh sb="4" eb="7">
      <t>ホジョキン</t>
    </rPh>
    <phoneticPr fontId="5"/>
  </si>
  <si>
    <t>補助金</t>
    <rPh sb="0" eb="3">
      <t>ホジョキン</t>
    </rPh>
    <phoneticPr fontId="5"/>
  </si>
  <si>
    <t>貸付金</t>
    <rPh sb="0" eb="2">
      <t>カシツケ</t>
    </rPh>
    <rPh sb="2" eb="3">
      <t>キン</t>
    </rPh>
    <phoneticPr fontId="5"/>
  </si>
  <si>
    <t>民間直結スマートインターチェンジの整備</t>
    <rPh sb="0" eb="2">
      <t>ミンカン</t>
    </rPh>
    <rPh sb="2" eb="4">
      <t>チョッケツ</t>
    </rPh>
    <phoneticPr fontId="5"/>
  </si>
  <si>
    <t>-</t>
    <phoneticPr fontId="5"/>
  </si>
  <si>
    <t>道路による都市間速達性の確保率
（平成30年度以降の実績については集計中）</t>
    <rPh sb="17" eb="19">
      <t>ヘイセイ</t>
    </rPh>
    <rPh sb="21" eb="23">
      <t>ネンド</t>
    </rPh>
    <rPh sb="23" eb="25">
      <t>イコウ</t>
    </rPh>
    <phoneticPr fontId="5"/>
  </si>
  <si>
    <t>道路の新設、スマートIC等の工事実施にあたり、地元自治体や関係機関との調整等により時間を要し、工事工程を見直したため。</t>
    <phoneticPr fontId="5"/>
  </si>
  <si>
    <t>道路による都市間速達性の確保率※
（※主要都市等を結ぶ都市間リンクのうち都市間連絡速度（都市間の最短道路距離を最短所要時間で除したもの）60km/hが確保されている割合）
（平成30年度以降の成果実績については集計中）</t>
    <rPh sb="87" eb="89">
      <t>ヘイセイ</t>
    </rPh>
    <rPh sb="93" eb="95">
      <t>イコウ</t>
    </rPh>
    <phoneticPr fontId="5"/>
  </si>
  <si>
    <t>課長　長谷川　朋弘　等</t>
    <rPh sb="0" eb="2">
      <t>カチョウ</t>
    </rPh>
    <rPh sb="3" eb="6">
      <t>ハセガワ</t>
    </rPh>
    <rPh sb="7" eb="9">
      <t>トモヒロ</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</si>
</sst>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27</xdr:col>
      <xdr:colOff>156769</xdr:colOff>
      <xdr:row>762</xdr:row>
      <xdr:rowOff>191062</xdr:rowOff>
    </xdr:to>
    <xdr:grpSp>
      <xdr:nvGrpSpPr>
        <xdr:cNvPr id="2" name="グループ化 1"/>
        <xdr:cNvGrpSpPr/>
      </xdr:nvGrpSpPr>
      <xdr:grpSpPr>
        <a:xfrm>
          <a:off x="2032000" y="44094400"/>
          <a:ext cx="3611169" cy="8141262"/>
          <a:chOff x="1959628" y="32229519"/>
          <a:chExt cx="3615641" cy="7031691"/>
        </a:xfrm>
      </xdr:grpSpPr>
      <xdr:sp macro="" textlink="">
        <xdr:nvSpPr>
          <xdr:cNvPr id="3" name="正方形/長方形 2"/>
          <xdr:cNvSpPr/>
        </xdr:nvSpPr>
        <xdr:spPr bwMode="auto">
          <a:xfrm>
            <a:off x="1959628" y="32229519"/>
            <a:ext cx="1487202" cy="718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29,610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 name="正方形/長方形 3"/>
          <xdr:cNvSpPr/>
        </xdr:nvSpPr>
        <xdr:spPr bwMode="auto">
          <a:xfrm>
            <a:off x="3732222" y="33771374"/>
            <a:ext cx="1774764" cy="69872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25,234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テキスト ボックス 5"/>
          <xdr:cNvSpPr txBox="1"/>
        </xdr:nvSpPr>
        <xdr:spPr bwMode="auto">
          <a:xfrm>
            <a:off x="1974119" y="33734896"/>
            <a:ext cx="2631638" cy="29861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8"/>
          <xdr:cNvSpPr txBox="1"/>
        </xdr:nvSpPr>
        <xdr:spPr bwMode="auto">
          <a:xfrm>
            <a:off x="3769125" y="34455693"/>
            <a:ext cx="1806144" cy="61198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道路の新設・改築、スマートインターチェンジの整備及び災害復旧に係る無利子貸付</a:t>
            </a:r>
          </a:p>
        </xdr:txBody>
      </xdr:sp>
      <xdr:cxnSp macro="">
        <xdr:nvCxnSpPr>
          <xdr:cNvPr id="7" name="直線コネクタ 6"/>
          <xdr:cNvCxnSpPr/>
        </xdr:nvCxnSpPr>
        <xdr:spPr bwMode="auto">
          <a:xfrm flipH="1">
            <a:off x="2441482" y="33390702"/>
            <a:ext cx="296" cy="5870508"/>
          </a:xfrm>
          <a:prstGeom prst="line">
            <a:avLst/>
          </a:prstGeom>
          <a:noFill/>
          <a:ln w="19050" cap="flat" cmpd="sng" algn="ctr">
            <a:solidFill>
              <a:sysClr val="windowText" lastClr="000000"/>
            </a:solidFill>
            <a:prstDash val="solid"/>
          </a:ln>
          <a:effectLst/>
        </xdr:spPr>
      </xdr:cxnSp>
      <xdr:sp macro="" textlink="">
        <xdr:nvSpPr>
          <xdr:cNvPr id="8" name="大かっこ 7"/>
          <xdr:cNvSpPr/>
        </xdr:nvSpPr>
        <xdr:spPr bwMode="auto">
          <a:xfrm>
            <a:off x="1969231" y="33027714"/>
            <a:ext cx="1482542"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102973</xdr:colOff>
      <xdr:row>744</xdr:row>
      <xdr:rowOff>180203</xdr:rowOff>
    </xdr:from>
    <xdr:to>
      <xdr:col>17</xdr:col>
      <xdr:colOff>115211</xdr:colOff>
      <xdr:row>746</xdr:row>
      <xdr:rowOff>89289</xdr:rowOff>
    </xdr:to>
    <xdr:sp macro="" textlink="">
      <xdr:nvSpPr>
        <xdr:cNvPr id="9" name="テキスト ボックス 4"/>
        <xdr:cNvSpPr txBox="1"/>
      </xdr:nvSpPr>
      <xdr:spPr bwMode="auto">
        <a:xfrm>
          <a:off x="2103223" y="7009628"/>
          <a:ext cx="1412413" cy="61393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64358</xdr:colOff>
      <xdr:row>747</xdr:row>
      <xdr:rowOff>270303</xdr:rowOff>
    </xdr:from>
    <xdr:to>
      <xdr:col>18</xdr:col>
      <xdr:colOff>127152</xdr:colOff>
      <xdr:row>747</xdr:row>
      <xdr:rowOff>270303</xdr:rowOff>
    </xdr:to>
    <xdr:cxnSp macro="">
      <xdr:nvCxnSpPr>
        <xdr:cNvPr id="10" name="直線コネクタ 9"/>
        <xdr:cNvCxnSpPr/>
      </xdr:nvCxnSpPr>
      <xdr:spPr bwMode="auto">
        <a:xfrm>
          <a:off x="2464658" y="8157003"/>
          <a:ext cx="1262944"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128716</xdr:colOff>
      <xdr:row>749</xdr:row>
      <xdr:rowOff>205946</xdr:rowOff>
    </xdr:from>
    <xdr:to>
      <xdr:col>27</xdr:col>
      <xdr:colOff>108044</xdr:colOff>
      <xdr:row>750</xdr:row>
      <xdr:rowOff>335463</xdr:rowOff>
    </xdr:to>
    <xdr:sp macro="" textlink="">
      <xdr:nvSpPr>
        <xdr:cNvPr id="11" name="大かっこ 10"/>
        <xdr:cNvSpPr/>
      </xdr:nvSpPr>
      <xdr:spPr bwMode="auto">
        <a:xfrm>
          <a:off x="3729166" y="8797496"/>
          <a:ext cx="1779553" cy="48194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102973</xdr:colOff>
      <xdr:row>751</xdr:row>
      <xdr:rowOff>38615</xdr:rowOff>
    </xdr:from>
    <xdr:to>
      <xdr:col>27</xdr:col>
      <xdr:colOff>169765</xdr:colOff>
      <xdr:row>753</xdr:row>
      <xdr:rowOff>93047</xdr:rowOff>
    </xdr:to>
    <xdr:sp macro="" textlink="">
      <xdr:nvSpPr>
        <xdr:cNvPr id="12" name="フリーフォーム 11"/>
        <xdr:cNvSpPr/>
      </xdr:nvSpPr>
      <xdr:spPr>
        <a:xfrm>
          <a:off x="4503523" y="9335015"/>
          <a:ext cx="1066917" cy="759282"/>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193075</xdr:colOff>
      <xdr:row>752</xdr:row>
      <xdr:rowOff>115845</xdr:rowOff>
    </xdr:from>
    <xdr:to>
      <xdr:col>28</xdr:col>
      <xdr:colOff>33221</xdr:colOff>
      <xdr:row>753</xdr:row>
      <xdr:rowOff>65580</xdr:rowOff>
    </xdr:to>
    <xdr:sp macro="" textlink="">
      <xdr:nvSpPr>
        <xdr:cNvPr id="13" name="テキスト ボックス 12"/>
        <xdr:cNvSpPr txBox="1"/>
      </xdr:nvSpPr>
      <xdr:spPr bwMode="auto">
        <a:xfrm>
          <a:off x="4993675" y="9764670"/>
          <a:ext cx="640246" cy="302160"/>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167331</xdr:colOff>
      <xdr:row>752</xdr:row>
      <xdr:rowOff>90102</xdr:rowOff>
    </xdr:from>
    <xdr:to>
      <xdr:col>36</xdr:col>
      <xdr:colOff>187959</xdr:colOff>
      <xdr:row>754</xdr:row>
      <xdr:rowOff>87291</xdr:rowOff>
    </xdr:to>
    <xdr:sp macro="" textlink="">
      <xdr:nvSpPr>
        <xdr:cNvPr id="14" name="正方形/長方形 13"/>
        <xdr:cNvSpPr/>
      </xdr:nvSpPr>
      <xdr:spPr bwMode="auto">
        <a:xfrm>
          <a:off x="5568006" y="9738927"/>
          <a:ext cx="1820853" cy="7020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25,234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180201</xdr:colOff>
      <xdr:row>754</xdr:row>
      <xdr:rowOff>193074</xdr:rowOff>
    </xdr:from>
    <xdr:to>
      <xdr:col>36</xdr:col>
      <xdr:colOff>159530</xdr:colOff>
      <xdr:row>755</xdr:row>
      <xdr:rowOff>328994</xdr:rowOff>
    </xdr:to>
    <xdr:sp macro="" textlink="">
      <xdr:nvSpPr>
        <xdr:cNvPr id="15" name="大かっこ 14"/>
        <xdr:cNvSpPr/>
      </xdr:nvSpPr>
      <xdr:spPr bwMode="auto">
        <a:xfrm>
          <a:off x="5580876" y="10546749"/>
          <a:ext cx="1779554" cy="48834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38615</xdr:colOff>
      <xdr:row>754</xdr:row>
      <xdr:rowOff>128716</xdr:rowOff>
    </xdr:from>
    <xdr:to>
      <xdr:col>36</xdr:col>
      <xdr:colOff>131543</xdr:colOff>
      <xdr:row>756</xdr:row>
      <xdr:rowOff>58437</xdr:rowOff>
    </xdr:to>
    <xdr:sp macro="" textlink="">
      <xdr:nvSpPr>
        <xdr:cNvPr id="16" name="テキスト ボックス 8"/>
        <xdr:cNvSpPr txBox="1"/>
      </xdr:nvSpPr>
      <xdr:spPr bwMode="auto">
        <a:xfrm>
          <a:off x="5639315" y="10482391"/>
          <a:ext cx="1693128" cy="634571"/>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a:t>
          </a:r>
        </a:p>
      </xdr:txBody>
    </xdr:sp>
    <xdr:clientData/>
  </xdr:twoCellAnchor>
  <xdr:twoCellAnchor>
    <xdr:from>
      <xdr:col>9</xdr:col>
      <xdr:colOff>180203</xdr:colOff>
      <xdr:row>757</xdr:row>
      <xdr:rowOff>373277</xdr:rowOff>
    </xdr:from>
    <xdr:to>
      <xdr:col>23</xdr:col>
      <xdr:colOff>150897</xdr:colOff>
      <xdr:row>758</xdr:row>
      <xdr:rowOff>283380</xdr:rowOff>
    </xdr:to>
    <xdr:sp macro="" textlink="">
      <xdr:nvSpPr>
        <xdr:cNvPr id="17" name="テキスト ボックス 10"/>
        <xdr:cNvSpPr txBox="1"/>
      </xdr:nvSpPr>
      <xdr:spPr bwMode="auto">
        <a:xfrm>
          <a:off x="1980428" y="11784227"/>
          <a:ext cx="2771044" cy="576853"/>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64359</xdr:colOff>
      <xdr:row>757</xdr:row>
      <xdr:rowOff>656453</xdr:rowOff>
    </xdr:from>
    <xdr:to>
      <xdr:col>18</xdr:col>
      <xdr:colOff>98341</xdr:colOff>
      <xdr:row>757</xdr:row>
      <xdr:rowOff>656453</xdr:rowOff>
    </xdr:to>
    <xdr:cxnSp macro="">
      <xdr:nvCxnSpPr>
        <xdr:cNvPr id="18" name="直線コネクタ 17"/>
        <xdr:cNvCxnSpPr/>
      </xdr:nvCxnSpPr>
      <xdr:spPr bwMode="auto">
        <a:xfrm>
          <a:off x="2464659" y="12067403"/>
          <a:ext cx="1234132"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115844</xdr:colOff>
      <xdr:row>756</xdr:row>
      <xdr:rowOff>308919</xdr:rowOff>
    </xdr:from>
    <xdr:to>
      <xdr:col>27</xdr:col>
      <xdr:colOff>127810</xdr:colOff>
      <xdr:row>758</xdr:row>
      <xdr:rowOff>658435</xdr:rowOff>
    </xdr:to>
    <xdr:sp macro="" textlink="">
      <xdr:nvSpPr>
        <xdr:cNvPr id="19" name="正方形/長方形 18"/>
        <xdr:cNvSpPr/>
      </xdr:nvSpPr>
      <xdr:spPr bwMode="auto">
        <a:xfrm>
          <a:off x="3716294" y="11367444"/>
          <a:ext cx="1812191" cy="136869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4,347</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154459</xdr:colOff>
      <xdr:row>759</xdr:row>
      <xdr:rowOff>102973</xdr:rowOff>
    </xdr:from>
    <xdr:to>
      <xdr:col>27</xdr:col>
      <xdr:colOff>133787</xdr:colOff>
      <xdr:row>760</xdr:row>
      <xdr:rowOff>77986</xdr:rowOff>
    </xdr:to>
    <xdr:sp macro="" textlink="">
      <xdr:nvSpPr>
        <xdr:cNvPr id="20" name="大かっこ 19"/>
        <xdr:cNvSpPr/>
      </xdr:nvSpPr>
      <xdr:spPr bwMode="auto">
        <a:xfrm>
          <a:off x="3754909" y="12847423"/>
          <a:ext cx="1779553" cy="64176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167331</xdr:colOff>
      <xdr:row>759</xdr:row>
      <xdr:rowOff>141588</xdr:rowOff>
    </xdr:from>
    <xdr:to>
      <xdr:col>26</xdr:col>
      <xdr:colOff>82029</xdr:colOff>
      <xdr:row>760</xdr:row>
      <xdr:rowOff>85838</xdr:rowOff>
    </xdr:to>
    <xdr:sp macro="" textlink="">
      <xdr:nvSpPr>
        <xdr:cNvPr id="21" name="テキスト ボックス 13"/>
        <xdr:cNvSpPr txBox="1"/>
      </xdr:nvSpPr>
      <xdr:spPr bwMode="auto">
        <a:xfrm>
          <a:off x="3967806" y="12886038"/>
          <a:ext cx="1314873" cy="611000"/>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道路の新設・改築及び災害復旧に係る無利子貸付</a:t>
          </a:r>
        </a:p>
      </xdr:txBody>
    </xdr:sp>
    <xdr:clientData/>
  </xdr:twoCellAnchor>
  <xdr:twoCellAnchor>
    <xdr:from>
      <xdr:col>12</xdr:col>
      <xdr:colOff>77230</xdr:colOff>
      <xdr:row>762</xdr:row>
      <xdr:rowOff>180203</xdr:rowOff>
    </xdr:from>
    <xdr:to>
      <xdr:col>18</xdr:col>
      <xdr:colOff>111212</xdr:colOff>
      <xdr:row>762</xdr:row>
      <xdr:rowOff>180203</xdr:rowOff>
    </xdr:to>
    <xdr:cxnSp macro="">
      <xdr:nvCxnSpPr>
        <xdr:cNvPr id="22" name="直線コネクタ 21"/>
        <xdr:cNvCxnSpPr/>
      </xdr:nvCxnSpPr>
      <xdr:spPr bwMode="auto">
        <a:xfrm>
          <a:off x="2477530" y="14191478"/>
          <a:ext cx="1234132" cy="0"/>
        </a:xfrm>
        <a:prstGeom prst="line">
          <a:avLst/>
        </a:prstGeom>
        <a:noFill/>
        <a:ln w="19050" cap="flat" cmpd="sng" algn="ctr">
          <a:solidFill>
            <a:sysClr val="windowText" lastClr="000000"/>
          </a:solidFill>
          <a:prstDash val="solid"/>
        </a:ln>
        <a:effectLst/>
      </xdr:spPr>
    </xdr:cxnSp>
    <xdr:clientData/>
  </xdr:twoCellAnchor>
  <xdr:twoCellAnchor>
    <xdr:from>
      <xdr:col>9</xdr:col>
      <xdr:colOff>154459</xdr:colOff>
      <xdr:row>761</xdr:row>
      <xdr:rowOff>102973</xdr:rowOff>
    </xdr:from>
    <xdr:to>
      <xdr:col>23</xdr:col>
      <xdr:colOff>125153</xdr:colOff>
      <xdr:row>762</xdr:row>
      <xdr:rowOff>44710</xdr:rowOff>
    </xdr:to>
    <xdr:sp macro="" textlink="">
      <xdr:nvSpPr>
        <xdr:cNvPr id="23" name="テキスト ボックス 10"/>
        <xdr:cNvSpPr txBox="1"/>
      </xdr:nvSpPr>
      <xdr:spPr bwMode="auto">
        <a:xfrm>
          <a:off x="1954684" y="13885648"/>
          <a:ext cx="2771044" cy="170337"/>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115844</xdr:colOff>
      <xdr:row>761</xdr:row>
      <xdr:rowOff>104775</xdr:rowOff>
    </xdr:from>
    <xdr:to>
      <xdr:col>27</xdr:col>
      <xdr:colOff>25795</xdr:colOff>
      <xdr:row>763</xdr:row>
      <xdr:rowOff>3567</xdr:rowOff>
    </xdr:to>
    <xdr:sp macro="" textlink="">
      <xdr:nvSpPr>
        <xdr:cNvPr id="24" name="正方形/長方形 23"/>
        <xdr:cNvSpPr/>
      </xdr:nvSpPr>
      <xdr:spPr bwMode="auto">
        <a:xfrm>
          <a:off x="3716294" y="52635150"/>
          <a:ext cx="1710176" cy="575067"/>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自治体</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堺市、多気町</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114300</xdr:colOff>
      <xdr:row>763</xdr:row>
      <xdr:rowOff>151113</xdr:rowOff>
    </xdr:from>
    <xdr:to>
      <xdr:col>27</xdr:col>
      <xdr:colOff>19050</xdr:colOff>
      <xdr:row>764</xdr:row>
      <xdr:rowOff>76115</xdr:rowOff>
    </xdr:to>
    <xdr:sp macro="" textlink="">
      <xdr:nvSpPr>
        <xdr:cNvPr id="25" name="テキスト ボックス 13"/>
        <xdr:cNvSpPr txBox="1"/>
      </xdr:nvSpPr>
      <xdr:spPr bwMode="auto">
        <a:xfrm>
          <a:off x="3714750" y="53357763"/>
          <a:ext cx="1704975" cy="30600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連立立体交差事業、</a:t>
          </a:r>
          <a:r>
            <a:rPr kumimoji="1" lang="ja-JP" altLang="en-US" sz="900" b="0" i="0" kern="1200" baseline="0">
              <a:solidFill>
                <a:schemeClr val="tx1"/>
              </a:solidFill>
              <a:effectLst/>
              <a:latin typeface="Arial" charset="0"/>
              <a:ea typeface="ＭＳ Ｐゴシック" charset="-128"/>
              <a:cs typeface="+mn-cs"/>
            </a:rPr>
            <a:t>民間直結</a:t>
          </a:r>
          <a:r>
            <a:rPr kumimoji="1" lang="ja-JP" altLang="ja-JP" sz="900" b="0" i="0" kern="1200" baseline="0">
              <a:solidFill>
                <a:schemeClr val="tx1"/>
              </a:solidFill>
              <a:effectLst/>
              <a:latin typeface="Arial" charset="0"/>
              <a:ea typeface="ＭＳ Ｐゴシック" charset="-128"/>
              <a:cs typeface="+mn-cs"/>
            </a:rPr>
            <a:t>スマートインターチェンジの整備</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73269</xdr:colOff>
      <xdr:row>763</xdr:row>
      <xdr:rowOff>77230</xdr:rowOff>
    </xdr:from>
    <xdr:to>
      <xdr:col>27</xdr:col>
      <xdr:colOff>80596</xdr:colOff>
      <xdr:row>764</xdr:row>
      <xdr:rowOff>117704</xdr:rowOff>
    </xdr:to>
    <xdr:sp macro="" textlink="">
      <xdr:nvSpPr>
        <xdr:cNvPr id="26" name="大かっこ 25"/>
        <xdr:cNvSpPr/>
      </xdr:nvSpPr>
      <xdr:spPr bwMode="auto">
        <a:xfrm>
          <a:off x="3634154" y="52743153"/>
          <a:ext cx="1787769" cy="42147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4" zoomScale="75" zoomScaleNormal="75" zoomScaleSheetLayoutView="75" zoomScalePageLayoutView="85" workbookViewId="0">
      <selection activeCell="L741" sqref="L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c r="AP2" s="971"/>
      <c r="AQ2" s="971"/>
      <c r="AR2" s="78" t="str">
        <f>IF(OR(AO2="　", AO2=""), "", "-")</f>
        <v/>
      </c>
      <c r="AS2" s="972">
        <v>179</v>
      </c>
      <c r="AT2" s="972"/>
      <c r="AU2" s="972"/>
      <c r="AV2" s="51" t="str">
        <f>IF(AW2="", "", "-")</f>
        <v/>
      </c>
      <c r="AW2" s="917"/>
      <c r="AX2" s="917"/>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480</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593</v>
      </c>
      <c r="AF5" s="699"/>
      <c r="AG5" s="699"/>
      <c r="AH5" s="699"/>
      <c r="AI5" s="699"/>
      <c r="AJ5" s="699"/>
      <c r="AK5" s="699"/>
      <c r="AL5" s="699"/>
      <c r="AM5" s="699"/>
      <c r="AN5" s="699"/>
      <c r="AO5" s="699"/>
      <c r="AP5" s="700"/>
      <c r="AQ5" s="701" t="s">
        <v>658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616</v>
      </c>
      <c r="H7" s="502"/>
      <c r="I7" s="502"/>
      <c r="J7" s="502"/>
      <c r="K7" s="502"/>
      <c r="L7" s="502"/>
      <c r="M7" s="502"/>
      <c r="N7" s="502"/>
      <c r="O7" s="502"/>
      <c r="P7" s="502"/>
      <c r="Q7" s="502"/>
      <c r="R7" s="502"/>
      <c r="S7" s="502"/>
      <c r="T7" s="502"/>
      <c r="U7" s="502"/>
      <c r="V7" s="502"/>
      <c r="W7" s="502"/>
      <c r="X7" s="503"/>
      <c r="Y7" s="928" t="s">
        <v>393</v>
      </c>
      <c r="Z7" s="446"/>
      <c r="AA7" s="446"/>
      <c r="AB7" s="446"/>
      <c r="AC7" s="446"/>
      <c r="AD7" s="929"/>
      <c r="AE7" s="918" t="s">
        <v>596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259</v>
      </c>
      <c r="B8" s="499"/>
      <c r="C8" s="499"/>
      <c r="D8" s="499"/>
      <c r="E8" s="499"/>
      <c r="F8" s="500"/>
      <c r="G8" s="939" t="str">
        <f>入力規則等!A27</f>
        <v>国土強靱化施策</v>
      </c>
      <c r="H8" s="720"/>
      <c r="I8" s="720"/>
      <c r="J8" s="720"/>
      <c r="K8" s="720"/>
      <c r="L8" s="720"/>
      <c r="M8" s="720"/>
      <c r="N8" s="720"/>
      <c r="O8" s="720"/>
      <c r="P8" s="720"/>
      <c r="Q8" s="720"/>
      <c r="R8" s="720"/>
      <c r="S8" s="720"/>
      <c r="T8" s="720"/>
      <c r="U8" s="720"/>
      <c r="V8" s="720"/>
      <c r="W8" s="720"/>
      <c r="X8" s="940"/>
      <c r="Y8" s="846" t="s">
        <v>260</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補助、貸付、その他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2" t="s">
        <v>24</v>
      </c>
      <c r="B12" s="983"/>
      <c r="C12" s="983"/>
      <c r="D12" s="983"/>
      <c r="E12" s="983"/>
      <c r="F12" s="984"/>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20708</v>
      </c>
      <c r="Q13" s="658"/>
      <c r="R13" s="658"/>
      <c r="S13" s="658"/>
      <c r="T13" s="658"/>
      <c r="U13" s="658"/>
      <c r="V13" s="659"/>
      <c r="W13" s="657">
        <v>14119</v>
      </c>
      <c r="X13" s="658"/>
      <c r="Y13" s="658"/>
      <c r="Z13" s="658"/>
      <c r="AA13" s="658"/>
      <c r="AB13" s="658"/>
      <c r="AC13" s="659"/>
      <c r="AD13" s="657">
        <v>17470</v>
      </c>
      <c r="AE13" s="658"/>
      <c r="AF13" s="658"/>
      <c r="AG13" s="658"/>
      <c r="AH13" s="658"/>
      <c r="AI13" s="658"/>
      <c r="AJ13" s="659"/>
      <c r="AK13" s="657">
        <v>12720</v>
      </c>
      <c r="AL13" s="658"/>
      <c r="AM13" s="658"/>
      <c r="AN13" s="658"/>
      <c r="AO13" s="658"/>
      <c r="AP13" s="658"/>
      <c r="AQ13" s="659"/>
      <c r="AR13" s="925"/>
      <c r="AS13" s="926"/>
      <c r="AT13" s="926"/>
      <c r="AU13" s="926"/>
      <c r="AV13" s="926"/>
      <c r="AW13" s="926"/>
      <c r="AX13" s="927"/>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v>14800</v>
      </c>
      <c r="X14" s="658"/>
      <c r="Y14" s="658"/>
      <c r="Z14" s="658"/>
      <c r="AA14" s="658"/>
      <c r="AB14" s="658"/>
      <c r="AC14" s="659"/>
      <c r="AD14" s="657" t="s">
        <v>561</v>
      </c>
      <c r="AE14" s="658"/>
      <c r="AF14" s="658"/>
      <c r="AG14" s="658"/>
      <c r="AH14" s="658"/>
      <c r="AI14" s="658"/>
      <c r="AJ14" s="659"/>
      <c r="AK14" s="657" t="s">
        <v>561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31877</v>
      </c>
      <c r="Q15" s="658"/>
      <c r="R15" s="658"/>
      <c r="S15" s="658"/>
      <c r="T15" s="658"/>
      <c r="U15" s="658"/>
      <c r="V15" s="659"/>
      <c r="W15" s="657">
        <v>3423</v>
      </c>
      <c r="X15" s="658"/>
      <c r="Y15" s="658"/>
      <c r="Z15" s="658"/>
      <c r="AA15" s="658"/>
      <c r="AB15" s="658"/>
      <c r="AC15" s="659"/>
      <c r="AD15" s="657">
        <v>14696</v>
      </c>
      <c r="AE15" s="658"/>
      <c r="AF15" s="658"/>
      <c r="AG15" s="658"/>
      <c r="AH15" s="658"/>
      <c r="AI15" s="658"/>
      <c r="AJ15" s="659"/>
      <c r="AK15" s="657">
        <v>2019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-3423</v>
      </c>
      <c r="Q16" s="658"/>
      <c r="R16" s="658"/>
      <c r="S16" s="658"/>
      <c r="T16" s="658"/>
      <c r="U16" s="658"/>
      <c r="V16" s="659"/>
      <c r="W16" s="657">
        <v>-14696</v>
      </c>
      <c r="X16" s="658"/>
      <c r="Y16" s="658"/>
      <c r="Z16" s="658"/>
      <c r="AA16" s="658"/>
      <c r="AB16" s="658"/>
      <c r="AC16" s="659"/>
      <c r="AD16" s="657">
        <v>-2019</v>
      </c>
      <c r="AE16" s="658"/>
      <c r="AF16" s="658"/>
      <c r="AG16" s="658"/>
      <c r="AH16" s="658"/>
      <c r="AI16" s="658"/>
      <c r="AJ16" s="659"/>
      <c r="AK16" s="657" t="s">
        <v>561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-300</v>
      </c>
      <c r="Q17" s="658"/>
      <c r="R17" s="658"/>
      <c r="S17" s="658"/>
      <c r="T17" s="658"/>
      <c r="U17" s="658"/>
      <c r="V17" s="659"/>
      <c r="W17" s="657" t="s">
        <v>562</v>
      </c>
      <c r="X17" s="658"/>
      <c r="Y17" s="658"/>
      <c r="Z17" s="658"/>
      <c r="AA17" s="658"/>
      <c r="AB17" s="658"/>
      <c r="AC17" s="659"/>
      <c r="AD17" s="657" t="s">
        <v>561</v>
      </c>
      <c r="AE17" s="658"/>
      <c r="AF17" s="658"/>
      <c r="AG17" s="658"/>
      <c r="AH17" s="658"/>
      <c r="AI17" s="658"/>
      <c r="AJ17" s="659"/>
      <c r="AK17" s="657" t="s">
        <v>561</v>
      </c>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78">
        <f>SUM(P13:V17)</f>
        <v>48862</v>
      </c>
      <c r="Q18" s="879"/>
      <c r="R18" s="879"/>
      <c r="S18" s="879"/>
      <c r="T18" s="879"/>
      <c r="U18" s="879"/>
      <c r="V18" s="880"/>
      <c r="W18" s="878">
        <f>SUM(W13:AC17)</f>
        <v>17646</v>
      </c>
      <c r="X18" s="879"/>
      <c r="Y18" s="879"/>
      <c r="Z18" s="879"/>
      <c r="AA18" s="879"/>
      <c r="AB18" s="879"/>
      <c r="AC18" s="880"/>
      <c r="AD18" s="878">
        <f>SUM(AD13:AJ17)</f>
        <v>30147</v>
      </c>
      <c r="AE18" s="879"/>
      <c r="AF18" s="879"/>
      <c r="AG18" s="879"/>
      <c r="AH18" s="879"/>
      <c r="AI18" s="879"/>
      <c r="AJ18" s="880"/>
      <c r="AK18" s="878">
        <f>SUM(AK13:AQ17)</f>
        <v>14739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48804</v>
      </c>
      <c r="Q19" s="658"/>
      <c r="R19" s="658"/>
      <c r="S19" s="658"/>
      <c r="T19" s="658"/>
      <c r="U19" s="658"/>
      <c r="V19" s="659"/>
      <c r="W19" s="657">
        <v>17646</v>
      </c>
      <c r="X19" s="658"/>
      <c r="Y19" s="658"/>
      <c r="Z19" s="658"/>
      <c r="AA19" s="658"/>
      <c r="AB19" s="658"/>
      <c r="AC19" s="659"/>
      <c r="AD19" s="657">
        <v>29610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0.99881298350456382</v>
      </c>
      <c r="Q20" s="316"/>
      <c r="R20" s="316"/>
      <c r="S20" s="316"/>
      <c r="T20" s="316"/>
      <c r="U20" s="316"/>
      <c r="V20" s="316"/>
      <c r="W20" s="316">
        <f t="shared" ref="W20" si="0">IF(W18=0, "-", SUM(W19)/W18)</f>
        <v>1</v>
      </c>
      <c r="X20" s="316"/>
      <c r="Y20" s="316"/>
      <c r="Z20" s="316"/>
      <c r="AA20" s="316"/>
      <c r="AB20" s="316"/>
      <c r="AC20" s="316"/>
      <c r="AD20" s="316">
        <f t="shared" ref="AD20" si="1">IF(AD18=0, "-", SUM(AD19)/AD18)</f>
        <v>0.98218728231664842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5"/>
      <c r="G21" s="314" t="s">
        <v>356</v>
      </c>
      <c r="H21" s="315"/>
      <c r="I21" s="315"/>
      <c r="J21" s="315"/>
      <c r="K21" s="315"/>
      <c r="L21" s="315"/>
      <c r="M21" s="315"/>
      <c r="N21" s="315"/>
      <c r="O21" s="315"/>
      <c r="P21" s="316">
        <f>IF(P19=0, "-", SUM(P19)/SUM(P13,P14))</f>
        <v>2.3567703303071275</v>
      </c>
      <c r="Q21" s="316"/>
      <c r="R21" s="316"/>
      <c r="S21" s="316"/>
      <c r="T21" s="316"/>
      <c r="U21" s="316"/>
      <c r="V21" s="316"/>
      <c r="W21" s="316">
        <f t="shared" ref="W21" si="2">IF(W19=0, "-", SUM(W19)/SUM(W13,W14))</f>
        <v>0.61018707424184793</v>
      </c>
      <c r="X21" s="316"/>
      <c r="Y21" s="316"/>
      <c r="Z21" s="316"/>
      <c r="AA21" s="316"/>
      <c r="AB21" s="316"/>
      <c r="AC21" s="316"/>
      <c r="AD21" s="316">
        <f t="shared" ref="AD21" si="3">IF(AD19=0, "-", SUM(AD19)/SUM(AD13,AD14))</f>
        <v>1.6949055523755008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432</v>
      </c>
      <c r="B22" s="953"/>
      <c r="C22" s="953"/>
      <c r="D22" s="953"/>
      <c r="E22" s="953"/>
      <c r="F22" s="954"/>
      <c r="G22" s="990" t="s">
        <v>335</v>
      </c>
      <c r="H22" s="220"/>
      <c r="I22" s="220"/>
      <c r="J22" s="220"/>
      <c r="K22" s="220"/>
      <c r="L22" s="220"/>
      <c r="M22" s="220"/>
      <c r="N22" s="220"/>
      <c r="O22" s="221"/>
      <c r="P22" s="941" t="s">
        <v>433</v>
      </c>
      <c r="Q22" s="220"/>
      <c r="R22" s="220"/>
      <c r="S22" s="220"/>
      <c r="T22" s="220"/>
      <c r="U22" s="220"/>
      <c r="V22" s="221"/>
      <c r="W22" s="941" t="s">
        <v>434</v>
      </c>
      <c r="X22" s="220"/>
      <c r="Y22" s="220"/>
      <c r="Z22" s="220"/>
      <c r="AA22" s="220"/>
      <c r="AB22" s="220"/>
      <c r="AC22" s="221"/>
      <c r="AD22" s="941" t="s">
        <v>334</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25.5" customHeight="1" x14ac:dyDescent="0.15">
      <c r="A23" s="955"/>
      <c r="B23" s="956"/>
      <c r="C23" s="956"/>
      <c r="D23" s="956"/>
      <c r="E23" s="956"/>
      <c r="F23" s="957"/>
      <c r="G23" s="991" t="s">
        <v>563</v>
      </c>
      <c r="H23" s="992"/>
      <c r="I23" s="992"/>
      <c r="J23" s="992"/>
      <c r="K23" s="992"/>
      <c r="L23" s="992"/>
      <c r="M23" s="992"/>
      <c r="N23" s="992"/>
      <c r="O23" s="993"/>
      <c r="P23" s="925">
        <v>5964</v>
      </c>
      <c r="Q23" s="926"/>
      <c r="R23" s="926"/>
      <c r="S23" s="926"/>
      <c r="T23" s="926"/>
      <c r="U23" s="926"/>
      <c r="V23" s="942"/>
      <c r="W23" s="925"/>
      <c r="X23" s="926"/>
      <c r="Y23" s="926"/>
      <c r="Z23" s="926"/>
      <c r="AA23" s="926"/>
      <c r="AB23" s="926"/>
      <c r="AC23" s="942"/>
      <c r="AD23" s="962" t="s">
        <v>618</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564</v>
      </c>
      <c r="H24" s="944"/>
      <c r="I24" s="944"/>
      <c r="J24" s="944"/>
      <c r="K24" s="944"/>
      <c r="L24" s="944"/>
      <c r="M24" s="944"/>
      <c r="N24" s="944"/>
      <c r="O24" s="945"/>
      <c r="P24" s="657">
        <v>6631</v>
      </c>
      <c r="Q24" s="658"/>
      <c r="R24" s="658"/>
      <c r="S24" s="658"/>
      <c r="T24" s="658"/>
      <c r="U24" s="658"/>
      <c r="V24" s="659"/>
      <c r="W24" s="657"/>
      <c r="X24" s="658"/>
      <c r="Y24" s="658"/>
      <c r="Z24" s="658"/>
      <c r="AA24" s="658"/>
      <c r="AB24" s="658"/>
      <c r="AC24" s="659"/>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565</v>
      </c>
      <c r="H25" s="944"/>
      <c r="I25" s="944"/>
      <c r="J25" s="944"/>
      <c r="K25" s="944"/>
      <c r="L25" s="944"/>
      <c r="M25" s="944"/>
      <c r="N25" s="944"/>
      <c r="O25" s="945"/>
      <c r="P25" s="657">
        <v>125</v>
      </c>
      <c r="Q25" s="658"/>
      <c r="R25" s="658"/>
      <c r="S25" s="658"/>
      <c r="T25" s="658"/>
      <c r="U25" s="658"/>
      <c r="V25" s="659"/>
      <c r="W25" s="657"/>
      <c r="X25" s="658"/>
      <c r="Y25" s="658"/>
      <c r="Z25" s="658"/>
      <c r="AA25" s="658"/>
      <c r="AB25" s="658"/>
      <c r="AC25" s="659"/>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57"/>
      <c r="Q26" s="658"/>
      <c r="R26" s="658"/>
      <c r="S26" s="658"/>
      <c r="T26" s="658"/>
      <c r="U26" s="658"/>
      <c r="V26" s="659"/>
      <c r="W26" s="657"/>
      <c r="X26" s="658"/>
      <c r="Y26" s="658"/>
      <c r="Z26" s="658"/>
      <c r="AA26" s="658"/>
      <c r="AB26" s="658"/>
      <c r="AC26" s="659"/>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57"/>
      <c r="Q27" s="658"/>
      <c r="R27" s="658"/>
      <c r="S27" s="658"/>
      <c r="T27" s="658"/>
      <c r="U27" s="658"/>
      <c r="V27" s="659"/>
      <c r="W27" s="657"/>
      <c r="X27" s="658"/>
      <c r="Y27" s="658"/>
      <c r="Z27" s="658"/>
      <c r="AA27" s="658"/>
      <c r="AB27" s="658"/>
      <c r="AC27" s="659"/>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46" t="s">
        <v>339</v>
      </c>
      <c r="H28" s="947"/>
      <c r="I28" s="947"/>
      <c r="J28" s="947"/>
      <c r="K28" s="947"/>
      <c r="L28" s="947"/>
      <c r="M28" s="947"/>
      <c r="N28" s="947"/>
      <c r="O28" s="948"/>
      <c r="P28" s="878">
        <f>P29-SUM(P23:P27)</f>
        <v>0</v>
      </c>
      <c r="Q28" s="879"/>
      <c r="R28" s="879"/>
      <c r="S28" s="879"/>
      <c r="T28" s="879"/>
      <c r="U28" s="879"/>
      <c r="V28" s="880"/>
      <c r="W28" s="878">
        <f>W29-SUM(W23:W27)</f>
        <v>0</v>
      </c>
      <c r="X28" s="879"/>
      <c r="Y28" s="879"/>
      <c r="Z28" s="879"/>
      <c r="AA28" s="879"/>
      <c r="AB28" s="879"/>
      <c r="AC28" s="880"/>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336</v>
      </c>
      <c r="H29" s="950"/>
      <c r="I29" s="950"/>
      <c r="J29" s="950"/>
      <c r="K29" s="950"/>
      <c r="L29" s="950"/>
      <c r="M29" s="950"/>
      <c r="N29" s="950"/>
      <c r="O29" s="951"/>
      <c r="P29" s="657">
        <f>AK13</f>
        <v>12720</v>
      </c>
      <c r="Q29" s="658"/>
      <c r="R29" s="658"/>
      <c r="S29" s="658"/>
      <c r="T29" s="658"/>
      <c r="U29" s="658"/>
      <c r="V29" s="659"/>
      <c r="W29" s="973">
        <f>AR13</f>
        <v>0</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1" t="s">
        <v>351</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21" t="s">
        <v>423</v>
      </c>
      <c r="AN30" s="921"/>
      <c r="AO30" s="921"/>
      <c r="AP30" s="858"/>
      <c r="AQ30" s="767" t="s">
        <v>235</v>
      </c>
      <c r="AR30" s="768"/>
      <c r="AS30" s="768"/>
      <c r="AT30" s="769"/>
      <c r="AU30" s="774" t="s">
        <v>134</v>
      </c>
      <c r="AV30" s="774"/>
      <c r="AW30" s="774"/>
      <c r="AX30" s="922"/>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618</v>
      </c>
      <c r="AR31" s="199"/>
      <c r="AS31" s="132" t="s">
        <v>236</v>
      </c>
      <c r="AT31" s="133"/>
      <c r="AU31" s="198">
        <v>2</v>
      </c>
      <c r="AV31" s="198"/>
      <c r="AW31" s="398" t="s">
        <v>181</v>
      </c>
      <c r="AX31" s="399"/>
    </row>
    <row r="32" spans="1:50" ht="60" customHeight="1" x14ac:dyDescent="0.15">
      <c r="A32" s="403"/>
      <c r="B32" s="401"/>
      <c r="C32" s="401"/>
      <c r="D32" s="401"/>
      <c r="E32" s="401"/>
      <c r="F32" s="402"/>
      <c r="G32" s="564" t="s">
        <v>617</v>
      </c>
      <c r="H32" s="565"/>
      <c r="I32" s="565"/>
      <c r="J32" s="565"/>
      <c r="K32" s="565"/>
      <c r="L32" s="565"/>
      <c r="M32" s="565"/>
      <c r="N32" s="565"/>
      <c r="O32" s="566"/>
      <c r="P32" s="104" t="s">
        <v>655</v>
      </c>
      <c r="Q32" s="104"/>
      <c r="R32" s="104"/>
      <c r="S32" s="104"/>
      <c r="T32" s="104"/>
      <c r="U32" s="104"/>
      <c r="V32" s="104"/>
      <c r="W32" s="104"/>
      <c r="X32" s="105"/>
      <c r="Y32" s="474" t="s">
        <v>12</v>
      </c>
      <c r="Z32" s="534"/>
      <c r="AA32" s="535"/>
      <c r="AB32" s="464" t="s">
        <v>182</v>
      </c>
      <c r="AC32" s="464"/>
      <c r="AD32" s="464"/>
      <c r="AE32" s="216">
        <v>54</v>
      </c>
      <c r="AF32" s="217"/>
      <c r="AG32" s="217"/>
      <c r="AH32" s="217"/>
      <c r="AI32" s="216" t="s">
        <v>654</v>
      </c>
      <c r="AJ32" s="217"/>
      <c r="AK32" s="217"/>
      <c r="AL32" s="217"/>
      <c r="AM32" s="216" t="s">
        <v>620</v>
      </c>
      <c r="AN32" s="217"/>
      <c r="AO32" s="217"/>
      <c r="AP32" s="217"/>
      <c r="AQ32" s="340" t="s">
        <v>618</v>
      </c>
      <c r="AR32" s="206"/>
      <c r="AS32" s="206"/>
      <c r="AT32" s="341"/>
      <c r="AU32" s="217" t="s">
        <v>618</v>
      </c>
      <c r="AV32" s="217"/>
      <c r="AW32" s="217"/>
      <c r="AX32" s="219"/>
    </row>
    <row r="33" spans="1:50" ht="60"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182</v>
      </c>
      <c r="AC33" s="526"/>
      <c r="AD33" s="526"/>
      <c r="AE33" s="216" t="s">
        <v>619</v>
      </c>
      <c r="AF33" s="217"/>
      <c r="AG33" s="217"/>
      <c r="AH33" s="217"/>
      <c r="AI33" s="216" t="s">
        <v>654</v>
      </c>
      <c r="AJ33" s="217"/>
      <c r="AK33" s="217"/>
      <c r="AL33" s="217"/>
      <c r="AM33" s="216" t="s">
        <v>618</v>
      </c>
      <c r="AN33" s="217"/>
      <c r="AO33" s="217"/>
      <c r="AP33" s="217"/>
      <c r="AQ33" s="340" t="s">
        <v>618</v>
      </c>
      <c r="AR33" s="206"/>
      <c r="AS33" s="206"/>
      <c r="AT33" s="341"/>
      <c r="AU33" s="217">
        <v>55</v>
      </c>
      <c r="AV33" s="217"/>
      <c r="AW33" s="217"/>
      <c r="AX33" s="219"/>
    </row>
    <row r="34" spans="1:50" ht="60"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98</v>
      </c>
      <c r="AF34" s="217"/>
      <c r="AG34" s="217"/>
      <c r="AH34" s="217"/>
      <c r="AI34" s="216" t="s">
        <v>654</v>
      </c>
      <c r="AJ34" s="217"/>
      <c r="AK34" s="217"/>
      <c r="AL34" s="217"/>
      <c r="AM34" s="216" t="s">
        <v>618</v>
      </c>
      <c r="AN34" s="217"/>
      <c r="AO34" s="217"/>
      <c r="AP34" s="217"/>
      <c r="AQ34" s="340" t="s">
        <v>618</v>
      </c>
      <c r="AR34" s="206"/>
      <c r="AS34" s="206"/>
      <c r="AT34" s="341"/>
      <c r="AU34" s="217" t="s">
        <v>618</v>
      </c>
      <c r="AV34" s="217"/>
      <c r="AW34" s="217"/>
      <c r="AX34" s="219"/>
    </row>
    <row r="35" spans="1:50" ht="23.25" customHeight="1" x14ac:dyDescent="0.15">
      <c r="A35" s="224" t="s">
        <v>383</v>
      </c>
      <c r="B35" s="225"/>
      <c r="C35" s="225"/>
      <c r="D35" s="225"/>
      <c r="E35" s="225"/>
      <c r="F35" s="226"/>
      <c r="G35" s="230" t="s">
        <v>621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351</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6"/>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351</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6"/>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351</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30" t="s">
        <v>134</v>
      </c>
      <c r="AV51" s="930"/>
      <c r="AW51" s="930"/>
      <c r="AX51" s="931"/>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351</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30" t="s">
        <v>134</v>
      </c>
      <c r="AV58" s="930"/>
      <c r="AW58" s="930"/>
      <c r="AX58" s="931"/>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347</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357</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352</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346</v>
      </c>
      <c r="AP79" s="277"/>
      <c r="AQ79" s="277"/>
      <c r="AR79" s="80" t="s">
        <v>344</v>
      </c>
      <c r="AS79" s="276"/>
      <c r="AT79" s="277"/>
      <c r="AU79" s="277"/>
      <c r="AV79" s="277"/>
      <c r="AW79" s="277"/>
      <c r="AX79" s="986"/>
    </row>
    <row r="80" spans="1:50" ht="18.75" hidden="1" customHeight="1" x14ac:dyDescent="0.15">
      <c r="A80" s="864" t="s">
        <v>147</v>
      </c>
      <c r="B80" s="527" t="s">
        <v>343</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598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622</v>
      </c>
      <c r="AC101" s="464"/>
      <c r="AD101" s="464"/>
      <c r="AE101" s="216">
        <v>58</v>
      </c>
      <c r="AF101" s="217"/>
      <c r="AG101" s="217"/>
      <c r="AH101" s="218"/>
      <c r="AI101" s="216">
        <v>98</v>
      </c>
      <c r="AJ101" s="217"/>
      <c r="AK101" s="217"/>
      <c r="AL101" s="218"/>
      <c r="AM101" s="216">
        <v>58</v>
      </c>
      <c r="AN101" s="217"/>
      <c r="AO101" s="217"/>
      <c r="AP101" s="218"/>
      <c r="AQ101" s="216" t="s">
        <v>626</v>
      </c>
      <c r="AR101" s="217"/>
      <c r="AS101" s="217"/>
      <c r="AT101" s="218"/>
      <c r="AU101" s="216" t="s">
        <v>627</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623</v>
      </c>
      <c r="AC102" s="464"/>
      <c r="AD102" s="464"/>
      <c r="AE102" s="421">
        <v>76</v>
      </c>
      <c r="AF102" s="421"/>
      <c r="AG102" s="421"/>
      <c r="AH102" s="421"/>
      <c r="AI102" s="421">
        <v>122</v>
      </c>
      <c r="AJ102" s="421"/>
      <c r="AK102" s="421"/>
      <c r="AL102" s="421"/>
      <c r="AM102" s="421">
        <v>50</v>
      </c>
      <c r="AN102" s="421"/>
      <c r="AO102" s="421"/>
      <c r="AP102" s="421"/>
      <c r="AQ102" s="271">
        <v>26</v>
      </c>
      <c r="AR102" s="272"/>
      <c r="AS102" s="272"/>
      <c r="AT102" s="317"/>
      <c r="AU102" s="271">
        <v>29</v>
      </c>
      <c r="AV102" s="272"/>
      <c r="AW102" s="272"/>
      <c r="AX102" s="317"/>
    </row>
    <row r="103" spans="1:60" ht="31.5" customHeight="1" x14ac:dyDescent="0.15">
      <c r="A103" s="422" t="s">
        <v>353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390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360</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6"/>
      <c r="Y126" s="474" t="s">
        <v>49</v>
      </c>
      <c r="Z126" s="449"/>
      <c r="AA126" s="450"/>
      <c r="AB126" s="475" t="s">
        <v>360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599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618</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657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624</v>
      </c>
      <c r="AC134" s="204"/>
      <c r="AD134" s="204"/>
      <c r="AE134" s="205">
        <v>54</v>
      </c>
      <c r="AF134" s="206"/>
      <c r="AG134" s="206"/>
      <c r="AH134" s="206"/>
      <c r="AI134" s="205" t="s">
        <v>654</v>
      </c>
      <c r="AJ134" s="206"/>
      <c r="AK134" s="206"/>
      <c r="AL134" s="206"/>
      <c r="AM134" s="205" t="s">
        <v>618</v>
      </c>
      <c r="AN134" s="206"/>
      <c r="AO134" s="206"/>
      <c r="AP134" s="206"/>
      <c r="AQ134" s="205" t="s">
        <v>618</v>
      </c>
      <c r="AR134" s="206"/>
      <c r="AS134" s="206"/>
      <c r="AT134" s="206"/>
      <c r="AU134" s="205" t="s">
        <v>625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182</v>
      </c>
      <c r="AC135" s="212"/>
      <c r="AD135" s="212"/>
      <c r="AE135" s="205" t="s">
        <v>618</v>
      </c>
      <c r="AF135" s="206"/>
      <c r="AG135" s="206"/>
      <c r="AH135" s="206"/>
      <c r="AI135" s="205" t="s">
        <v>619</v>
      </c>
      <c r="AJ135" s="206"/>
      <c r="AK135" s="206"/>
      <c r="AL135" s="206"/>
      <c r="AM135" s="205" t="s">
        <v>618</v>
      </c>
      <c r="AN135" s="206"/>
      <c r="AO135" s="206"/>
      <c r="AP135" s="206"/>
      <c r="AQ135" s="205" t="s">
        <v>618</v>
      </c>
      <c r="AR135" s="206"/>
      <c r="AS135" s="206"/>
      <c r="AT135" s="206"/>
      <c r="AU135" s="205">
        <v>55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9.75" customHeight="1" x14ac:dyDescent="0.15">
      <c r="A188" s="188"/>
      <c r="B188" s="185"/>
      <c r="C188" s="179"/>
      <c r="D188" s="185"/>
      <c r="E188" s="124" t="s">
        <v>649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9.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7"/>
      <c r="E430" s="173" t="s">
        <v>404</v>
      </c>
      <c r="F430" s="898"/>
      <c r="G430" s="899" t="s">
        <v>255</v>
      </c>
      <c r="H430" s="122"/>
      <c r="I430" s="122"/>
      <c r="J430" s="900" t="s">
        <v>595</v>
      </c>
      <c r="K430" s="901"/>
      <c r="L430" s="901"/>
      <c r="M430" s="901"/>
      <c r="N430" s="901"/>
      <c r="O430" s="901"/>
      <c r="P430" s="901"/>
      <c r="Q430" s="901"/>
      <c r="R430" s="901"/>
      <c r="S430" s="901"/>
      <c r="T430" s="902"/>
      <c r="U430" s="588" t="s">
        <v>596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34.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594</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594</v>
      </c>
      <c r="AE703" s="327"/>
      <c r="AF703" s="327"/>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594</v>
      </c>
      <c r="AE704" s="783"/>
      <c r="AF704" s="783"/>
      <c r="AG704" s="166" t="s">
        <v>603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24" t="s">
        <v>604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605</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594</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594</v>
      </c>
      <c r="AE709" s="327"/>
      <c r="AF709" s="327"/>
      <c r="AG709" s="100" t="s">
        <v>628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594</v>
      </c>
      <c r="AE710" s="327"/>
      <c r="AF710" s="327"/>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594</v>
      </c>
      <c r="AE711" s="327"/>
      <c r="AF711" s="327"/>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610</v>
      </c>
      <c r="AE712" s="783"/>
      <c r="AF712" s="783"/>
      <c r="AG712" s="810" t="s">
        <v>412</v>
      </c>
      <c r="AH712" s="811"/>
      <c r="AI712" s="811"/>
      <c r="AJ712" s="811"/>
      <c r="AK712" s="811"/>
      <c r="AL712" s="811"/>
      <c r="AM712" s="811"/>
      <c r="AN712" s="811"/>
      <c r="AO712" s="811"/>
      <c r="AP712" s="811"/>
      <c r="AQ712" s="811"/>
      <c r="AR712" s="811"/>
      <c r="AS712" s="811"/>
      <c r="AT712" s="811"/>
      <c r="AU712" s="811"/>
      <c r="AV712" s="811"/>
      <c r="AW712" s="811"/>
      <c r="AX712" s="812"/>
    </row>
    <row r="713" spans="1:50" ht="51.75" customHeight="1" x14ac:dyDescent="0.15">
      <c r="A713" s="642"/>
      <c r="B713" s="644"/>
      <c r="C713" s="987" t="s">
        <v>349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594</v>
      </c>
      <c r="AE713" s="327"/>
      <c r="AF713" s="663"/>
      <c r="AG713" s="100" t="s">
        <v>656</v>
      </c>
      <c r="AH713" s="101"/>
      <c r="AI713" s="101"/>
      <c r="AJ713" s="101"/>
      <c r="AK713" s="101"/>
      <c r="AL713" s="101"/>
      <c r="AM713" s="101"/>
      <c r="AN713" s="101"/>
      <c r="AO713" s="101"/>
      <c r="AP713" s="101"/>
      <c r="AQ713" s="101"/>
      <c r="AR713" s="101"/>
      <c r="AS713" s="101"/>
      <c r="AT713" s="101"/>
      <c r="AU713" s="101"/>
      <c r="AV713" s="101"/>
      <c r="AW713" s="101"/>
      <c r="AX713" s="102"/>
    </row>
    <row r="714" spans="1:50" ht="54.75"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594</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47.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100" t="s">
        <v>607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594</v>
      </c>
      <c r="AE717" s="327"/>
      <c r="AF717" s="327"/>
      <c r="AG717" s="100" t="s">
        <v>629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594</v>
      </c>
      <c r="AE718" s="327"/>
      <c r="AF718" s="327"/>
      <c r="AG718" s="126" t="s">
        <v>613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4" t="s">
        <v>640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647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t="s">
        <v>640</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t="s">
        <v>645</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t="s">
        <v>640</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t="s">
        <v>640</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9.5" customHeight="1" x14ac:dyDescent="0.15">
      <c r="A726" s="640" t="s">
        <v>48</v>
      </c>
      <c r="B726" s="802"/>
      <c r="C726" s="815" t="s">
        <v>53</v>
      </c>
      <c r="D726" s="837"/>
      <c r="E726" s="837"/>
      <c r="F726" s="838"/>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9.5" customHeight="1" thickBot="1" x14ac:dyDescent="0.2">
      <c r="A727" s="803"/>
      <c r="B727" s="804"/>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3.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3.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3.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3.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407</v>
      </c>
      <c r="B737" s="209"/>
      <c r="C737" s="209"/>
      <c r="D737" s="210"/>
      <c r="E737" s="995" t="s">
        <v>630</v>
      </c>
      <c r="F737" s="995"/>
      <c r="G737" s="995"/>
      <c r="H737" s="995"/>
      <c r="I737" s="995"/>
      <c r="J737" s="995"/>
      <c r="K737" s="995"/>
      <c r="L737" s="995"/>
      <c r="M737" s="995"/>
      <c r="N737" s="365" t="s">
        <v>402</v>
      </c>
      <c r="O737" s="365"/>
      <c r="P737" s="365"/>
      <c r="Q737" s="365"/>
      <c r="R737" s="995" t="s">
        <v>631</v>
      </c>
      <c r="S737" s="995"/>
      <c r="T737" s="995"/>
      <c r="U737" s="995"/>
      <c r="V737" s="995"/>
      <c r="W737" s="995"/>
      <c r="X737" s="995"/>
      <c r="Y737" s="995"/>
      <c r="Z737" s="995"/>
      <c r="AA737" s="365" t="s">
        <v>401</v>
      </c>
      <c r="AB737" s="365"/>
      <c r="AC737" s="365"/>
      <c r="AD737" s="365"/>
      <c r="AE737" s="995" t="s">
        <v>632</v>
      </c>
      <c r="AF737" s="995"/>
      <c r="AG737" s="995"/>
      <c r="AH737" s="995"/>
      <c r="AI737" s="995"/>
      <c r="AJ737" s="995"/>
      <c r="AK737" s="995"/>
      <c r="AL737" s="995"/>
      <c r="AM737" s="995"/>
      <c r="AN737" s="365" t="s">
        <v>400</v>
      </c>
      <c r="AO737" s="365"/>
      <c r="AP737" s="365"/>
      <c r="AQ737" s="365"/>
      <c r="AR737" s="1001" t="s">
        <v>633</v>
      </c>
      <c r="AS737" s="1002"/>
      <c r="AT737" s="1002"/>
      <c r="AU737" s="1002"/>
      <c r="AV737" s="1002"/>
      <c r="AW737" s="1002"/>
      <c r="AX737" s="1003"/>
      <c r="AY737" s="88"/>
      <c r="AZ737" s="88"/>
    </row>
    <row r="738" spans="1:52" ht="24.75" customHeight="1" x14ac:dyDescent="0.15">
      <c r="A738" s="994" t="s">
        <v>399</v>
      </c>
      <c r="B738" s="209"/>
      <c r="C738" s="209"/>
      <c r="D738" s="210"/>
      <c r="E738" s="995" t="s">
        <v>634</v>
      </c>
      <c r="F738" s="995"/>
      <c r="G738" s="995"/>
      <c r="H738" s="995"/>
      <c r="I738" s="995"/>
      <c r="J738" s="995"/>
      <c r="K738" s="995"/>
      <c r="L738" s="995"/>
      <c r="M738" s="995"/>
      <c r="N738" s="365" t="s">
        <v>398</v>
      </c>
      <c r="O738" s="365"/>
      <c r="P738" s="365"/>
      <c r="Q738" s="365"/>
      <c r="R738" s="995" t="s">
        <v>635</v>
      </c>
      <c r="S738" s="995"/>
      <c r="T738" s="995"/>
      <c r="U738" s="995"/>
      <c r="V738" s="995"/>
      <c r="W738" s="995"/>
      <c r="X738" s="995"/>
      <c r="Y738" s="995"/>
      <c r="Z738" s="995"/>
      <c r="AA738" s="365" t="s">
        <v>397</v>
      </c>
      <c r="AB738" s="365"/>
      <c r="AC738" s="365"/>
      <c r="AD738" s="365"/>
      <c r="AE738" s="995" t="s">
        <v>636</v>
      </c>
      <c r="AF738" s="995"/>
      <c r="AG738" s="995"/>
      <c r="AH738" s="995"/>
      <c r="AI738" s="995"/>
      <c r="AJ738" s="995"/>
      <c r="AK738" s="995"/>
      <c r="AL738" s="995"/>
      <c r="AM738" s="995"/>
      <c r="AN738" s="365" t="s">
        <v>396</v>
      </c>
      <c r="AO738" s="365"/>
      <c r="AP738" s="365"/>
      <c r="AQ738" s="365"/>
      <c r="AR738" s="1001" t="s">
        <v>637</v>
      </c>
      <c r="AS738" s="1002"/>
      <c r="AT738" s="1002"/>
      <c r="AU738" s="1002"/>
      <c r="AV738" s="1002"/>
      <c r="AW738" s="1002"/>
      <c r="AX738" s="1003"/>
    </row>
    <row r="739" spans="1:52" ht="24.75" customHeight="1" x14ac:dyDescent="0.15">
      <c r="A739" s="994" t="s">
        <v>395</v>
      </c>
      <c r="B739" s="209"/>
      <c r="C739" s="209"/>
      <c r="D739" s="210"/>
      <c r="E739" s="995" t="s">
        <v>638</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419</v>
      </c>
      <c r="B740" s="977"/>
      <c r="C740" s="977"/>
      <c r="D740" s="978"/>
      <c r="E740" s="979" t="s">
        <v>588</v>
      </c>
      <c r="F740" s="980"/>
      <c r="G740" s="980"/>
      <c r="H740" s="92" t="str">
        <f>IF(E740="", "", "(")</f>
        <v>(</v>
      </c>
      <c r="I740" s="980"/>
      <c r="J740" s="980"/>
      <c r="K740" s="92" t="str">
        <f>IF(OR(I740="　", I740=""), "", "-")</f>
        <v/>
      </c>
      <c r="L740" s="981">
        <v>176</v>
      </c>
      <c r="M740" s="981"/>
      <c r="N740" s="93" t="str">
        <f>IF(O740="", "", "-")</f>
        <v/>
      </c>
      <c r="O740" s="94"/>
      <c r="P740" s="93" t="str">
        <f>IF(E740="", "", ")")</f>
        <v>)</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4" t="s">
        <v>387</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389</v>
      </c>
      <c r="B780" s="629"/>
      <c r="C780" s="629"/>
      <c r="D780" s="629"/>
      <c r="E780" s="629"/>
      <c r="F780" s="630"/>
      <c r="G780" s="595" t="s">
        <v>566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590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650</v>
      </c>
      <c r="H782" s="671"/>
      <c r="I782" s="671"/>
      <c r="J782" s="671"/>
      <c r="K782" s="672"/>
      <c r="L782" s="664" t="s">
        <v>567</v>
      </c>
      <c r="M782" s="665"/>
      <c r="N782" s="665"/>
      <c r="O782" s="665"/>
      <c r="P782" s="665"/>
      <c r="Q782" s="665"/>
      <c r="R782" s="665"/>
      <c r="S782" s="665"/>
      <c r="T782" s="665"/>
      <c r="U782" s="665"/>
      <c r="V782" s="665"/>
      <c r="W782" s="665"/>
      <c r="X782" s="666"/>
      <c r="Y782" s="388">
        <v>25234</v>
      </c>
      <c r="Z782" s="389"/>
      <c r="AA782" s="389"/>
      <c r="AB782" s="805"/>
      <c r="AC782" s="670" t="s">
        <v>651</v>
      </c>
      <c r="AD782" s="671"/>
      <c r="AE782" s="671"/>
      <c r="AF782" s="671"/>
      <c r="AG782" s="672"/>
      <c r="AH782" s="664" t="s">
        <v>580</v>
      </c>
      <c r="AI782" s="665"/>
      <c r="AJ782" s="665"/>
      <c r="AK782" s="665"/>
      <c r="AL782" s="665"/>
      <c r="AM782" s="665"/>
      <c r="AN782" s="665"/>
      <c r="AO782" s="665"/>
      <c r="AP782" s="665"/>
      <c r="AQ782" s="665"/>
      <c r="AR782" s="665"/>
      <c r="AS782" s="665"/>
      <c r="AT782" s="666"/>
      <c r="AU782" s="388">
        <v>11761</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25234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11761</v>
      </c>
      <c r="AV792" s="832"/>
      <c r="AW792" s="832"/>
      <c r="AX792" s="834"/>
    </row>
    <row r="793" spans="1:50" ht="24.75" customHeight="1" x14ac:dyDescent="0.15">
      <c r="A793" s="631"/>
      <c r="B793" s="632"/>
      <c r="C793" s="632"/>
      <c r="D793" s="632"/>
      <c r="E793" s="632"/>
      <c r="F793" s="633"/>
      <c r="G793" s="595" t="s">
        <v>569</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571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652</v>
      </c>
      <c r="H795" s="671"/>
      <c r="I795" s="671"/>
      <c r="J795" s="671"/>
      <c r="K795" s="672"/>
      <c r="L795" s="664" t="s">
        <v>568</v>
      </c>
      <c r="M795" s="665"/>
      <c r="N795" s="665"/>
      <c r="O795" s="665"/>
      <c r="P795" s="665"/>
      <c r="Q795" s="665"/>
      <c r="R795" s="665"/>
      <c r="S795" s="665"/>
      <c r="T795" s="665"/>
      <c r="U795" s="665"/>
      <c r="V795" s="665"/>
      <c r="W795" s="665"/>
      <c r="X795" s="666"/>
      <c r="Y795" s="388">
        <v>2363</v>
      </c>
      <c r="Z795" s="389"/>
      <c r="AA795" s="389"/>
      <c r="AB795" s="805"/>
      <c r="AC795" s="670" t="s">
        <v>652</v>
      </c>
      <c r="AD795" s="671"/>
      <c r="AE795" s="671"/>
      <c r="AF795" s="671"/>
      <c r="AG795" s="672"/>
      <c r="AH795" s="664" t="s">
        <v>648</v>
      </c>
      <c r="AI795" s="665"/>
      <c r="AJ795" s="665"/>
      <c r="AK795" s="665"/>
      <c r="AL795" s="665"/>
      <c r="AM795" s="665"/>
      <c r="AN795" s="665"/>
      <c r="AO795" s="665"/>
      <c r="AP795" s="665"/>
      <c r="AQ795" s="665"/>
      <c r="AR795" s="665"/>
      <c r="AS795" s="665"/>
      <c r="AT795" s="666"/>
      <c r="AU795" s="388">
        <v>25</v>
      </c>
      <c r="AV795" s="389"/>
      <c r="AW795" s="389"/>
      <c r="AX795" s="390"/>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2363</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25</v>
      </c>
      <c r="AV805" s="832"/>
      <c r="AW805" s="832"/>
      <c r="AX805" s="834"/>
    </row>
    <row r="806" spans="1:50" ht="24.75" hidden="1" customHeight="1" x14ac:dyDescent="0.15">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41.25" customHeight="1" x14ac:dyDescent="0.15">
      <c r="A838" s="376">
        <v>1</v>
      </c>
      <c r="B838" s="376">
        <v>1</v>
      </c>
      <c r="C838" s="361" t="s">
        <v>572</v>
      </c>
      <c r="D838" s="347"/>
      <c r="E838" s="347"/>
      <c r="F838" s="347"/>
      <c r="G838" s="347"/>
      <c r="H838" s="347"/>
      <c r="I838" s="347"/>
      <c r="J838" s="348">
        <v>301040500914</v>
      </c>
      <c r="K838" s="349"/>
      <c r="L838" s="349"/>
      <c r="M838" s="349"/>
      <c r="N838" s="349"/>
      <c r="O838" s="349"/>
      <c r="P838" s="362" t="s">
        <v>573</v>
      </c>
      <c r="Q838" s="350"/>
      <c r="R838" s="350"/>
      <c r="S838" s="350"/>
      <c r="T838" s="350"/>
      <c r="U838" s="350"/>
      <c r="V838" s="350"/>
      <c r="W838" s="350"/>
      <c r="X838" s="350"/>
      <c r="Y838" s="351">
        <v>25234</v>
      </c>
      <c r="Z838" s="352"/>
      <c r="AA838" s="352"/>
      <c r="AB838" s="353"/>
      <c r="AC838" s="363" t="s">
        <v>80</v>
      </c>
      <c r="AD838" s="371"/>
      <c r="AE838" s="371"/>
      <c r="AF838" s="371"/>
      <c r="AG838" s="371"/>
      <c r="AH838" s="372" t="s">
        <v>640</v>
      </c>
      <c r="AI838" s="373"/>
      <c r="AJ838" s="373"/>
      <c r="AK838" s="373"/>
      <c r="AL838" s="357" t="s">
        <v>640</v>
      </c>
      <c r="AM838" s="358"/>
      <c r="AN838" s="358"/>
      <c r="AO838" s="359"/>
      <c r="AP838" s="360" t="s">
        <v>641</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589</v>
      </c>
      <c r="D871" s="347"/>
      <c r="E871" s="347"/>
      <c r="F871" s="347"/>
      <c r="G871" s="347"/>
      <c r="H871" s="347"/>
      <c r="I871" s="347"/>
      <c r="J871" s="348">
        <v>3120001112341</v>
      </c>
      <c r="K871" s="349"/>
      <c r="L871" s="349"/>
      <c r="M871" s="349"/>
      <c r="N871" s="349"/>
      <c r="O871" s="349"/>
      <c r="P871" s="913" t="s">
        <v>580</v>
      </c>
      <c r="Q871" s="914"/>
      <c r="R871" s="914"/>
      <c r="S871" s="914"/>
      <c r="T871" s="914"/>
      <c r="U871" s="914"/>
      <c r="V871" s="914"/>
      <c r="W871" s="914"/>
      <c r="X871" s="915"/>
      <c r="Y871" s="351">
        <v>11761</v>
      </c>
      <c r="Z871" s="352"/>
      <c r="AA871" s="352"/>
      <c r="AB871" s="353"/>
      <c r="AC871" s="363" t="s">
        <v>80</v>
      </c>
      <c r="AD871" s="371"/>
      <c r="AE871" s="371"/>
      <c r="AF871" s="371"/>
      <c r="AG871" s="371"/>
      <c r="AH871" s="372" t="s">
        <v>640</v>
      </c>
      <c r="AI871" s="373"/>
      <c r="AJ871" s="373"/>
      <c r="AK871" s="373"/>
      <c r="AL871" s="357" t="s">
        <v>643</v>
      </c>
      <c r="AM871" s="358"/>
      <c r="AN871" s="358"/>
      <c r="AO871" s="359"/>
      <c r="AP871" s="360" t="s">
        <v>640</v>
      </c>
      <c r="AQ871" s="360"/>
      <c r="AR871" s="360"/>
      <c r="AS871" s="360"/>
      <c r="AT871" s="360"/>
      <c r="AU871" s="360"/>
      <c r="AV871" s="360"/>
      <c r="AW871" s="360"/>
      <c r="AX871" s="360"/>
    </row>
    <row r="872" spans="1:50" ht="30" customHeight="1" x14ac:dyDescent="0.15">
      <c r="A872" s="376">
        <v>2</v>
      </c>
      <c r="B872" s="376">
        <v>1</v>
      </c>
      <c r="C872" s="361" t="s">
        <v>574</v>
      </c>
      <c r="D872" s="347"/>
      <c r="E872" s="347"/>
      <c r="F872" s="347"/>
      <c r="G872" s="347"/>
      <c r="H872" s="347"/>
      <c r="I872" s="347"/>
      <c r="J872" s="910">
        <v>2010001095722</v>
      </c>
      <c r="K872" s="911"/>
      <c r="L872" s="911"/>
      <c r="M872" s="911"/>
      <c r="N872" s="911"/>
      <c r="O872" s="912"/>
      <c r="P872" s="362" t="s">
        <v>568</v>
      </c>
      <c r="Q872" s="350"/>
      <c r="R872" s="350"/>
      <c r="S872" s="350"/>
      <c r="T872" s="350"/>
      <c r="U872" s="350"/>
      <c r="V872" s="350"/>
      <c r="W872" s="350"/>
      <c r="X872" s="350"/>
      <c r="Y872" s="351">
        <v>8481</v>
      </c>
      <c r="Z872" s="352"/>
      <c r="AA872" s="352"/>
      <c r="AB872" s="353"/>
      <c r="AC872" s="363" t="s">
        <v>639</v>
      </c>
      <c r="AD872" s="363"/>
      <c r="AE872" s="363"/>
      <c r="AF872" s="363"/>
      <c r="AG872" s="363"/>
      <c r="AH872" s="372" t="s">
        <v>640</v>
      </c>
      <c r="AI872" s="373"/>
      <c r="AJ872" s="373"/>
      <c r="AK872" s="373"/>
      <c r="AL872" s="357" t="s">
        <v>644</v>
      </c>
      <c r="AM872" s="358"/>
      <c r="AN872" s="358"/>
      <c r="AO872" s="359"/>
      <c r="AP872" s="360" t="s">
        <v>640</v>
      </c>
      <c r="AQ872" s="360"/>
      <c r="AR872" s="360"/>
      <c r="AS872" s="360"/>
      <c r="AT872" s="360"/>
      <c r="AU872" s="360"/>
      <c r="AV872" s="360"/>
      <c r="AW872" s="360"/>
      <c r="AX872" s="360"/>
    </row>
    <row r="873" spans="1:50" ht="30" customHeight="1" x14ac:dyDescent="0.15">
      <c r="A873" s="376">
        <v>3</v>
      </c>
      <c r="B873" s="376">
        <v>1</v>
      </c>
      <c r="C873" s="361" t="s">
        <v>577</v>
      </c>
      <c r="D873" s="347"/>
      <c r="E873" s="347"/>
      <c r="F873" s="347"/>
      <c r="G873" s="347"/>
      <c r="H873" s="347"/>
      <c r="I873" s="347"/>
      <c r="J873" s="348">
        <v>4180001056169</v>
      </c>
      <c r="K873" s="349"/>
      <c r="L873" s="349"/>
      <c r="M873" s="349"/>
      <c r="N873" s="349"/>
      <c r="O873" s="349"/>
      <c r="P873" s="913" t="s">
        <v>580</v>
      </c>
      <c r="Q873" s="914"/>
      <c r="R873" s="914"/>
      <c r="S873" s="914"/>
      <c r="T873" s="914"/>
      <c r="U873" s="914"/>
      <c r="V873" s="914"/>
      <c r="W873" s="914"/>
      <c r="X873" s="915"/>
      <c r="Y873" s="351">
        <v>2581</v>
      </c>
      <c r="Z873" s="352"/>
      <c r="AA873" s="352"/>
      <c r="AB873" s="353"/>
      <c r="AC873" s="363" t="s">
        <v>639</v>
      </c>
      <c r="AD873" s="363"/>
      <c r="AE873" s="363"/>
      <c r="AF873" s="363"/>
      <c r="AG873" s="363"/>
      <c r="AH873" s="355" t="s">
        <v>640</v>
      </c>
      <c r="AI873" s="356"/>
      <c r="AJ873" s="356"/>
      <c r="AK873" s="356"/>
      <c r="AL873" s="357" t="s">
        <v>640</v>
      </c>
      <c r="AM873" s="358"/>
      <c r="AN873" s="358"/>
      <c r="AO873" s="359"/>
      <c r="AP873" s="360" t="s">
        <v>644</v>
      </c>
      <c r="AQ873" s="360"/>
      <c r="AR873" s="360"/>
      <c r="AS873" s="360"/>
      <c r="AT873" s="360"/>
      <c r="AU873" s="360"/>
      <c r="AV873" s="360"/>
      <c r="AW873" s="360"/>
      <c r="AX873" s="360"/>
    </row>
    <row r="874" spans="1:50" ht="30" customHeight="1" x14ac:dyDescent="0.15">
      <c r="A874" s="376">
        <v>4</v>
      </c>
      <c r="B874" s="376">
        <v>1</v>
      </c>
      <c r="C874" s="361" t="s">
        <v>576</v>
      </c>
      <c r="D874" s="347"/>
      <c r="E874" s="347"/>
      <c r="F874" s="347"/>
      <c r="G874" s="347"/>
      <c r="H874" s="347"/>
      <c r="I874" s="347"/>
      <c r="J874" s="348">
        <v>2120001112350</v>
      </c>
      <c r="K874" s="349"/>
      <c r="L874" s="349"/>
      <c r="M874" s="349"/>
      <c r="N874" s="349"/>
      <c r="O874" s="349"/>
      <c r="P874" s="362" t="s">
        <v>579</v>
      </c>
      <c r="Q874" s="350"/>
      <c r="R874" s="350"/>
      <c r="S874" s="350"/>
      <c r="T874" s="350"/>
      <c r="U874" s="350"/>
      <c r="V874" s="350"/>
      <c r="W874" s="350"/>
      <c r="X874" s="350"/>
      <c r="Y874" s="351">
        <v>1443</v>
      </c>
      <c r="Z874" s="352"/>
      <c r="AA874" s="352"/>
      <c r="AB874" s="353"/>
      <c r="AC874" s="363" t="s">
        <v>80</v>
      </c>
      <c r="AD874" s="363"/>
      <c r="AE874" s="363"/>
      <c r="AF874" s="363"/>
      <c r="AG874" s="363"/>
      <c r="AH874" s="355" t="s">
        <v>642</v>
      </c>
      <c r="AI874" s="356"/>
      <c r="AJ874" s="356"/>
      <c r="AK874" s="356"/>
      <c r="AL874" s="357" t="s">
        <v>640</v>
      </c>
      <c r="AM874" s="358"/>
      <c r="AN874" s="358"/>
      <c r="AO874" s="359"/>
      <c r="AP874" s="360" t="s">
        <v>640</v>
      </c>
      <c r="AQ874" s="360"/>
      <c r="AR874" s="360"/>
      <c r="AS874" s="360"/>
      <c r="AT874" s="360"/>
      <c r="AU874" s="360"/>
      <c r="AV874" s="360"/>
      <c r="AW874" s="360"/>
      <c r="AX874" s="360"/>
    </row>
    <row r="875" spans="1:50" ht="30" customHeight="1" x14ac:dyDescent="0.15">
      <c r="A875" s="376">
        <v>5</v>
      </c>
      <c r="B875" s="376">
        <v>1</v>
      </c>
      <c r="C875" s="361" t="s">
        <v>575</v>
      </c>
      <c r="D875" s="347"/>
      <c r="E875" s="347"/>
      <c r="F875" s="347"/>
      <c r="G875" s="347"/>
      <c r="H875" s="347"/>
      <c r="I875" s="347"/>
      <c r="J875" s="348">
        <v>9010001095716</v>
      </c>
      <c r="K875" s="349"/>
      <c r="L875" s="349"/>
      <c r="M875" s="349"/>
      <c r="N875" s="349"/>
      <c r="O875" s="349"/>
      <c r="P875" s="362" t="s">
        <v>580</v>
      </c>
      <c r="Q875" s="350"/>
      <c r="R875" s="350"/>
      <c r="S875" s="350"/>
      <c r="T875" s="350"/>
      <c r="U875" s="350"/>
      <c r="V875" s="350"/>
      <c r="W875" s="350"/>
      <c r="X875" s="350"/>
      <c r="Y875" s="351">
        <v>943</v>
      </c>
      <c r="Z875" s="352"/>
      <c r="AA875" s="352"/>
      <c r="AB875" s="353"/>
      <c r="AC875" s="354" t="s">
        <v>639</v>
      </c>
      <c r="AD875" s="354"/>
      <c r="AE875" s="354"/>
      <c r="AF875" s="354"/>
      <c r="AG875" s="354"/>
      <c r="AH875" s="355" t="s">
        <v>640</v>
      </c>
      <c r="AI875" s="356"/>
      <c r="AJ875" s="356"/>
      <c r="AK875" s="356"/>
      <c r="AL875" s="357" t="s">
        <v>640</v>
      </c>
      <c r="AM875" s="358"/>
      <c r="AN875" s="358"/>
      <c r="AO875" s="359"/>
      <c r="AP875" s="360" t="s">
        <v>640</v>
      </c>
      <c r="AQ875" s="360"/>
      <c r="AR875" s="360"/>
      <c r="AS875" s="360"/>
      <c r="AT875" s="360"/>
      <c r="AU875" s="360"/>
      <c r="AV875" s="360"/>
      <c r="AW875" s="360"/>
      <c r="AX875" s="360"/>
    </row>
    <row r="876" spans="1:50" ht="30" customHeight="1" x14ac:dyDescent="0.15">
      <c r="A876" s="376">
        <v>6</v>
      </c>
      <c r="B876" s="376">
        <v>1</v>
      </c>
      <c r="C876" s="361" t="s">
        <v>578</v>
      </c>
      <c r="D876" s="347"/>
      <c r="E876" s="347"/>
      <c r="F876" s="347"/>
      <c r="G876" s="347"/>
      <c r="H876" s="347"/>
      <c r="I876" s="347"/>
      <c r="J876" s="348">
        <v>3140001024527</v>
      </c>
      <c r="K876" s="349"/>
      <c r="L876" s="349"/>
      <c r="M876" s="349"/>
      <c r="N876" s="349"/>
      <c r="O876" s="349"/>
      <c r="P876" s="362" t="s">
        <v>581</v>
      </c>
      <c r="Q876" s="350"/>
      <c r="R876" s="350"/>
      <c r="S876" s="350"/>
      <c r="T876" s="350"/>
      <c r="U876" s="350"/>
      <c r="V876" s="350"/>
      <c r="W876" s="350"/>
      <c r="X876" s="350"/>
      <c r="Y876" s="351">
        <v>25</v>
      </c>
      <c r="Z876" s="352"/>
      <c r="AA876" s="352"/>
      <c r="AB876" s="353"/>
      <c r="AC876" s="354" t="s">
        <v>639</v>
      </c>
      <c r="AD876" s="354"/>
      <c r="AE876" s="354"/>
      <c r="AF876" s="354"/>
      <c r="AG876" s="354"/>
      <c r="AH876" s="355" t="s">
        <v>640</v>
      </c>
      <c r="AI876" s="356"/>
      <c r="AJ876" s="356"/>
      <c r="AK876" s="356"/>
      <c r="AL876" s="357" t="s">
        <v>640</v>
      </c>
      <c r="AM876" s="358"/>
      <c r="AN876" s="358"/>
      <c r="AO876" s="359"/>
      <c r="AP876" s="360" t="s">
        <v>640</v>
      </c>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582</v>
      </c>
      <c r="D904" s="347"/>
      <c r="E904" s="347"/>
      <c r="F904" s="347"/>
      <c r="G904" s="347"/>
      <c r="H904" s="347"/>
      <c r="I904" s="347"/>
      <c r="J904" s="348">
        <v>4240005001692</v>
      </c>
      <c r="K904" s="349"/>
      <c r="L904" s="349"/>
      <c r="M904" s="349"/>
      <c r="N904" s="349"/>
      <c r="O904" s="349"/>
      <c r="P904" s="362" t="s">
        <v>568</v>
      </c>
      <c r="Q904" s="350"/>
      <c r="R904" s="350"/>
      <c r="S904" s="350"/>
      <c r="T904" s="350"/>
      <c r="U904" s="350"/>
      <c r="V904" s="350"/>
      <c r="W904" s="350"/>
      <c r="X904" s="350"/>
      <c r="Y904" s="351">
        <v>2363</v>
      </c>
      <c r="Z904" s="352"/>
      <c r="AA904" s="352"/>
      <c r="AB904" s="353"/>
      <c r="AC904" s="363" t="s">
        <v>80</v>
      </c>
      <c r="AD904" s="371"/>
      <c r="AE904" s="371"/>
      <c r="AF904" s="371"/>
      <c r="AG904" s="371"/>
      <c r="AH904" s="372" t="s">
        <v>640</v>
      </c>
      <c r="AI904" s="373"/>
      <c r="AJ904" s="373"/>
      <c r="AK904" s="373"/>
      <c r="AL904" s="357" t="s">
        <v>640</v>
      </c>
      <c r="AM904" s="358"/>
      <c r="AN904" s="358"/>
      <c r="AO904" s="359"/>
      <c r="AP904" s="360" t="s">
        <v>640</v>
      </c>
      <c r="AQ904" s="360"/>
      <c r="AR904" s="360"/>
      <c r="AS904" s="360"/>
      <c r="AT904" s="360"/>
      <c r="AU904" s="360"/>
      <c r="AV904" s="360"/>
      <c r="AW904" s="360"/>
      <c r="AX904" s="360"/>
    </row>
    <row r="905" spans="1:50" ht="30" customHeight="1" x14ac:dyDescent="0.15">
      <c r="A905" s="376">
        <v>2</v>
      </c>
      <c r="B905" s="376">
        <v>1</v>
      </c>
      <c r="C905" s="361" t="s">
        <v>583</v>
      </c>
      <c r="D905" s="347"/>
      <c r="E905" s="347"/>
      <c r="F905" s="347"/>
      <c r="G905" s="347"/>
      <c r="H905" s="347"/>
      <c r="I905" s="347"/>
      <c r="J905" s="348">
        <v>4290005003008</v>
      </c>
      <c r="K905" s="349"/>
      <c r="L905" s="349"/>
      <c r="M905" s="349"/>
      <c r="N905" s="349"/>
      <c r="O905" s="349"/>
      <c r="P905" s="362" t="s">
        <v>570</v>
      </c>
      <c r="Q905" s="350"/>
      <c r="R905" s="350"/>
      <c r="S905" s="350"/>
      <c r="T905" s="350"/>
      <c r="U905" s="350"/>
      <c r="V905" s="350"/>
      <c r="W905" s="350"/>
      <c r="X905" s="350"/>
      <c r="Y905" s="351">
        <v>1431</v>
      </c>
      <c r="Z905" s="352"/>
      <c r="AA905" s="352"/>
      <c r="AB905" s="353"/>
      <c r="AC905" s="363" t="s">
        <v>80</v>
      </c>
      <c r="AD905" s="363"/>
      <c r="AE905" s="363"/>
      <c r="AF905" s="363"/>
      <c r="AG905" s="363"/>
      <c r="AH905" s="372" t="s">
        <v>640</v>
      </c>
      <c r="AI905" s="373"/>
      <c r="AJ905" s="373"/>
      <c r="AK905" s="373"/>
      <c r="AL905" s="357" t="s">
        <v>640</v>
      </c>
      <c r="AM905" s="358"/>
      <c r="AN905" s="358"/>
      <c r="AO905" s="359"/>
      <c r="AP905" s="360" t="s">
        <v>645</v>
      </c>
      <c r="AQ905" s="360"/>
      <c r="AR905" s="360"/>
      <c r="AS905" s="360"/>
      <c r="AT905" s="360"/>
      <c r="AU905" s="360"/>
      <c r="AV905" s="360"/>
      <c r="AW905" s="360"/>
      <c r="AX905" s="360"/>
    </row>
    <row r="906" spans="1:50" ht="30" customHeight="1" x14ac:dyDescent="0.15">
      <c r="A906" s="376">
        <v>3</v>
      </c>
      <c r="B906" s="376">
        <v>1</v>
      </c>
      <c r="C906" s="361" t="s">
        <v>584</v>
      </c>
      <c r="D906" s="347"/>
      <c r="E906" s="347"/>
      <c r="F906" s="347"/>
      <c r="G906" s="347"/>
      <c r="H906" s="347"/>
      <c r="I906" s="347"/>
      <c r="J906" s="348">
        <v>2030005001336</v>
      </c>
      <c r="K906" s="349"/>
      <c r="L906" s="349"/>
      <c r="M906" s="349"/>
      <c r="N906" s="349"/>
      <c r="O906" s="349"/>
      <c r="P906" s="362" t="s">
        <v>579</v>
      </c>
      <c r="Q906" s="350"/>
      <c r="R906" s="350"/>
      <c r="S906" s="350"/>
      <c r="T906" s="350"/>
      <c r="U906" s="350"/>
      <c r="V906" s="350"/>
      <c r="W906" s="350"/>
      <c r="X906" s="350"/>
      <c r="Y906" s="351">
        <v>428</v>
      </c>
      <c r="Z906" s="352"/>
      <c r="AA906" s="352"/>
      <c r="AB906" s="353"/>
      <c r="AC906" s="363" t="s">
        <v>80</v>
      </c>
      <c r="AD906" s="363"/>
      <c r="AE906" s="363"/>
      <c r="AF906" s="363"/>
      <c r="AG906" s="363"/>
      <c r="AH906" s="355" t="s">
        <v>640</v>
      </c>
      <c r="AI906" s="356"/>
      <c r="AJ906" s="356"/>
      <c r="AK906" s="356"/>
      <c r="AL906" s="357" t="s">
        <v>644</v>
      </c>
      <c r="AM906" s="358"/>
      <c r="AN906" s="358"/>
      <c r="AO906" s="359"/>
      <c r="AP906" s="360" t="s">
        <v>640</v>
      </c>
      <c r="AQ906" s="360"/>
      <c r="AR906" s="360"/>
      <c r="AS906" s="360"/>
      <c r="AT906" s="360"/>
      <c r="AU906" s="360"/>
      <c r="AV906" s="360"/>
      <c r="AW906" s="360"/>
      <c r="AX906" s="360"/>
    </row>
    <row r="907" spans="1:50" ht="30" customHeight="1" x14ac:dyDescent="0.15">
      <c r="A907" s="376">
        <v>4</v>
      </c>
      <c r="B907" s="376">
        <v>1</v>
      </c>
      <c r="C907" s="361" t="s">
        <v>585</v>
      </c>
      <c r="D907" s="347"/>
      <c r="E907" s="347"/>
      <c r="F907" s="347"/>
      <c r="G907" s="347"/>
      <c r="H907" s="347"/>
      <c r="I907" s="347"/>
      <c r="J907" s="348">
        <v>2180005003474</v>
      </c>
      <c r="K907" s="349"/>
      <c r="L907" s="349"/>
      <c r="M907" s="349"/>
      <c r="N907" s="349"/>
      <c r="O907" s="349"/>
      <c r="P907" s="362" t="s">
        <v>579</v>
      </c>
      <c r="Q907" s="350"/>
      <c r="R907" s="350"/>
      <c r="S907" s="350"/>
      <c r="T907" s="350"/>
      <c r="U907" s="350"/>
      <c r="V907" s="350"/>
      <c r="W907" s="350"/>
      <c r="X907" s="350"/>
      <c r="Y907" s="351">
        <v>125</v>
      </c>
      <c r="Z907" s="352"/>
      <c r="AA907" s="352"/>
      <c r="AB907" s="353"/>
      <c r="AC907" s="363" t="s">
        <v>80</v>
      </c>
      <c r="AD907" s="363"/>
      <c r="AE907" s="363"/>
      <c r="AF907" s="363"/>
      <c r="AG907" s="363"/>
      <c r="AH907" s="355" t="s">
        <v>640</v>
      </c>
      <c r="AI907" s="356"/>
      <c r="AJ907" s="356"/>
      <c r="AK907" s="356"/>
      <c r="AL907" s="357" t="s">
        <v>640</v>
      </c>
      <c r="AM907" s="358"/>
      <c r="AN907" s="358"/>
      <c r="AO907" s="359"/>
      <c r="AP907" s="360" t="s">
        <v>640</v>
      </c>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586</v>
      </c>
      <c r="D937" s="347"/>
      <c r="E937" s="347"/>
      <c r="F937" s="347"/>
      <c r="G937" s="347"/>
      <c r="H937" s="347"/>
      <c r="I937" s="347"/>
      <c r="J937" s="348">
        <v>3000020271403</v>
      </c>
      <c r="K937" s="349"/>
      <c r="L937" s="349"/>
      <c r="M937" s="349"/>
      <c r="N937" s="349"/>
      <c r="O937" s="349"/>
      <c r="P937" s="362" t="s">
        <v>648</v>
      </c>
      <c r="Q937" s="350"/>
      <c r="R937" s="350"/>
      <c r="S937" s="350"/>
      <c r="T937" s="350"/>
      <c r="U937" s="350"/>
      <c r="V937" s="350"/>
      <c r="W937" s="350"/>
      <c r="X937" s="350"/>
      <c r="Y937" s="351">
        <v>25</v>
      </c>
      <c r="Z937" s="352"/>
      <c r="AA937" s="352"/>
      <c r="AB937" s="353"/>
      <c r="AC937" s="363" t="s">
        <v>80</v>
      </c>
      <c r="AD937" s="371"/>
      <c r="AE937" s="371"/>
      <c r="AF937" s="371"/>
      <c r="AG937" s="371"/>
      <c r="AH937" s="372" t="s">
        <v>640</v>
      </c>
      <c r="AI937" s="373"/>
      <c r="AJ937" s="373"/>
      <c r="AK937" s="373"/>
      <c r="AL937" s="357" t="s">
        <v>645</v>
      </c>
      <c r="AM937" s="358"/>
      <c r="AN937" s="358"/>
      <c r="AO937" s="359"/>
      <c r="AP937" s="360" t="s">
        <v>640</v>
      </c>
      <c r="AQ937" s="360"/>
      <c r="AR937" s="360"/>
      <c r="AS937" s="360"/>
      <c r="AT937" s="360"/>
      <c r="AU937" s="360"/>
      <c r="AV937" s="360"/>
      <c r="AW937" s="360"/>
      <c r="AX937" s="360"/>
    </row>
    <row r="938" spans="1:50" ht="30" customHeight="1" x14ac:dyDescent="0.15">
      <c r="A938" s="376">
        <v>2</v>
      </c>
      <c r="B938" s="376">
        <v>1</v>
      </c>
      <c r="C938" s="361" t="s">
        <v>587</v>
      </c>
      <c r="D938" s="347"/>
      <c r="E938" s="347"/>
      <c r="F938" s="347"/>
      <c r="G938" s="347"/>
      <c r="H938" s="347"/>
      <c r="I938" s="347"/>
      <c r="J938" s="348">
        <v>600020244414</v>
      </c>
      <c r="K938" s="349"/>
      <c r="L938" s="349"/>
      <c r="M938" s="349"/>
      <c r="N938" s="349"/>
      <c r="O938" s="349"/>
      <c r="P938" s="362" t="s">
        <v>653</v>
      </c>
      <c r="Q938" s="350"/>
      <c r="R938" s="350"/>
      <c r="S938" s="350"/>
      <c r="T938" s="350"/>
      <c r="U938" s="350"/>
      <c r="V938" s="350"/>
      <c r="W938" s="350"/>
      <c r="X938" s="350"/>
      <c r="Y938" s="351">
        <v>5</v>
      </c>
      <c r="Z938" s="352"/>
      <c r="AA938" s="352"/>
      <c r="AB938" s="353"/>
      <c r="AC938" s="363" t="s">
        <v>80</v>
      </c>
      <c r="AD938" s="363"/>
      <c r="AE938" s="363"/>
      <c r="AF938" s="363"/>
      <c r="AG938" s="363"/>
      <c r="AH938" s="372" t="s">
        <v>640</v>
      </c>
      <c r="AI938" s="373"/>
      <c r="AJ938" s="373"/>
      <c r="AK938" s="373"/>
      <c r="AL938" s="357" t="s">
        <v>640</v>
      </c>
      <c r="AM938" s="358"/>
      <c r="AN938" s="358"/>
      <c r="AO938" s="359"/>
      <c r="AP938" s="360" t="s">
        <v>640</v>
      </c>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332</v>
      </c>
      <c r="AQ1102" s="370"/>
      <c r="AR1102" s="370"/>
      <c r="AS1102" s="370"/>
      <c r="AT1102" s="370"/>
      <c r="AU1102" s="370"/>
      <c r="AV1102" s="370"/>
      <c r="AW1102" s="370"/>
      <c r="AX1102" s="370"/>
    </row>
    <row r="1103" spans="1:50" ht="30" customHeight="1" x14ac:dyDescent="0.15">
      <c r="A1103" s="376">
        <v>1</v>
      </c>
      <c r="B1103" s="376">
        <v>1</v>
      </c>
      <c r="C1103" s="374"/>
      <c r="D1103" s="374"/>
      <c r="E1103" s="146" t="s">
        <v>640</v>
      </c>
      <c r="F1103" s="375"/>
      <c r="G1103" s="375"/>
      <c r="H1103" s="375"/>
      <c r="I1103" s="375"/>
      <c r="J1103" s="348" t="s">
        <v>640</v>
      </c>
      <c r="K1103" s="349"/>
      <c r="L1103" s="349"/>
      <c r="M1103" s="349"/>
      <c r="N1103" s="349"/>
      <c r="O1103" s="349"/>
      <c r="P1103" s="362" t="s">
        <v>640</v>
      </c>
      <c r="Q1103" s="350"/>
      <c r="R1103" s="350"/>
      <c r="S1103" s="350"/>
      <c r="T1103" s="350"/>
      <c r="U1103" s="350"/>
      <c r="V1103" s="350"/>
      <c r="W1103" s="350"/>
      <c r="X1103" s="350"/>
      <c r="Y1103" s="351" t="s">
        <v>640</v>
      </c>
      <c r="Z1103" s="352"/>
      <c r="AA1103" s="352"/>
      <c r="AB1103" s="353"/>
      <c r="AC1103" s="354"/>
      <c r="AD1103" s="354"/>
      <c r="AE1103" s="354"/>
      <c r="AF1103" s="354"/>
      <c r="AG1103" s="354"/>
      <c r="AH1103" s="355" t="s">
        <v>640</v>
      </c>
      <c r="AI1103" s="356"/>
      <c r="AJ1103" s="356"/>
      <c r="AK1103" s="356"/>
      <c r="AL1103" s="357" t="s">
        <v>640</v>
      </c>
      <c r="AM1103" s="358"/>
      <c r="AN1103" s="358"/>
      <c r="AO1103" s="359"/>
      <c r="AP1103" s="360" t="s">
        <v>640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3">
    <cfRule type="expression" dxfId="2795" priority="13879">
      <formula>IF(RIGHT(TEXT(Y783,"0.#"),1)=".",FALSE,TRUE)</formula>
    </cfRule>
    <cfRule type="expression" dxfId="2794" priority="13880">
      <formula>IF(RIGHT(TEXT(Y783,"0.#"),1)=".",TRUE,FALSE)</formula>
    </cfRule>
  </conditionalFormatting>
  <conditionalFormatting sqref="Y792">
    <cfRule type="expression" dxfId="2793" priority="13875">
      <formula>IF(RIGHT(TEXT(Y792,"0.#"),1)=".",FALSE,TRUE)</formula>
    </cfRule>
    <cfRule type="expression" dxfId="2792" priority="13876">
      <formula>IF(RIGHT(TEXT(Y792,"0.#"),1)=".",TRUE,FALSE)</formula>
    </cfRule>
  </conditionalFormatting>
  <conditionalFormatting sqref="Y823:Y830 Y821 Y810:Y817 Y808 Y797:Y804 Y795">
    <cfRule type="expression" dxfId="2791" priority="13657">
      <formula>IF(RIGHT(TEXT(Y795,"0.#"),1)=".",FALSE,TRUE)</formula>
    </cfRule>
    <cfRule type="expression" dxfId="2790" priority="13658">
      <formula>IF(RIGHT(TEXT(Y795,"0.#"),1)=".",TRUE,FALSE)</formula>
    </cfRule>
  </conditionalFormatting>
  <conditionalFormatting sqref="P15:AX15 W13:AX13 W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1 Y782">
    <cfRule type="expression" dxfId="2783" priority="13681">
      <formula>IF(RIGHT(TEXT(Y782,"0.#"),1)=".",FALSE,TRUE)</formula>
    </cfRule>
    <cfRule type="expression" dxfId="2782" priority="13682">
      <formula>IF(RIGHT(TEXT(Y782,"0.#"),1)=".",TRUE,FALSE)</formula>
    </cfRule>
  </conditionalFormatting>
  <conditionalFormatting sqref="AU783">
    <cfRule type="expression" dxfId="2781" priority="13679">
      <formula>IF(RIGHT(TEXT(AU783,"0.#"),1)=".",FALSE,TRUE)</formula>
    </cfRule>
    <cfRule type="expression" dxfId="2780" priority="13680">
      <formula>IF(RIGHT(TEXT(AU783,"0.#"),1)=".",TRUE,FALSE)</formula>
    </cfRule>
  </conditionalFormatting>
  <conditionalFormatting sqref="AU792">
    <cfRule type="expression" dxfId="2779" priority="13677">
      <formula>IF(RIGHT(TEXT(AU792,"0.#"),1)=".",FALSE,TRUE)</formula>
    </cfRule>
    <cfRule type="expression" dxfId="2778" priority="13678">
      <formula>IF(RIGHT(TEXT(AU792,"0.#"),1)=".",TRUE,FALSE)</formula>
    </cfRule>
  </conditionalFormatting>
  <conditionalFormatting sqref="AU784:AU791 AU782">
    <cfRule type="expression" dxfId="2777" priority="13675">
      <formula>IF(RIGHT(TEXT(AU782,"0.#"),1)=".",FALSE,TRUE)</formula>
    </cfRule>
    <cfRule type="expression" dxfId="2776" priority="13676">
      <formula>IF(RIGHT(TEXT(AU782,"0.#"),1)=".",TRUE,FALSE)</formula>
    </cfRule>
  </conditionalFormatting>
  <conditionalFormatting sqref="Y822 Y809 Y796">
    <cfRule type="expression" dxfId="2775" priority="13661">
      <formula>IF(RIGHT(TEXT(Y796,"0.#"),1)=".",FALSE,TRUE)</formula>
    </cfRule>
    <cfRule type="expression" dxfId="2774" priority="13662">
      <formula>IF(RIGHT(TEXT(Y796,"0.#"),1)=".",TRUE,FALSE)</formula>
    </cfRule>
  </conditionalFormatting>
  <conditionalFormatting sqref="Y831 Y818 Y805">
    <cfRule type="expression" dxfId="2773" priority="13659">
      <formula>IF(RIGHT(TEXT(Y805,"0.#"),1)=".",FALSE,TRUE)</formula>
    </cfRule>
    <cfRule type="expression" dxfId="2772" priority="13660">
      <formula>IF(RIGHT(TEXT(Y805,"0.#"),1)=".",TRUE,FALSE)</formula>
    </cfRule>
  </conditionalFormatting>
  <conditionalFormatting sqref="AU822 AU809 AU796">
    <cfRule type="expression" dxfId="2771" priority="13655">
      <formula>IF(RIGHT(TEXT(AU796,"0.#"),1)=".",FALSE,TRUE)</formula>
    </cfRule>
    <cfRule type="expression" dxfId="2770" priority="13656">
      <formula>IF(RIGHT(TEXT(AU796,"0.#"),1)=".",TRUE,FALSE)</formula>
    </cfRule>
  </conditionalFormatting>
  <conditionalFormatting sqref="AU831 AU818 AU805">
    <cfRule type="expression" dxfId="2769" priority="13653">
      <formula>IF(RIGHT(TEXT(AU805,"0.#"),1)=".",FALSE,TRUE)</formula>
    </cfRule>
    <cfRule type="expression" dxfId="2768" priority="13654">
      <formula>IF(RIGHT(TEXT(AU805,"0.#"),1)=".",TRUE,FALSE)</formula>
    </cfRule>
  </conditionalFormatting>
  <conditionalFormatting sqref="AU823:AU830 AU821 AU810:AU817 AU808 AU797:AU804 AU795">
    <cfRule type="expression" dxfId="2767" priority="13651">
      <formula>IF(RIGHT(TEXT(AU795,"0.#"),1)=".",FALSE,TRUE)</formula>
    </cfRule>
    <cfRule type="expression" dxfId="2766" priority="13652">
      <formula>IF(RIGHT(TEXT(AU795,"0.#"),1)=".",TRUE,FALSE)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13:V13">
    <cfRule type="expression" dxfId="703" priority="3">
      <formula>IF(RIGHT(TEXT(P13,"0.#"),1)=".",FALSE,TRUE)</formula>
    </cfRule>
    <cfRule type="expression" dxfId="702" priority="4">
      <formula>IF(RIGHT(TEXT(P13,"0.#"),1)=".",TRUE,FALSE)</formula>
    </cfRule>
  </conditionalFormatting>
  <conditionalFormatting sqref="P16:V17">
    <cfRule type="expression" dxfId="701" priority="1">
      <formula>IF(RIGHT(TEXT(P16,"0.#"),1)=".",FALSE,TRUE)</formula>
    </cfRule>
    <cfRule type="expression" dxfId="700" priority="2">
      <formula>IF(RIGHT(TEXT(P16,"0.#"),1)=".",TRUE,FALSE)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5" max="49" man="1"/>
    <brk id="779" max="49" man="1"/>
    <brk id="834"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9" zoomScale="115" zoomScaleNormal="115" workbookViewId="0">
      <selection activeCell="U11" sqref="U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594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375</v>
      </c>
      <c r="AI2" s="53" t="s">
        <v>412</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594</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328</v>
      </c>
      <c r="Y5" s="32" t="s">
        <v>440</v>
      </c>
      <c r="Z5" s="30"/>
      <c r="AA5" s="32" t="s">
        <v>534</v>
      </c>
      <c r="AB5" s="31"/>
      <c r="AC5" s="32" t="s">
        <v>179</v>
      </c>
      <c r="AD5" s="31"/>
      <c r="AE5" s="44" t="s">
        <v>388</v>
      </c>
      <c r="AF5" s="30"/>
      <c r="AG5" s="55" t="s">
        <v>378</v>
      </c>
      <c r="AI5" s="53" t="s">
        <v>427</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594</v>
      </c>
      <c r="M6" s="13" t="str">
        <f t="shared" si="2"/>
        <v>公共事業</v>
      </c>
      <c r="N6" s="13" t="str">
        <f t="shared" si="6"/>
        <v>公共事業</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385</v>
      </c>
      <c r="AF6" s="30"/>
      <c r="AG6" s="55" t="s">
        <v>379</v>
      </c>
      <c r="AI6" s="53" t="s">
        <v>428</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公共事業</v>
      </c>
      <c r="O7" s="13"/>
      <c r="P7" s="12" t="s">
        <v>79</v>
      </c>
      <c r="Q7" s="17" t="s">
        <v>594</v>
      </c>
      <c r="R7" s="13" t="str">
        <f t="shared" si="3"/>
        <v>貸付</v>
      </c>
      <c r="S7" s="13" t="str">
        <f t="shared" si="4"/>
        <v>補助、貸付</v>
      </c>
      <c r="T7" s="13"/>
      <c r="U7" s="32" t="s">
        <v>169</v>
      </c>
      <c r="W7" s="32" t="s">
        <v>153</v>
      </c>
      <c r="Y7" s="32" t="s">
        <v>442</v>
      </c>
      <c r="Z7" s="30"/>
      <c r="AA7" s="32" t="s">
        <v>536</v>
      </c>
      <c r="AB7" s="31"/>
      <c r="AC7" s="31"/>
      <c r="AD7" s="31"/>
      <c r="AE7" s="32" t="s">
        <v>138</v>
      </c>
      <c r="AF7" s="30"/>
      <c r="AG7" s="55" t="s">
        <v>380</v>
      </c>
      <c r="AH7" s="91"/>
      <c r="AI7" s="55" t="s">
        <v>405</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t="s">
        <v>594</v>
      </c>
      <c r="R8" s="13" t="str">
        <f t="shared" si="3"/>
        <v>その他</v>
      </c>
      <c r="S8" s="13" t="str">
        <f t="shared" si="4"/>
        <v>補助、貸付、その他</v>
      </c>
      <c r="T8" s="13"/>
      <c r="U8" s="32" t="s">
        <v>392</v>
      </c>
      <c r="W8" s="32" t="s">
        <v>154</v>
      </c>
      <c r="Y8" s="32" t="s">
        <v>443</v>
      </c>
      <c r="Z8" s="30"/>
      <c r="AA8" s="32" t="s">
        <v>537</v>
      </c>
      <c r="AB8" s="31"/>
      <c r="AC8" s="31"/>
      <c r="AD8" s="31"/>
      <c r="AE8" s="31"/>
      <c r="AF8" s="30"/>
      <c r="AG8" s="55" t="s">
        <v>381</v>
      </c>
      <c r="AI8" s="53" t="s">
        <v>406</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公共事業</v>
      </c>
      <c r="O9" s="13"/>
      <c r="P9" s="13"/>
      <c r="Q9" s="19"/>
      <c r="T9" s="13"/>
      <c r="U9" s="32" t="s">
        <v>403</v>
      </c>
      <c r="W9" s="32" t="s">
        <v>155</v>
      </c>
      <c r="Y9" s="32" t="s">
        <v>444</v>
      </c>
      <c r="Z9" s="30"/>
      <c r="AA9" s="32" t="s">
        <v>538</v>
      </c>
      <c r="AB9" s="31"/>
      <c r="AC9" s="31"/>
      <c r="AD9" s="31"/>
      <c r="AE9" s="31"/>
      <c r="AF9" s="30"/>
      <c r="AG9" s="55" t="s">
        <v>382</v>
      </c>
      <c r="AI9" s="86"/>
      <c r="AK9" s="53" t="str">
        <f t="shared" si="7"/>
        <v>H</v>
      </c>
      <c r="AP9" s="55" t="s">
        <v>382</v>
      </c>
    </row>
    <row r="10" spans="1:42" ht="13.5" customHeight="1" x14ac:dyDescent="0.15">
      <c r="A10" s="14" t="s">
        <v>329</v>
      </c>
      <c r="B10" s="15" t="s">
        <v>594</v>
      </c>
      <c r="C10" s="13" t="str">
        <f t="shared" si="0"/>
        <v>国土強靱化施策</v>
      </c>
      <c r="D10" s="13" t="str">
        <f t="shared" si="8"/>
        <v>国土強靱化施策</v>
      </c>
      <c r="F10" s="18" t="s">
        <v>117</v>
      </c>
      <c r="G10" s="17"/>
      <c r="H10" s="13" t="str">
        <f t="shared" si="1"/>
        <v/>
      </c>
      <c r="I10" s="13" t="str">
        <f t="shared" si="5"/>
        <v>一般会計</v>
      </c>
      <c r="K10" s="14" t="s">
        <v>333</v>
      </c>
      <c r="L10" s="15"/>
      <c r="M10" s="13" t="str">
        <f t="shared" si="2"/>
        <v/>
      </c>
      <c r="N10" s="13" t="str">
        <f t="shared" si="6"/>
        <v>公共事業</v>
      </c>
      <c r="O10" s="13"/>
      <c r="P10" s="13" t="str">
        <f>S8</f>
        <v>補助、貸付、その他</v>
      </c>
      <c r="Q10" s="19"/>
      <c r="T10" s="13"/>
      <c r="W10" s="32" t="s">
        <v>156</v>
      </c>
      <c r="Y10" s="32" t="s">
        <v>445</v>
      </c>
      <c r="Z10" s="30"/>
      <c r="AA10" s="32" t="s">
        <v>539</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446</v>
      </c>
      <c r="Z11" s="30"/>
      <c r="AA11" s="32" t="s">
        <v>540</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448</v>
      </c>
      <c r="Z13" s="30"/>
      <c r="AA13" s="32" t="s">
        <v>542</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国土強靱化施策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C27" sqref="AC27:AK27"/>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351</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3"/>
      <c r="Z2" s="829"/>
      <c r="AA2" s="830"/>
      <c r="AB2" s="1037" t="s">
        <v>11</v>
      </c>
      <c r="AC2" s="1038"/>
      <c r="AD2" s="1039"/>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0"/>
      <c r="I4" s="1010"/>
      <c r="J4" s="1010"/>
      <c r="K4" s="1010"/>
      <c r="L4" s="1010"/>
      <c r="M4" s="1010"/>
      <c r="N4" s="1010"/>
      <c r="O4" s="1011"/>
      <c r="P4" s="104"/>
      <c r="Q4" s="1018"/>
      <c r="R4" s="1018"/>
      <c r="S4" s="1018"/>
      <c r="T4" s="1018"/>
      <c r="U4" s="1018"/>
      <c r="V4" s="1018"/>
      <c r="W4" s="1018"/>
      <c r="X4" s="1019"/>
      <c r="Y4" s="1028" t="s">
        <v>12</v>
      </c>
      <c r="Z4" s="1029"/>
      <c r="AA4" s="1030"/>
      <c r="AB4" s="464"/>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351</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3"/>
      <c r="Z9" s="829"/>
      <c r="AA9" s="830"/>
      <c r="AB9" s="1037" t="s">
        <v>11</v>
      </c>
      <c r="AC9" s="1038"/>
      <c r="AD9" s="1039"/>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4"/>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351</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3"/>
      <c r="Z16" s="829"/>
      <c r="AA16" s="830"/>
      <c r="AB16" s="1037" t="s">
        <v>11</v>
      </c>
      <c r="AC16" s="1038"/>
      <c r="AD16" s="1039"/>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4"/>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351</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3"/>
      <c r="Z23" s="829"/>
      <c r="AA23" s="830"/>
      <c r="AB23" s="1037" t="s">
        <v>11</v>
      </c>
      <c r="AC23" s="1038"/>
      <c r="AD23" s="1039"/>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4"/>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351</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3"/>
      <c r="Z30" s="829"/>
      <c r="AA30" s="830"/>
      <c r="AB30" s="1037" t="s">
        <v>11</v>
      </c>
      <c r="AC30" s="1038"/>
      <c r="AD30" s="1039"/>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4"/>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351</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3"/>
      <c r="Z37" s="829"/>
      <c r="AA37" s="830"/>
      <c r="AB37" s="1037" t="s">
        <v>11</v>
      </c>
      <c r="AC37" s="1038"/>
      <c r="AD37" s="1039"/>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4"/>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351</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3"/>
      <c r="Z44" s="829"/>
      <c r="AA44" s="830"/>
      <c r="AB44" s="1037" t="s">
        <v>11</v>
      </c>
      <c r="AC44" s="1038"/>
      <c r="AD44" s="1039"/>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4"/>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351</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3"/>
      <c r="Z51" s="829"/>
      <c r="AA51" s="830"/>
      <c r="AB51" s="242" t="s">
        <v>11</v>
      </c>
      <c r="AC51" s="1038"/>
      <c r="AD51" s="1039"/>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4"/>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351</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3"/>
      <c r="Z58" s="829"/>
      <c r="AA58" s="830"/>
      <c r="AB58" s="1037" t="s">
        <v>11</v>
      </c>
      <c r="AC58" s="1038"/>
      <c r="AD58" s="1039"/>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4"/>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351</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3"/>
      <c r="Z65" s="829"/>
      <c r="AA65" s="830"/>
      <c r="AB65" s="1037" t="s">
        <v>11</v>
      </c>
      <c r="AC65" s="1038"/>
      <c r="AD65" s="1039"/>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4"/>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7" sqref="AC27:AK2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5" t="s">
        <v>369</v>
      </c>
      <c r="H2" s="596"/>
      <c r="I2" s="596"/>
      <c r="J2" s="596"/>
      <c r="K2" s="596"/>
      <c r="L2" s="596"/>
      <c r="M2" s="596"/>
      <c r="N2" s="596"/>
      <c r="O2" s="596"/>
      <c r="P2" s="596"/>
      <c r="Q2" s="596"/>
      <c r="R2" s="596"/>
      <c r="S2" s="596"/>
      <c r="T2" s="596"/>
      <c r="U2" s="596"/>
      <c r="V2" s="596"/>
      <c r="W2" s="596"/>
      <c r="X2" s="596"/>
      <c r="Y2" s="596"/>
      <c r="Z2" s="596"/>
      <c r="AA2" s="596"/>
      <c r="AB2" s="597"/>
      <c r="AC2" s="595" t="s">
        <v>371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5"/>
      <c r="B4" s="1056"/>
      <c r="C4" s="1056"/>
      <c r="D4" s="1056"/>
      <c r="E4" s="1056"/>
      <c r="F4" s="105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5"/>
      <c r="B15" s="1056"/>
      <c r="C15" s="1056"/>
      <c r="D15" s="1056"/>
      <c r="E15" s="1056"/>
      <c r="F15" s="1057"/>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5"/>
      <c r="B16" s="1056"/>
      <c r="C16" s="1056"/>
      <c r="D16" s="1056"/>
      <c r="E16" s="1056"/>
      <c r="F16" s="105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5"/>
      <c r="B17" s="1056"/>
      <c r="C17" s="1056"/>
      <c r="D17" s="1056"/>
      <c r="E17" s="1056"/>
      <c r="F17" s="105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5"/>
      <c r="B28" s="1056"/>
      <c r="C28" s="1056"/>
      <c r="D28" s="1056"/>
      <c r="E28" s="1056"/>
      <c r="F28" s="1057"/>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5"/>
      <c r="B29" s="1056"/>
      <c r="C29" s="1056"/>
      <c r="D29" s="1056"/>
      <c r="E29" s="1056"/>
      <c r="F29" s="105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5"/>
      <c r="B30" s="1056"/>
      <c r="C30" s="1056"/>
      <c r="D30" s="1056"/>
      <c r="E30" s="1056"/>
      <c r="F30" s="105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5"/>
      <c r="B41" s="1056"/>
      <c r="C41" s="1056"/>
      <c r="D41" s="1056"/>
      <c r="E41" s="1056"/>
      <c r="F41" s="1057"/>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5"/>
      <c r="B42" s="1056"/>
      <c r="C42" s="1056"/>
      <c r="D42" s="1056"/>
      <c r="E42" s="1056"/>
      <c r="F42" s="105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5"/>
      <c r="B43" s="1056"/>
      <c r="C43" s="1056"/>
      <c r="D43" s="1056"/>
      <c r="E43" s="1056"/>
      <c r="F43" s="105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5"/>
      <c r="B56" s="1056"/>
      <c r="C56" s="1056"/>
      <c r="D56" s="1056"/>
      <c r="E56" s="1056"/>
      <c r="F56" s="105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5"/>
      <c r="B57" s="1056"/>
      <c r="C57" s="1056"/>
      <c r="D57" s="1056"/>
      <c r="E57" s="1056"/>
      <c r="F57" s="105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5"/>
      <c r="B68" s="1056"/>
      <c r="C68" s="1056"/>
      <c r="D68" s="1056"/>
      <c r="E68" s="1056"/>
      <c r="F68" s="1057"/>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5"/>
      <c r="B69" s="1056"/>
      <c r="C69" s="1056"/>
      <c r="D69" s="1056"/>
      <c r="E69" s="1056"/>
      <c r="F69" s="105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5"/>
      <c r="B70" s="1056"/>
      <c r="C70" s="1056"/>
      <c r="D70" s="1056"/>
      <c r="E70" s="1056"/>
      <c r="F70" s="105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5"/>
      <c r="B81" s="1056"/>
      <c r="C81" s="1056"/>
      <c r="D81" s="1056"/>
      <c r="E81" s="1056"/>
      <c r="F81" s="1057"/>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5"/>
      <c r="B82" s="1056"/>
      <c r="C82" s="1056"/>
      <c r="D82" s="1056"/>
      <c r="E82" s="1056"/>
      <c r="F82" s="105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5"/>
      <c r="B83" s="1056"/>
      <c r="C83" s="1056"/>
      <c r="D83" s="1056"/>
      <c r="E83" s="1056"/>
      <c r="F83" s="105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5"/>
      <c r="B94" s="1056"/>
      <c r="C94" s="1056"/>
      <c r="D94" s="1056"/>
      <c r="E94" s="1056"/>
      <c r="F94" s="1057"/>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5"/>
      <c r="B95" s="1056"/>
      <c r="C95" s="1056"/>
      <c r="D95" s="1056"/>
      <c r="E95" s="1056"/>
      <c r="F95" s="105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5"/>
      <c r="B96" s="1056"/>
      <c r="C96" s="1056"/>
      <c r="D96" s="1056"/>
      <c r="E96" s="1056"/>
      <c r="F96" s="105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5"/>
      <c r="B109" s="1056"/>
      <c r="C109" s="1056"/>
      <c r="D109" s="1056"/>
      <c r="E109" s="1056"/>
      <c r="F109" s="105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5"/>
      <c r="B110" s="1056"/>
      <c r="C110" s="1056"/>
      <c r="D110" s="1056"/>
      <c r="E110" s="1056"/>
      <c r="F110" s="105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5"/>
      <c r="B121" s="1056"/>
      <c r="C121" s="1056"/>
      <c r="D121" s="1056"/>
      <c r="E121" s="1056"/>
      <c r="F121" s="1057"/>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5"/>
      <c r="B122" s="1056"/>
      <c r="C122" s="1056"/>
      <c r="D122" s="1056"/>
      <c r="E122" s="1056"/>
      <c r="F122" s="105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5"/>
      <c r="B123" s="1056"/>
      <c r="C123" s="1056"/>
      <c r="D123" s="1056"/>
      <c r="E123" s="1056"/>
      <c r="F123" s="105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5"/>
      <c r="B134" s="1056"/>
      <c r="C134" s="1056"/>
      <c r="D134" s="1056"/>
      <c r="E134" s="1056"/>
      <c r="F134" s="1057"/>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5"/>
      <c r="B135" s="1056"/>
      <c r="C135" s="1056"/>
      <c r="D135" s="1056"/>
      <c r="E135" s="1056"/>
      <c r="F135" s="105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5"/>
      <c r="B136" s="1056"/>
      <c r="C136" s="1056"/>
      <c r="D136" s="1056"/>
      <c r="E136" s="1056"/>
      <c r="F136" s="105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5"/>
      <c r="B147" s="1056"/>
      <c r="C147" s="1056"/>
      <c r="D147" s="1056"/>
      <c r="E147" s="1056"/>
      <c r="F147" s="1057"/>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5"/>
      <c r="B148" s="1056"/>
      <c r="C148" s="1056"/>
      <c r="D148" s="1056"/>
      <c r="E148" s="1056"/>
      <c r="F148" s="105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5"/>
      <c r="B149" s="1056"/>
      <c r="C149" s="1056"/>
      <c r="D149" s="1056"/>
      <c r="E149" s="1056"/>
      <c r="F149" s="105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5"/>
      <c r="B162" s="1056"/>
      <c r="C162" s="1056"/>
      <c r="D162" s="1056"/>
      <c r="E162" s="1056"/>
      <c r="F162" s="105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5"/>
      <c r="B163" s="1056"/>
      <c r="C163" s="1056"/>
      <c r="D163" s="1056"/>
      <c r="E163" s="1056"/>
      <c r="F163" s="105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5"/>
      <c r="B174" s="1056"/>
      <c r="C174" s="1056"/>
      <c r="D174" s="1056"/>
      <c r="E174" s="1056"/>
      <c r="F174" s="1057"/>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5"/>
      <c r="B175" s="1056"/>
      <c r="C175" s="1056"/>
      <c r="D175" s="1056"/>
      <c r="E175" s="1056"/>
      <c r="F175" s="105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5"/>
      <c r="B176" s="1056"/>
      <c r="C176" s="1056"/>
      <c r="D176" s="1056"/>
      <c r="E176" s="1056"/>
      <c r="F176" s="105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5"/>
      <c r="B187" s="1056"/>
      <c r="C187" s="1056"/>
      <c r="D187" s="1056"/>
      <c r="E187" s="1056"/>
      <c r="F187" s="1057"/>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5"/>
      <c r="B188" s="1056"/>
      <c r="C188" s="1056"/>
      <c r="D188" s="1056"/>
      <c r="E188" s="1056"/>
      <c r="F188" s="105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5"/>
      <c r="B189" s="1056"/>
      <c r="C189" s="1056"/>
      <c r="D189" s="1056"/>
      <c r="E189" s="1056"/>
      <c r="F189" s="105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5"/>
      <c r="B200" s="1056"/>
      <c r="C200" s="1056"/>
      <c r="D200" s="1056"/>
      <c r="E200" s="1056"/>
      <c r="F200" s="1057"/>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5"/>
      <c r="B201" s="1056"/>
      <c r="C201" s="1056"/>
      <c r="D201" s="1056"/>
      <c r="E201" s="1056"/>
      <c r="F201" s="105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5"/>
      <c r="B202" s="1056"/>
      <c r="C202" s="1056"/>
      <c r="D202" s="1056"/>
      <c r="E202" s="1056"/>
      <c r="F202" s="105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5"/>
      <c r="B215" s="1056"/>
      <c r="C215" s="1056"/>
      <c r="D215" s="1056"/>
      <c r="E215" s="1056"/>
      <c r="F215" s="105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5"/>
      <c r="B216" s="1056"/>
      <c r="C216" s="1056"/>
      <c r="D216" s="1056"/>
      <c r="E216" s="1056"/>
      <c r="F216" s="105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5"/>
      <c r="B227" s="1056"/>
      <c r="C227" s="1056"/>
      <c r="D227" s="1056"/>
      <c r="E227" s="1056"/>
      <c r="F227" s="1057"/>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5"/>
      <c r="B228" s="1056"/>
      <c r="C228" s="1056"/>
      <c r="D228" s="1056"/>
      <c r="E228" s="1056"/>
      <c r="F228" s="105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5"/>
      <c r="B229" s="1056"/>
      <c r="C229" s="1056"/>
      <c r="D229" s="1056"/>
      <c r="E229" s="1056"/>
      <c r="F229" s="105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5"/>
      <c r="B240" s="1056"/>
      <c r="C240" s="1056"/>
      <c r="D240" s="1056"/>
      <c r="E240" s="1056"/>
      <c r="F240" s="1057"/>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5"/>
      <c r="B241" s="1056"/>
      <c r="C241" s="1056"/>
      <c r="D241" s="1056"/>
      <c r="E241" s="1056"/>
      <c r="F241" s="105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5"/>
      <c r="B242" s="1056"/>
      <c r="C242" s="1056"/>
      <c r="D242" s="1056"/>
      <c r="E242" s="1056"/>
      <c r="F242" s="105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5"/>
      <c r="B253" s="1056"/>
      <c r="C253" s="1056"/>
      <c r="D253" s="1056"/>
      <c r="E253" s="1056"/>
      <c r="F253" s="1057"/>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5"/>
      <c r="B254" s="1056"/>
      <c r="C254" s="1056"/>
      <c r="D254" s="1056"/>
      <c r="E254" s="1056"/>
      <c r="F254" s="105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5"/>
      <c r="B255" s="1056"/>
      <c r="C255" s="1056"/>
      <c r="D255" s="1056"/>
      <c r="E255" s="1056"/>
      <c r="F255" s="105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27" sqref="AC27:AK2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2020-06-01T06:51:26Z</cp:lastPrinted>
  <dcterms:created xsi:type="dcterms:W3CDTF">2012-03-13T00:50:25Z</dcterms:created>
  <dcterms:modified xsi:type="dcterms:W3CDTF">2020-07-22T01:47:35Z</dcterms:modified>
</cp:coreProperties>
</file>