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<sst xmlns="http://schemas.openxmlformats.org/spreadsheetml/2006/main" count="2827" uniqueCount="637">
  <si>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</si>
  <si>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</si>
  <si>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</si>
  <si>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</si>
  <si>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</si>
  <si>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</si>
  <si>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</si>
  <si>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</si>
  <si>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</si>
  <si>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</si>
  <si>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</si>
  <si>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</si>
  <si>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</si>
  <si>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</si>
  <si>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</si>
  <si>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</si>
  <si>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</si>
  <si>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</si>
  <si>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</si>
  <si>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</si>
  <si>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</si>
  <si>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</si>
  <si>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</si>
  <si>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</si>
  <si>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</si>
  <si>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</si>
  <si>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</si>
  <si>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</si>
  <si>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</si>
  <si>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</si>
  <si>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</si>
  <si>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</si>
  <si>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</si>
  <si>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</si>
  <si>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</si>
  <si>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</si>
  <si>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</si>
  <si>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</si>
  <si>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</si>
  <si>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</si>
  <si>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</si>
  <si>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</si>
  <si>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</si>
  <si>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</si>
  <si>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</si>
  <si>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</si>
  <si>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</si>
  <si>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</si>
  <si>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</si>
  <si>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</si>
  <si>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</si>
  <si>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</si>
  <si>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</si>
  <si>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</si>
  <si>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</si>
  <si>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</si>
  <si>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</si>
  <si>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</si>
  <si>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</si>
  <si>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</si>
  <si>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</si>
  <si>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</si>
  <si>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</si>
  <si>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</si>
  <si>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</si>
  <si>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</si>
  <si>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</si>
  <si>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</si>
  <si>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</si>
  <si>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</si>
  <si>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</si>
  <si>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</si>
  <si>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</si>
  <si>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</si>
  <si>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</si>
  <si>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</si>
  <si>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</si>
  <si>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</si>
  <si>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</si>
  <si>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</si>
  <si>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</si>
  <si>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</si>
  <si>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</si>
  <si>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</si>
  <si>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</si>
  <si>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</si>
  <si>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</si>
  <si>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</si>
  <si>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</si>
  <si>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</si>
  <si>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</si>
  <si>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</si>
  <si>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</si>
  <si>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</si>
  <si>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</si>
  <si>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</si>
  <si>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</si>
  <si>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</si>
  <si>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</si>
  <si>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</si>
  <si>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</si>
  <si>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</si>
  <si>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</si>
  <si>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</si>
  <si>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</si>
  <si>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</si>
  <si>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</si>
  <si>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</si>
  <si>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</si>
  <si>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</si>
  <si>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</si>
  <si>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</si>
  <si>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</si>
  <si>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</si>
  <si>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</si>
  <si>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</si>
  <si>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</si>
  <si>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</si>
  <si>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</si>
  <si>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</si>
  <si>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</si>
  <si>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</si>
  <si>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</si>
  <si>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</si>
  <si>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</si>
  <si>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</si>
  <si>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</si>
  <si>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</si>
  <si>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</si>
  <si>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</si>
  <si>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</si>
  <si>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</si>
  <si>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</si>
  <si>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</si>
  <si>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</si>
  <si>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</si>
  <si>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</si>
  <si>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</si>
  <si>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</si>
  <si>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</si>
  <si>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</si>
  <si>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</si>
  <si>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</si>
  <si>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</si>
  <si>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</si>
  <si>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</si>
  <si>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</si>
  <si>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</si>
  <si>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</si>
  <si>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</si>
  <si>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</si>
  <si>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</si>
  <si>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</si>
  <si>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</si>
  <si>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</si>
  <si>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</si>
  <si>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</si>
  <si>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</si>
  <si>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</si>
  <si>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</si>
  <si>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</si>
  <si>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</si>
  <si>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</si>
  <si>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</si>
  <si>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</si>
  <si>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</si>
  <si>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</si>
  <si>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</si>
  <si>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</si>
  <si>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</si>
  <si>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</si>
  <si>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</si>
  <si>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</si>
  <si>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</si>
  <si>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</si>
  <si>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</si>
  <si>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</si>
  <si>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</si>
  <si>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</si>
  <si>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</si>
  <si>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</si>
  <si>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</si>
  <si>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</si>
  <si>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</si>
  <si>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</si>
  <si>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</si>
  <si>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</si>
  <si>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</si>
  <si>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</si>
  <si>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</si>
  <si>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</si>
  <si>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</si>
  <si>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</si>
  <si>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</si>
  <si>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</si>
  <si>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</si>
  <si>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</si>
  <si>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</si>
  <si>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</si>
  <si>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</si>
  <si>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</si>
  <si>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</si>
  <si>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</si>
  <si>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</si>
  <si>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</si>
  <si>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</si>
  <si>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</si>
  <si>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</si>
  <si>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</si>
  <si>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</si>
  <si>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</si>
  <si>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</si>
  <si>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</si>
  <si>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</si>
  <si>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</si>
  <si>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</si>
  <si>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</si>
  <si>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</si>
  <si>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</si>
  <si>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</si>
  <si>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</si>
  <si>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</si>
  <si>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</si>
  <si>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</si>
  <si>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</si>
  <si>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</si>
  <si>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</si>
  <si>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</si>
  <si>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</si>
  <si>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</si>
  <si>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</si>
  <si>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</si>
  <si>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</si>
  <si>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</si>
  <si>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</si>
  <si>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</si>
  <si>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</si>
  <si>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</si>
  <si>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</si>
  <si>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</si>
  <si>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</si>
  <si>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</si>
  <si>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</si>
  <si>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</si>
  <si>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</si>
  <si>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</si>
  <si>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</si>
  <si>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</si>
  <si>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</si>
  <si>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</si>
  <si>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</si>
  <si>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</si>
  <si>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</si>
  <si>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</si>
  <si>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</si>
  <si>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</si>
  <si>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</si>
  <si>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</si>
  <si>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</si>
  <si>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</si>
  <si>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</si>
  <si>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</si>
  <si>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</si>
  <si>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</si>
  <si>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</si>
  <si>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</si>
  <si>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</si>
  <si>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</si>
  <si>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</si>
  <si>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</si>
  <si>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</si>
  <si>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</si>
  <si>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</si>
  <si>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</si>
  <si>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</si>
  <si>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</si>
  <si>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</si>
  <si>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</si>
  <si>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</si>
  <si>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</si>
  <si>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</si>
  <si>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</si>
  <si>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</si>
  <si>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</si>
  <si>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</si>
  <si>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</si>
  <si>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</si>
  <si>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</si>
  <si>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</si>
  <si>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</si>
  <si>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</si>
  <si>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</si>
  <si>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</si>
  <si>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</si>
  <si>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</si>
  <si>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</si>
  <si>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</si>
  <si>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</si>
  <si>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</si>
  <si>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</si>
  <si>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</si>
  <si>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</si>
  <si>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</si>
  <si>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</si>
  <si>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</si>
  <si>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</si>
  <si>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</si>
  <si>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</si>
  <si>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</si>
  <si>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</si>
  <si>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</si>
  <si>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</si>
  <si>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</si>
  <si>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</si>
  <si>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</si>
  <si>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</si>
  <si>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</si>
  <si>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</si>
  <si>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</si>
  <si>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</si>
  <si>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</si>
  <si>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</si>
  <si>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</si>
  <si>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</si>
  <si>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</si>
  <si>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</si>
  <si>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</si>
  <si>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</si>
  <si>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</si>
  <si>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</si>
  <si>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</si>
  <si>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</si>
  <si>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</si>
  <si>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</si>
  <si>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</si>
  <si>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</si>
  <si>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</si>
  <si>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</si>
  <si>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</si>
  <si>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</si>
  <si>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</si>
  <si>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</si>
  <si>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</si>
  <si>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</si>
  <si>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</si>
  <si>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</si>
  <si>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</si>
  <si>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</si>
  <si>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</si>
  <si>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</si>
  <si>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</si>
  <si>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</si>
  <si>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</si>
  <si>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</si>
  <si>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</si>
  <si>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</si>
  <si>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</si>
  <si>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</si>
  <si>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</si>
  <si>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</si>
  <si>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</si>
  <si>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</si>
  <si>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</si>
  <si>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</si>
  <si>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</si>
  <si>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</si>
  <si>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</si>
  <si>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</si>
  <si>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</si>
  <si>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</si>
  <si>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</si>
  <si>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</si>
  <si>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</si>
  <si>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</si>
  <si>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</si>
  <si>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</si>
  <si>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</si>
  <si>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</si>
  <si>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</si>
  <si>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</si>
  <si>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</si>
  <si>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</si>
  <si>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</si>
  <si>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</si>
  <si>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</si>
  <si>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</si>
  <si>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</si>
  <si>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</si>
  <si>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</si>
  <si>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</si>
  <si>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</si>
  <si>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</si>
  <si>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</si>
  <si>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</si>
  <si>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</si>
  <si>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</si>
  <si>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</si>
  <si>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</si>
  <si>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</si>
  <si>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</si>
  <si>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</si>
  <si>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</si>
  <si>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</si>
  <si>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</si>
  <si>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</si>
  <si>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</si>
  <si>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</si>
  <si>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</si>
  <si>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</si>
  <si>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</si>
  <si>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</si>
  <si>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</si>
  <si>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</si>
  <si>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</si>
  <si>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</si>
  <si>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</si>
  <si>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</si>
  <si>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</si>
  <si>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</si>
  <si>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</si>
  <si>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</si>
  <si>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</si>
  <si>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</si>
  <si>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</si>
  <si>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</si>
  <si>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</si>
  <si>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</si>
  <si>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</si>
  <si>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</si>
  <si>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</si>
  <si>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</si>
  <si>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</si>
  <si>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</si>
  <si>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</si>
  <si>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</si>
  <si>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</si>
  <si>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</si>
  <si>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</si>
  <si>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</si>
  <si>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</si>
  <si>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</si>
  <si>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</si>
  <si>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</si>
  <si>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</si>
  <si>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</si>
  <si>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</si>
  <si>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</si>
  <si>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</si>
  <si>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</si>
  <si>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</si>
  <si>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</si>
  <si>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</si>
  <si>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</si>
  <si>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</si>
  <si>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</si>
  <si>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</si>
  <si>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</si>
  <si>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</si>
  <si>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</si>
  <si>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</si>
  <si>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</si>
  <si>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</si>
  <si>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</si>
  <si>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</si>
  <si>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</si>
  <si>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</si>
  <si>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</si>
  <si>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</si>
  <si>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</si>
  <si>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</si>
  <si>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</si>
  <si>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</si>
  <si>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</si>
  <si>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</si>
  <si>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</si>
  <si>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</si>
  <si>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</si>
  <si>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</si>
  <si>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</si>
  <si>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</si>
  <si>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</si>
  <si>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</si>
  <si>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</si>
  <si>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</si>
  <si>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</si>
  <si>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</si>
  <si>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</si>
  <si>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</si>
  <si>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</si>
  <si>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</si>
  <si>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</si>
  <si>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</si>
  <si>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</si>
  <si>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</si>
  <si>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</si>
  <si>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</si>
  <si>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</si>
  <si>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</si>
  <si>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</si>
  <si>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</si>
  <si>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</si>
  <si>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</si>
  <si>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</si>
  <si>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</si>
  <si>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</si>
  <si>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</si>
  <si>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</si>
  <si>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</si>
  <si>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</si>
  <si>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</si>
  <si>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</si>
  <si>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</si>
  <si>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</si>
  <si>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</si>
  <si>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</si>
  <si>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</si>
  <si>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</si>
  <si>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</si>
  <si>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</si>
  <si>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</si>
  <si>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</si>
  <si>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</si>
  <si>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</si>
  <si>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</si>
  <si>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</si>
  <si>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</si>
  <si>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</si>
  <si>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</si>
  <si>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</si>
  <si>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</si>
  <si>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</si>
  <si>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</si>
  <si>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</si>
  <si>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</si>
  <si>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</si>
  <si>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</si>
  <si>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</si>
  <si>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</si>
  <si>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</si>
  <si>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</si>
  <si>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</si>
  <si>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</si>
  <si>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</si>
  <si>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</si>
  <si>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</si>
  <si>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</si>
  <si>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</si>
  <si>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</si>
  <si>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</si>
  <si>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</si>
  <si>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</si>
  <si>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</si>
  <si>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</si>
  <si>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</si>
  <si>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</si>
  <si>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</si>
  <si>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</si>
  <si>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</si>
  <si>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</si>
  <si>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</si>
  <si>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</si>
  <si>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</si>
  <si>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</si>
  <si>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</si>
  <si>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</si>
  <si>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</si>
  <si>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</si>
  <si>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</si>
  <si>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</si>
  <si>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</si>
  <si>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</si>
  <si>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メンテナンス産業の育成・拡大</t>
    <phoneticPr fontId="5"/>
  </si>
  <si>
    <t>総合政策局</t>
    <phoneticPr fontId="5"/>
  </si>
  <si>
    <t>平成２９年度</t>
    <phoneticPr fontId="5"/>
  </si>
  <si>
    <t>平成３２年度</t>
    <phoneticPr fontId="5"/>
  </si>
  <si>
    <t>公共事業企画調整課</t>
    <phoneticPr fontId="5"/>
  </si>
  <si>
    <t>○</t>
  </si>
  <si>
    <t>－</t>
    <phoneticPr fontId="5"/>
  </si>
  <si>
    <t>○</t>
    <phoneticPr fontId="5"/>
  </si>
  <si>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phoneticPr fontId="5"/>
  </si>
  <si>
    <t>インフラメンテナンスにおけるオープンイノベーションを推進するための異業種からの参入等の促進(令和2年度までに、成果指標の数値を50にする)</t>
    <rPh sb="46" eb="48">
      <t>レイワ</t>
    </rPh>
    <phoneticPr fontId="5"/>
  </si>
  <si>
    <t>インフラメンテナンス国民会議の活動のもとで成立した企業連携や自治体による新技術導入等の事例数</t>
    <phoneticPr fontId="5"/>
  </si>
  <si>
    <t>団体</t>
    <phoneticPr fontId="5"/>
  </si>
  <si>
    <t>-</t>
    <phoneticPr fontId="5"/>
  </si>
  <si>
    <t>民間企業等が具体的に行ったフォーラム等の回数</t>
    <phoneticPr fontId="5"/>
  </si>
  <si>
    <t>回</t>
    <rPh sb="0" eb="1">
      <t>カイ</t>
    </rPh>
    <phoneticPr fontId="5"/>
  </si>
  <si>
    <t>執行額 ／ 実施したフォーラム等の回数　　　　　　　</t>
    <phoneticPr fontId="5"/>
  </si>
  <si>
    <t>百万円</t>
    <rPh sb="0" eb="2">
      <t>ヒャクマン</t>
    </rPh>
    <rPh sb="2" eb="3">
      <t>エン</t>
    </rPh>
    <phoneticPr fontId="5"/>
  </si>
  <si>
    <t>百万円/回</t>
    <rPh sb="0" eb="2">
      <t>ヒャクマン</t>
    </rPh>
    <rPh sb="2" eb="3">
      <t>エン</t>
    </rPh>
    <rPh sb="4" eb="5">
      <t>カイ</t>
    </rPh>
    <phoneticPr fontId="5"/>
  </si>
  <si>
    <t>-</t>
    <phoneticPr fontId="5"/>
  </si>
  <si>
    <t>13/19</t>
    <phoneticPr fontId="5"/>
  </si>
  <si>
    <t>社会資本整備等</t>
  </si>
  <si>
    <t>-</t>
    <phoneticPr fontId="5"/>
  </si>
  <si>
    <t>-</t>
    <phoneticPr fontId="5"/>
  </si>
  <si>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5"/>
  </si>
  <si>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5"/>
  </si>
  <si>
    <t>民間の新技術の掘り起こしや異業種からの新規参入を図るには、プラットフォームの設立はインフラメンテナンス分野では他になく、不可欠である。</t>
    <rPh sb="0" eb="2">
      <t>ミンカン</t>
    </rPh>
    <rPh sb="3" eb="6">
      <t>シンギジュツ</t>
    </rPh>
    <rPh sb="7" eb="8">
      <t>ホ</t>
    </rPh>
    <rPh sb="9" eb="10">
      <t>オ</t>
    </rPh>
    <rPh sb="13" eb="16">
      <t>イギョウシュ</t>
    </rPh>
    <rPh sb="19" eb="21">
      <t>シンキ</t>
    </rPh>
    <rPh sb="21" eb="23">
      <t>サンニュウ</t>
    </rPh>
    <rPh sb="24" eb="25">
      <t>ハカ</t>
    </rPh>
    <rPh sb="38" eb="40">
      <t>セツリツ</t>
    </rPh>
    <rPh sb="51" eb="53">
      <t>ブンヤ</t>
    </rPh>
    <rPh sb="55" eb="56">
      <t>ホカ</t>
    </rPh>
    <rPh sb="60" eb="63">
      <t>フカケツ</t>
    </rPh>
    <phoneticPr fontId="5"/>
  </si>
  <si>
    <t>無</t>
  </si>
  <si>
    <t>‐</t>
  </si>
  <si>
    <t>支出先の選定が妥当であり、費目・使途が事業目的に即し真に必要なものに限定されていることから、コスト等の水準は妥当である。</t>
    <phoneticPr fontId="5"/>
  </si>
  <si>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5"/>
  </si>
  <si>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5"/>
  </si>
  <si>
    <t>順調に進捗している。</t>
    <rPh sb="0" eb="2">
      <t>ジュンチョウ</t>
    </rPh>
    <rPh sb="3" eb="5">
      <t>シンチョク</t>
    </rPh>
    <phoneticPr fontId="5"/>
  </si>
  <si>
    <t>活動実績は見込みを上回るものとなっている。</t>
    <rPh sb="0" eb="2">
      <t>カツドウ</t>
    </rPh>
    <rPh sb="2" eb="4">
      <t>ジッセキ</t>
    </rPh>
    <rPh sb="5" eb="7">
      <t>ミコ</t>
    </rPh>
    <rPh sb="9" eb="11">
      <t>ウワマワ</t>
    </rPh>
    <phoneticPr fontId="5"/>
  </si>
  <si>
    <t>・産官学民が参画する多様なプラットフォームである「インフラメンテナンス国民会議」の自立的活動によるシーズとニーズを踏まえた技術マッチング等を通してメンテナンス産業の育成・拡大を図るため、国として積極的に関与する必要がある。
・企画競争により支出先を選定することとしており、その際、有識者委員会による審査により、透明性・公平性を確保することとしている。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4">
      <t>サンカンガク</t>
    </rPh>
    <rPh sb="4" eb="5">
      <t>ミン</t>
    </rPh>
    <rPh sb="6" eb="8">
      <t>サンカク</t>
    </rPh>
    <rPh sb="10" eb="12">
      <t>タヨウ</t>
    </rPh>
    <rPh sb="35" eb="39">
      <t>コクミンカイギ</t>
    </rPh>
    <rPh sb="41" eb="44">
      <t>ジリツテキ</t>
    </rPh>
    <rPh sb="44" eb="46">
      <t>カツドウ</t>
    </rPh>
    <rPh sb="70" eb="71">
      <t>トオ</t>
    </rPh>
    <rPh sb="79" eb="81">
      <t>サンギョウ</t>
    </rPh>
    <rPh sb="82" eb="84">
      <t>イクセイ</t>
    </rPh>
    <rPh sb="85" eb="87">
      <t>カクダイ</t>
    </rPh>
    <rPh sb="88" eb="89">
      <t>ハカ</t>
    </rPh>
    <rPh sb="93" eb="94">
      <t>クニ</t>
    </rPh>
    <rPh sb="97" eb="100">
      <t>セッキョクテキ</t>
    </rPh>
    <rPh sb="101" eb="103">
      <t>カンヨ</t>
    </rPh>
    <rPh sb="105" eb="107">
      <t>ヒツヨウ</t>
    </rPh>
    <phoneticPr fontId="5"/>
  </si>
  <si>
    <t>本事業での検討成果は、インフラメンテナンス国民会議等の場も活用しつつ、メンテナンス産業の育成・拡大を図るために活かしていく。</t>
    <rPh sb="41" eb="43">
      <t>サンギョウ</t>
    </rPh>
    <rPh sb="44" eb="46">
      <t>イクセイ</t>
    </rPh>
    <rPh sb="47" eb="49">
      <t>カクダイ</t>
    </rPh>
    <rPh sb="50" eb="51">
      <t>ハカ</t>
    </rPh>
    <phoneticPr fontId="5"/>
  </si>
  <si>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phoneticPr fontId="5"/>
  </si>
  <si>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t>
    <phoneticPr fontId="5"/>
  </si>
  <si>
    <t>１．公共投資における効率化・重点化と担い手確保</t>
    <phoneticPr fontId="5"/>
  </si>
  <si>
    <t>包括的民間委託をテーマにした勉強会等への参加自治体数</t>
    <phoneticPr fontId="5"/>
  </si>
  <si>
    <t>包括的民間委託を導入した累積自治体数</t>
    <phoneticPr fontId="5"/>
  </si>
  <si>
    <t>団体</t>
    <rPh sb="0" eb="2">
      <t>ダンタイ</t>
    </rPh>
    <phoneticPr fontId="5"/>
  </si>
  <si>
    <t>技術</t>
    <rPh sb="0" eb="2">
      <t>ギジュツ</t>
    </rPh>
    <phoneticPr fontId="5"/>
  </si>
  <si>
    <t>-</t>
    <phoneticPr fontId="5"/>
  </si>
  <si>
    <t>A.パシフィックコンサルタンツ（株）　首都圏本社</t>
    <rPh sb="16" eb="17">
      <t>カブ</t>
    </rPh>
    <rPh sb="19" eb="22">
      <t>シュトケン</t>
    </rPh>
    <rPh sb="22" eb="24">
      <t>ホンシャ</t>
    </rPh>
    <phoneticPr fontId="5"/>
  </si>
  <si>
    <t>メンテナンス産業の育成・活性化に資する調査検討業務</t>
    <rPh sb="6" eb="8">
      <t>サンギョウ</t>
    </rPh>
    <rPh sb="9" eb="11">
      <t>イクセイ</t>
    </rPh>
    <rPh sb="12" eb="15">
      <t>カッセイカ</t>
    </rPh>
    <rPh sb="16" eb="17">
      <t>シ</t>
    </rPh>
    <rPh sb="19" eb="21">
      <t>チョウサ</t>
    </rPh>
    <rPh sb="21" eb="23">
      <t>ケントウ</t>
    </rPh>
    <rPh sb="23" eb="25">
      <t>ギョウム</t>
    </rPh>
    <phoneticPr fontId="5"/>
  </si>
  <si>
    <t>パシフィックコンサルタンツ（株）　首都圏本社</t>
    <phoneticPr fontId="5"/>
  </si>
  <si>
    <t>インフラメンテナンス国民会議事務局による統計（インフラメンテナンス国民会議調べ（平成３１年３月））</t>
    <phoneticPr fontId="5"/>
  </si>
  <si>
    <t>新技術の現場試行累積数</t>
    <phoneticPr fontId="5"/>
  </si>
  <si>
    <t>インフラメンテナンス国民会議に参加する企業する会員数</t>
    <phoneticPr fontId="5"/>
  </si>
  <si>
    <t>支出先の選定にあたっては、企画競争による手続きを行っている。入札者数は２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</si>
  <si>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国土交通省</t>
  </si>
  <si>
    <t>包括的民間委託・技術者派遣制度等の自治体支援方策に関する調査検討、メンテナンス産業の育成・活性化に関する経済的観点からの分析、インフラメンテナンス対象の実施に必要な運営・資料作成補助</t>
    <rPh sb="0" eb="3">
      <t>ホウカツテキ</t>
    </rPh>
    <rPh sb="3" eb="5">
      <t>ミンカン</t>
    </rPh>
    <rPh sb="5" eb="7">
      <t>イタク</t>
    </rPh>
    <rPh sb="8" eb="10">
      <t>ギジュツ</t>
    </rPh>
    <rPh sb="10" eb="11">
      <t>シャ</t>
    </rPh>
    <rPh sb="11" eb="13">
      <t>ハケン</t>
    </rPh>
    <rPh sb="13" eb="15">
      <t>セイド</t>
    </rPh>
    <rPh sb="15" eb="16">
      <t>トウ</t>
    </rPh>
    <rPh sb="17" eb="20">
      <t>ジチタイ</t>
    </rPh>
    <rPh sb="20" eb="22">
      <t>シエン</t>
    </rPh>
    <rPh sb="22" eb="24">
      <t>ホウサク</t>
    </rPh>
    <rPh sb="25" eb="26">
      <t>カン</t>
    </rPh>
    <rPh sb="28" eb="30">
      <t>チョウサ</t>
    </rPh>
    <rPh sb="30" eb="32">
      <t>ケントウ</t>
    </rPh>
    <rPh sb="39" eb="41">
      <t>サンギョウ</t>
    </rPh>
    <rPh sb="42" eb="44">
      <t>イクセイ</t>
    </rPh>
    <rPh sb="45" eb="48">
      <t>カッセイカ</t>
    </rPh>
    <rPh sb="49" eb="50">
      <t>カン</t>
    </rPh>
    <rPh sb="52" eb="55">
      <t>ケイザイテキ</t>
    </rPh>
    <rPh sb="55" eb="57">
      <t>カンテン</t>
    </rPh>
    <rPh sb="60" eb="62">
      <t>ブンセキ</t>
    </rPh>
    <rPh sb="73" eb="75">
      <t>タイショウ</t>
    </rPh>
    <rPh sb="76" eb="78">
      <t>ジッシ</t>
    </rPh>
    <rPh sb="79" eb="81">
      <t>ヒツヨウ</t>
    </rPh>
    <rPh sb="82" eb="84">
      <t>ウンエイ</t>
    </rPh>
    <rPh sb="85" eb="87">
      <t>シリョウ</t>
    </rPh>
    <rPh sb="87" eb="89">
      <t>サクセイ</t>
    </rPh>
    <rPh sb="89" eb="91">
      <t>ホジョ</t>
    </rPh>
    <phoneticPr fontId="5"/>
  </si>
  <si>
    <t>産官学民の多様な主体が総力を挙げてインフラメンテナンスに取り組むプラットフォームである「インフラメンテナンス国民会議」（１,７０５会員が参画（平成３１年３月末））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phoneticPr fontId="5"/>
  </si>
  <si>
    <t>13/52</t>
    <phoneticPr fontId="5"/>
  </si>
  <si>
    <t>7/50</t>
    <phoneticPr fontId="5"/>
  </si>
  <si>
    <t>新29-0023</t>
    <rPh sb="0" eb="1">
      <t>シン</t>
    </rPh>
    <phoneticPr fontId="5"/>
  </si>
  <si>
    <t>－</t>
    <phoneticPr fontId="5"/>
  </si>
  <si>
    <t>委託費</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</si>
  <si>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</si>
  <si>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2">
      <t>ショシャ</t>
    </rPh>
    <rPh sb="2" eb="3">
      <t>キン</t>
    </rPh>
    <phoneticPr fontId="5"/>
  </si>
  <si>
    <t>委員等旅費</t>
    <rPh sb="0" eb="2">
      <t>イイン</t>
    </rPh>
    <rPh sb="2" eb="3">
      <t>トウ</t>
    </rPh>
    <rPh sb="3" eb="5">
      <t>リョヒ</t>
    </rPh>
    <phoneticPr fontId="5"/>
  </si>
  <si>
    <t>職員旅費</t>
    <rPh sb="0" eb="2">
      <t>ショクイン</t>
    </rPh>
    <rPh sb="2" eb="4">
      <t>リョヒ</t>
    </rPh>
    <phoneticPr fontId="5"/>
  </si>
  <si>
    <t>益々重要性が高まっているインフラ老朽化対策に不可欠なメンテナンス産業の育成・拡大に向けた取組を、産官学民一体となって、しっかりと進められたい。なお、アウトカム目標（令和2年度までに50件）をすでに達成済みであるが、更なる実績の上積みを目指して取り組んでいただきたい。</t>
    <rPh sb="0" eb="2">
      <t>マスマス</t>
    </rPh>
    <rPh sb="41" eb="42">
      <t>ム</t>
    </rPh>
    <rPh sb="44" eb="46">
      <t>トリクミ</t>
    </rPh>
    <rPh sb="48" eb="51">
      <t>サンカンガク</t>
    </rPh>
    <rPh sb="51" eb="52">
      <t>ミン</t>
    </rPh>
    <rPh sb="52" eb="54">
      <t>イッタイ</t>
    </rPh>
    <rPh sb="79" eb="81">
      <t>モクヒョウ</t>
    </rPh>
    <rPh sb="82" eb="84">
      <t>レイワ</t>
    </rPh>
    <rPh sb="85" eb="87">
      <t>ネンド</t>
    </rPh>
    <rPh sb="92" eb="93">
      <t>ケン</t>
    </rPh>
    <rPh sb="98" eb="100">
      <t>タッセイ</t>
    </rPh>
    <rPh sb="100" eb="101">
      <t>ズ</t>
    </rPh>
    <rPh sb="107" eb="108">
      <t>サラ</t>
    </rPh>
    <rPh sb="110" eb="112">
      <t>ジッセキ</t>
    </rPh>
    <rPh sb="113" eb="115">
      <t>ウワヅ</t>
    </rPh>
    <rPh sb="117" eb="119">
      <t>メザ</t>
    </rPh>
    <rPh sb="121" eb="122">
      <t>ト</t>
    </rPh>
    <rPh sb="123" eb="124">
      <t>ク</t>
    </rPh>
    <phoneticPr fontId="5"/>
  </si>
  <si>
    <t>課長　森戸　義貴</t>
    <rPh sb="0" eb="2">
      <t>カチョウ</t>
    </rPh>
    <rPh sb="3" eb="5">
      <t>モリト</t>
    </rPh>
    <rPh sb="6" eb="8">
      <t>ヨシタカ</t>
    </rPh>
    <phoneticPr fontId="5"/>
  </si>
  <si>
    <t>インフラ老朽化対策に不可欠なメンテナンス産業の育成・拡大に向けた取組について、ご所見を踏まえ、改善を検討する。</t>
    <rPh sb="29" eb="30">
      <t>ム</t>
    </rPh>
    <rPh sb="32" eb="34">
      <t>トリクミ</t>
    </rPh>
    <phoneticPr fontId="5"/>
  </si>
  <si>
    <t>平成32年度においては、インフラメンテナンス技術者による自治体支援体制構築に係る検討を行う予定であるため。</t>
    <rPh sb="0" eb="2">
      <t>ヘイセイ</t>
    </rPh>
    <rPh sb="4" eb="6">
      <t>ネンド</t>
    </rPh>
    <rPh sb="6" eb="8">
      <t>ヘイネンド</t>
    </rPh>
    <rPh sb="22" eb="25">
      <t>ギジュツシャ</t>
    </rPh>
    <rPh sb="28" eb="31">
      <t>ジチタイ</t>
    </rPh>
    <rPh sb="31" eb="33">
      <t>シエン</t>
    </rPh>
    <rPh sb="33" eb="35">
      <t>タイセイ</t>
    </rPh>
    <rPh sb="35" eb="37">
      <t>コウチク</t>
    </rPh>
    <rPh sb="38" eb="39">
      <t>カカ</t>
    </rPh>
    <rPh sb="40" eb="42">
      <t>ケントウ</t>
    </rPh>
    <rPh sb="43" eb="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</si>
</sst>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50917</xdr:colOff>
      <xdr:row>742</xdr:row>
      <xdr:rowOff>294410</xdr:rowOff>
    </xdr:from>
    <xdr:to>
      <xdr:col>30</xdr:col>
      <xdr:colOff>103801</xdr:colOff>
      <xdr:row>744</xdr:row>
      <xdr:rowOff>324718</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4251442" y="39165935"/>
          <a:ext cx="1853109" cy="735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752</xdr:row>
      <xdr:rowOff>159807</xdr:rowOff>
    </xdr:from>
    <xdr:to>
      <xdr:col>37</xdr:col>
      <xdr:colOff>176893</xdr:colOff>
      <xdr:row>754</xdr:row>
      <xdr:rowOff>231320</xdr:rowOff>
    </xdr:to>
    <xdr:sp macro="" textlink="">
      <xdr:nvSpPr>
        <xdr:cNvPr id="4" name="正方形/長方形 3">
          <a:extLst>
            <a:ext uri="{FF2B5EF4-FFF2-40B4-BE49-F238E27FC236}">
              <a16:creationId xmlns:a16="http://schemas.microsoft.com/office/drawing/2014/main" xmlns="" id="{00000000-0008-0000-0000-000003000000}"/>
            </a:ext>
          </a:extLst>
        </xdr:cNvPr>
        <xdr:cNvSpPr/>
      </xdr:nvSpPr>
      <xdr:spPr>
        <a:xfrm>
          <a:off x="3034393" y="42586878"/>
          <a:ext cx="4694464" cy="7790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143384</xdr:colOff>
      <xdr:row>742</xdr:row>
      <xdr:rowOff>329046</xdr:rowOff>
    </xdr:from>
    <xdr:ext cx="1210588" cy="625812"/>
    <xdr:sp macro="" textlink="">
      <xdr:nvSpPr>
        <xdr:cNvPr id="5" name="テキスト ボックス 4">
          <a:extLst>
            <a:ext uri="{FF2B5EF4-FFF2-40B4-BE49-F238E27FC236}">
              <a16:creationId xmlns:a16="http://schemas.microsoft.com/office/drawing/2014/main" xmlns="" id="{00000000-0008-0000-0000-000004000000}"/>
            </a:ext>
          </a:extLst>
        </xdr:cNvPr>
        <xdr:cNvSpPr txBox="1"/>
      </xdr:nvSpPr>
      <xdr:spPr>
        <a:xfrm>
          <a:off x="4543934" y="39200571"/>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１３百万円</a:t>
          </a:r>
        </a:p>
      </xdr:txBody>
    </xdr:sp>
    <xdr:clientData/>
  </xdr:oneCellAnchor>
  <xdr:oneCellAnchor>
    <xdr:from>
      <xdr:col>16</xdr:col>
      <xdr:colOff>45</xdr:colOff>
      <xdr:row>752</xdr:row>
      <xdr:rowOff>200504</xdr:rowOff>
    </xdr:from>
    <xdr:ext cx="4113755" cy="625812"/>
    <xdr:sp macro="" textlink="">
      <xdr:nvSpPr>
        <xdr:cNvPr id="6" name="テキスト ボックス 5">
          <a:extLst>
            <a:ext uri="{FF2B5EF4-FFF2-40B4-BE49-F238E27FC236}">
              <a16:creationId xmlns:a16="http://schemas.microsoft.com/office/drawing/2014/main" xmlns="" id="{00000000-0008-0000-0000-000005000000}"/>
            </a:ext>
          </a:extLst>
        </xdr:cNvPr>
        <xdr:cNvSpPr txBox="1"/>
      </xdr:nvSpPr>
      <xdr:spPr>
        <a:xfrm>
          <a:off x="3265759" y="42437075"/>
          <a:ext cx="411375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１２百万円</a:t>
          </a:r>
        </a:p>
      </xdr:txBody>
    </xdr:sp>
    <xdr:clientData/>
  </xdr:oneCellAnchor>
  <xdr:twoCellAnchor>
    <xdr:from>
      <xdr:col>21</xdr:col>
      <xdr:colOff>98923</xdr:colOff>
      <xdr:row>745</xdr:row>
      <xdr:rowOff>82263</xdr:rowOff>
    </xdr:from>
    <xdr:to>
      <xdr:col>22</xdr:col>
      <xdr:colOff>22156</xdr:colOff>
      <xdr:row>746</xdr:row>
      <xdr:rowOff>309563</xdr:rowOff>
    </xdr:to>
    <xdr:sp macro="" textlink="">
      <xdr:nvSpPr>
        <xdr:cNvPr id="7" name="左大かっこ 6">
          <a:extLst>
            <a:ext uri="{FF2B5EF4-FFF2-40B4-BE49-F238E27FC236}">
              <a16:creationId xmlns:a16="http://schemas.microsoft.com/office/drawing/2014/main" xmlns="" id="{00000000-0008-0000-0000-000006000000}"/>
            </a:ext>
          </a:extLst>
        </xdr:cNvPr>
        <xdr:cNvSpPr/>
      </xdr:nvSpPr>
      <xdr:spPr>
        <a:xfrm>
          <a:off x="4299448" y="40011063"/>
          <a:ext cx="123258" cy="579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109603</xdr:colOff>
      <xdr:row>745</xdr:row>
      <xdr:rowOff>58017</xdr:rowOff>
    </xdr:from>
    <xdr:to>
      <xdr:col>30</xdr:col>
      <xdr:colOff>20968</xdr:colOff>
      <xdr:row>746</xdr:row>
      <xdr:rowOff>332610</xdr:rowOff>
    </xdr:to>
    <xdr:sp macro="" textlink="">
      <xdr:nvSpPr>
        <xdr:cNvPr id="8" name="右大かっこ 7">
          <a:extLst>
            <a:ext uri="{FF2B5EF4-FFF2-40B4-BE49-F238E27FC236}">
              <a16:creationId xmlns:a16="http://schemas.microsoft.com/office/drawing/2014/main" xmlns="" id="{00000000-0008-0000-0000-000007000000}"/>
            </a:ext>
          </a:extLst>
        </xdr:cNvPr>
        <xdr:cNvSpPr/>
      </xdr:nvSpPr>
      <xdr:spPr>
        <a:xfrm>
          <a:off x="5910328" y="39986817"/>
          <a:ext cx="111390" cy="62701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156422</xdr:colOff>
      <xdr:row>745</xdr:row>
      <xdr:rowOff>116898</xdr:rowOff>
    </xdr:from>
    <xdr:ext cx="1261884" cy="492571"/>
    <xdr:sp macro="" textlink="">
      <xdr:nvSpPr>
        <xdr:cNvPr id="9" name="テキスト ボックス 8">
          <a:extLst>
            <a:ext uri="{FF2B5EF4-FFF2-40B4-BE49-F238E27FC236}">
              <a16:creationId xmlns:a16="http://schemas.microsoft.com/office/drawing/2014/main" xmlns="" id="{00000000-0008-0000-0000-000008000000}"/>
            </a:ext>
          </a:extLst>
        </xdr:cNvPr>
        <xdr:cNvSpPr txBox="1"/>
      </xdr:nvSpPr>
      <xdr:spPr>
        <a:xfrm>
          <a:off x="4556972" y="4004569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20604</xdr:colOff>
      <xdr:row>751</xdr:row>
      <xdr:rowOff>215465</xdr:rowOff>
    </xdr:from>
    <xdr:ext cx="2031326" cy="292452"/>
    <xdr:sp macro="" textlink="">
      <xdr:nvSpPr>
        <xdr:cNvPr id="10" name="テキスト ボックス 9">
          <a:extLst>
            <a:ext uri="{FF2B5EF4-FFF2-40B4-BE49-F238E27FC236}">
              <a16:creationId xmlns:a16="http://schemas.microsoft.com/office/drawing/2014/main" xmlns="" id="{00000000-0008-0000-0000-000009000000}"/>
            </a:ext>
          </a:extLst>
        </xdr:cNvPr>
        <xdr:cNvSpPr txBox="1"/>
      </xdr:nvSpPr>
      <xdr:spPr>
        <a:xfrm>
          <a:off x="4221129" y="42258815"/>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32</xdr:col>
      <xdr:colOff>193374</xdr:colOff>
      <xdr:row>743</xdr:row>
      <xdr:rowOff>316441</xdr:rowOff>
    </xdr:from>
    <xdr:ext cx="3317268" cy="1547753"/>
    <xdr:sp macro="" textlink="">
      <xdr:nvSpPr>
        <xdr:cNvPr id="11" name="テキスト ボックス 10">
          <a:extLst>
            <a:ext uri="{FF2B5EF4-FFF2-40B4-BE49-F238E27FC236}">
              <a16:creationId xmlns:a16="http://schemas.microsoft.com/office/drawing/2014/main" xmlns="" id="{00000000-0008-0000-0000-00000A000000}"/>
            </a:ext>
          </a:extLst>
        </xdr:cNvPr>
        <xdr:cNvSpPr txBox="1"/>
      </xdr:nvSpPr>
      <xdr:spPr>
        <a:xfrm>
          <a:off x="6594174" y="39540391"/>
          <a:ext cx="3317268"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600">
              <a:latin typeface="+mn-ea"/>
              <a:ea typeface="+mn-ea"/>
            </a:rPr>
            <a:t>企画競争有識者委員会等に係る</a:t>
          </a:r>
          <a:endParaRPr kumimoji="1" lang="en-US" altLang="ja-JP" sz="1600">
            <a:latin typeface="+mn-ea"/>
            <a:ea typeface="+mn-ea"/>
          </a:endParaRPr>
        </a:p>
        <a:p>
          <a:pPr algn="l"/>
          <a:r>
            <a:rPr kumimoji="1" lang="ja-JP" altLang="en-US" sz="1600">
              <a:latin typeface="+mn-ea"/>
              <a:ea typeface="+mn-ea"/>
            </a:rPr>
            <a:t>事務費 ０．４百万円</a:t>
          </a:r>
          <a:endParaRPr kumimoji="1" lang="en-US" altLang="ja-JP" sz="1600">
            <a:latin typeface="+mn-ea"/>
            <a:ea typeface="+mn-ea"/>
          </a:endParaRPr>
        </a:p>
        <a:p>
          <a:pPr algn="l"/>
          <a:r>
            <a:rPr kumimoji="1" lang="ja-JP" altLang="en-US" sz="1400">
              <a:latin typeface="+mn-ea"/>
              <a:ea typeface="+mn-ea"/>
            </a:rPr>
            <a:t> ①諸謝金 ０．２百万円</a:t>
          </a:r>
          <a:endParaRPr kumimoji="1" lang="en-US" altLang="ja-JP" sz="1400">
            <a:latin typeface="+mn-ea"/>
            <a:ea typeface="+mn-ea"/>
          </a:endParaRPr>
        </a:p>
        <a:p>
          <a:pPr algn="l"/>
          <a:r>
            <a:rPr kumimoji="1" lang="ja-JP" altLang="en-US" sz="1400">
              <a:latin typeface="+mn-ea"/>
              <a:ea typeface="+mn-ea"/>
            </a:rPr>
            <a:t> ②職員旅費 ０．１百万円</a:t>
          </a:r>
          <a:endParaRPr kumimoji="1" lang="en-US" altLang="ja-JP" sz="1400">
            <a:latin typeface="+mn-ea"/>
            <a:ea typeface="+mn-ea"/>
          </a:endParaRPr>
        </a:p>
        <a:p>
          <a:pPr algn="l"/>
          <a:r>
            <a:rPr kumimoji="1" lang="ja-JP" altLang="en-US" sz="1400">
              <a:latin typeface="+mn-ea"/>
              <a:ea typeface="+mn-ea"/>
            </a:rPr>
            <a:t> ③委員等旅費 ０．１百万円</a:t>
          </a:r>
        </a:p>
      </xdr:txBody>
    </xdr:sp>
    <xdr:clientData/>
  </xdr:oneCellAnchor>
  <xdr:twoCellAnchor>
    <xdr:from>
      <xdr:col>25</xdr:col>
      <xdr:colOff>148367</xdr:colOff>
      <xdr:row>747</xdr:row>
      <xdr:rowOff>8660</xdr:rowOff>
    </xdr:from>
    <xdr:to>
      <xdr:col>25</xdr:col>
      <xdr:colOff>148367</xdr:colOff>
      <xdr:row>751</xdr:row>
      <xdr:rowOff>106748</xdr:rowOff>
    </xdr:to>
    <xdr:cxnSp macro="">
      <xdr:nvCxnSpPr>
        <xdr:cNvPr id="12" name="直線矢印コネクタ 11">
          <a:extLst>
            <a:ext uri="{FF2B5EF4-FFF2-40B4-BE49-F238E27FC236}">
              <a16:creationId xmlns:a16="http://schemas.microsoft.com/office/drawing/2014/main" xmlns="" id="{00000000-0008-0000-0000-00000B000000}"/>
            </a:ext>
          </a:extLst>
        </xdr:cNvPr>
        <xdr:cNvCxnSpPr/>
      </xdr:nvCxnSpPr>
      <xdr:spPr>
        <a:xfrm>
          <a:off x="5148992" y="40642310"/>
          <a:ext cx="0" cy="150778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185884</xdr:colOff>
      <xdr:row>743</xdr:row>
      <xdr:rowOff>326195</xdr:rowOff>
    </xdr:from>
    <xdr:to>
      <xdr:col>33</xdr:col>
      <xdr:colOff>74597</xdr:colOff>
      <xdr:row>748</xdr:row>
      <xdr:rowOff>66394</xdr:rowOff>
    </xdr:to>
    <xdr:sp macro="" textlink="">
      <xdr:nvSpPr>
        <xdr:cNvPr id="13" name="左大かっこ 12">
          <a:extLst>
            <a:ext uri="{FF2B5EF4-FFF2-40B4-BE49-F238E27FC236}">
              <a16:creationId xmlns:a16="http://schemas.microsoft.com/office/drawing/2014/main" xmlns="" id="{00000000-0008-0000-0000-00000C000000}"/>
            </a:ext>
          </a:extLst>
        </xdr:cNvPr>
        <xdr:cNvSpPr/>
      </xdr:nvSpPr>
      <xdr:spPr>
        <a:xfrm>
          <a:off x="6586684" y="39550145"/>
          <a:ext cx="88738" cy="150232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37807</xdr:colOff>
      <xdr:row>754</xdr:row>
      <xdr:rowOff>242475</xdr:rowOff>
    </xdr:from>
    <xdr:to>
      <xdr:col>19</xdr:col>
      <xdr:colOff>201161</xdr:colOff>
      <xdr:row>756</xdr:row>
      <xdr:rowOff>264122</xdr:rowOff>
    </xdr:to>
    <xdr:sp macro="" textlink="">
      <xdr:nvSpPr>
        <xdr:cNvPr id="14" name="左大かっこ 13">
          <a:extLst>
            <a:ext uri="{FF2B5EF4-FFF2-40B4-BE49-F238E27FC236}">
              <a16:creationId xmlns:a16="http://schemas.microsoft.com/office/drawing/2014/main" xmlns="" id="{00000000-0008-0000-0000-00000D000000}"/>
            </a:ext>
          </a:extLst>
        </xdr:cNvPr>
        <xdr:cNvSpPr/>
      </xdr:nvSpPr>
      <xdr:spPr>
        <a:xfrm>
          <a:off x="3838282" y="43343100"/>
          <a:ext cx="163354" cy="72649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40974</xdr:colOff>
      <xdr:row>754</xdr:row>
      <xdr:rowOff>241362</xdr:rowOff>
    </xdr:from>
    <xdr:to>
      <xdr:col>33</xdr:col>
      <xdr:colOff>23656</xdr:colOff>
      <xdr:row>756</xdr:row>
      <xdr:rowOff>237994</xdr:rowOff>
    </xdr:to>
    <xdr:sp macro="" textlink="">
      <xdr:nvSpPr>
        <xdr:cNvPr id="15" name="右大かっこ 14">
          <a:extLst>
            <a:ext uri="{FF2B5EF4-FFF2-40B4-BE49-F238E27FC236}">
              <a16:creationId xmlns:a16="http://schemas.microsoft.com/office/drawing/2014/main" xmlns="" id="{00000000-0008-0000-0000-00000E000000}"/>
            </a:ext>
          </a:extLst>
        </xdr:cNvPr>
        <xdr:cNvSpPr/>
      </xdr:nvSpPr>
      <xdr:spPr>
        <a:xfrm>
          <a:off x="6441774" y="49971387"/>
          <a:ext cx="182707" cy="70148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76199</xdr:colOff>
      <xdr:row>755</xdr:row>
      <xdr:rowOff>26743</xdr:rowOff>
    </xdr:from>
    <xdr:ext cx="3160060" cy="492571"/>
    <xdr:sp macro="" textlink="">
      <xdr:nvSpPr>
        <xdr:cNvPr id="16" name="テキスト ボックス 15">
          <a:extLst>
            <a:ext uri="{FF2B5EF4-FFF2-40B4-BE49-F238E27FC236}">
              <a16:creationId xmlns:a16="http://schemas.microsoft.com/office/drawing/2014/main" xmlns="" id="{00000000-0008-0000-0000-00000F000000}"/>
            </a:ext>
          </a:extLst>
        </xdr:cNvPr>
        <xdr:cNvSpPr txBox="1"/>
      </xdr:nvSpPr>
      <xdr:spPr>
        <a:xfrm>
          <a:off x="3676649" y="49756768"/>
          <a:ext cx="316006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dr:col>48</xdr:col>
      <xdr:colOff>122461</xdr:colOff>
      <xdr:row>743</xdr:row>
      <xdr:rowOff>299357</xdr:rowOff>
    </xdr:from>
    <xdr:to>
      <xdr:col>48</xdr:col>
      <xdr:colOff>204104</xdr:colOff>
      <xdr:row>748</xdr:row>
      <xdr:rowOff>40821</xdr:rowOff>
    </xdr:to>
    <xdr:sp macro="" textlink="">
      <xdr:nvSpPr>
        <xdr:cNvPr id="17" name="右大かっこ 16">
          <a:extLst>
            <a:ext uri="{FF2B5EF4-FFF2-40B4-BE49-F238E27FC236}">
              <a16:creationId xmlns:a16="http://schemas.microsoft.com/office/drawing/2014/main" xmlns="" id="{00000000-0008-0000-0000-000010000000}"/>
            </a:ext>
          </a:extLst>
        </xdr:cNvPr>
        <xdr:cNvSpPr/>
      </xdr:nvSpPr>
      <xdr:spPr>
        <a:xfrm>
          <a:off x="9723661" y="39523307"/>
          <a:ext cx="81643" cy="1503589"/>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314</v>
      </c>
      <c r="AT2" s="945"/>
      <c r="AU2" s="945"/>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573</v>
      </c>
      <c r="H5" s="846"/>
      <c r="I5" s="846"/>
      <c r="J5" s="846"/>
      <c r="K5" s="846"/>
      <c r="L5" s="846"/>
      <c r="M5" s="847" t="s">
        <v>66</v>
      </c>
      <c r="N5" s="848"/>
      <c r="O5" s="848"/>
      <c r="P5" s="848"/>
      <c r="Q5" s="848"/>
      <c r="R5" s="849"/>
      <c r="S5" s="850" t="s">
        <v>574</v>
      </c>
      <c r="T5" s="846"/>
      <c r="U5" s="846"/>
      <c r="V5" s="846"/>
      <c r="W5" s="846"/>
      <c r="X5" s="851"/>
      <c r="Y5" s="701" t="s">
        <v>3</v>
      </c>
      <c r="Z5" s="543"/>
      <c r="AA5" s="543"/>
      <c r="AB5" s="543"/>
      <c r="AC5" s="543"/>
      <c r="AD5" s="544"/>
      <c r="AE5" s="702" t="s">
        <v>575</v>
      </c>
      <c r="AF5" s="702"/>
      <c r="AG5" s="702"/>
      <c r="AH5" s="702"/>
      <c r="AI5" s="702"/>
      <c r="AJ5" s="702"/>
      <c r="AK5" s="702"/>
      <c r="AL5" s="702"/>
      <c r="AM5" s="702"/>
      <c r="AN5" s="702"/>
      <c r="AO5" s="702"/>
      <c r="AP5" s="703"/>
      <c r="AQ5" s="704" t="s">
        <v>634</v>
      </c>
      <c r="AR5" s="705"/>
      <c r="AS5" s="705"/>
      <c r="AT5" s="705"/>
      <c r="AU5" s="705"/>
      <c r="AV5" s="705"/>
      <c r="AW5" s="705"/>
      <c r="AX5" s="706"/>
    </row>
    <row r="6" spans="1:50" ht="22.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9.7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8" t="s">
        <v>607</v>
      </c>
      <c r="AF7" s="919"/>
      <c r="AG7" s="919"/>
      <c r="AH7" s="919"/>
      <c r="AI7" s="919"/>
      <c r="AJ7" s="919"/>
      <c r="AK7" s="919"/>
      <c r="AL7" s="919"/>
      <c r="AM7" s="919"/>
      <c r="AN7" s="919"/>
      <c r="AO7" s="919"/>
      <c r="AP7" s="919"/>
      <c r="AQ7" s="919"/>
      <c r="AR7" s="919"/>
      <c r="AS7" s="919"/>
      <c r="AT7" s="919"/>
      <c r="AU7" s="919"/>
      <c r="AV7" s="919"/>
      <c r="AW7" s="919"/>
      <c r="AX7" s="920"/>
    </row>
    <row r="8" spans="1:50" ht="22.5" customHeight="1" x14ac:dyDescent="0.15">
      <c r="A8" s="495" t="s">
        <v>378</v>
      </c>
      <c r="B8" s="496"/>
      <c r="C8" s="496"/>
      <c r="D8" s="496"/>
      <c r="E8" s="496"/>
      <c r="F8" s="497"/>
      <c r="G8" s="946" t="str">
        <f>入力規則等!A28</f>
        <v>国土強靱化施策</v>
      </c>
      <c r="H8" s="723"/>
      <c r="I8" s="723"/>
      <c r="J8" s="723"/>
      <c r="K8" s="723"/>
      <c r="L8" s="723"/>
      <c r="M8" s="723"/>
      <c r="N8" s="723"/>
      <c r="O8" s="723"/>
      <c r="P8" s="723"/>
      <c r="Q8" s="723"/>
      <c r="R8" s="723"/>
      <c r="S8" s="723"/>
      <c r="T8" s="723"/>
      <c r="U8" s="723"/>
      <c r="V8" s="723"/>
      <c r="W8" s="723"/>
      <c r="X8" s="947"/>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579</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0.75" customHeight="1" x14ac:dyDescent="0.15">
      <c r="A10" s="663" t="s">
        <v>30</v>
      </c>
      <c r="B10" s="664"/>
      <c r="C10" s="664"/>
      <c r="D10" s="664"/>
      <c r="E10" s="664"/>
      <c r="F10" s="664"/>
      <c r="G10" s="757" t="s">
        <v>623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0"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592</v>
      </c>
      <c r="Q13" s="661"/>
      <c r="R13" s="661"/>
      <c r="S13" s="661"/>
      <c r="T13" s="661"/>
      <c r="U13" s="661"/>
      <c r="V13" s="662"/>
      <c r="W13" s="660">
        <v>14</v>
      </c>
      <c r="X13" s="661"/>
      <c r="Y13" s="661"/>
      <c r="Z13" s="661"/>
      <c r="AA13" s="661"/>
      <c r="AB13" s="661"/>
      <c r="AC13" s="662"/>
      <c r="AD13" s="779">
        <v>14</v>
      </c>
      <c r="AE13" s="780"/>
      <c r="AF13" s="780"/>
      <c r="AG13" s="780"/>
      <c r="AH13" s="780"/>
      <c r="AI13" s="780"/>
      <c r="AJ13" s="781"/>
      <c r="AK13" s="660">
        <v>7</v>
      </c>
      <c r="AL13" s="661"/>
      <c r="AM13" s="661"/>
      <c r="AN13" s="661"/>
      <c r="AO13" s="661"/>
      <c r="AP13" s="661"/>
      <c r="AQ13" s="662"/>
      <c r="AR13" s="779">
        <v>9</v>
      </c>
      <c r="AS13" s="780"/>
      <c r="AT13" s="780"/>
      <c r="AU13" s="780"/>
      <c r="AV13" s="780"/>
      <c r="AW13" s="780"/>
      <c r="AX13" s="925"/>
    </row>
    <row r="14" spans="1:50" ht="21" customHeight="1" x14ac:dyDescent="0.15">
      <c r="A14" s="617"/>
      <c r="B14" s="618"/>
      <c r="C14" s="618"/>
      <c r="D14" s="618"/>
      <c r="E14" s="618"/>
      <c r="F14" s="619"/>
      <c r="G14" s="728"/>
      <c r="H14" s="729"/>
      <c r="I14" s="714" t="s">
        <v>8</v>
      </c>
      <c r="J14" s="765"/>
      <c r="K14" s="765"/>
      <c r="L14" s="765"/>
      <c r="M14" s="765"/>
      <c r="N14" s="765"/>
      <c r="O14" s="766"/>
      <c r="P14" s="660" t="s">
        <v>592</v>
      </c>
      <c r="Q14" s="661"/>
      <c r="R14" s="661"/>
      <c r="S14" s="661"/>
      <c r="T14" s="661"/>
      <c r="U14" s="661"/>
      <c r="V14" s="662"/>
      <c r="W14" s="660" t="s">
        <v>593</v>
      </c>
      <c r="X14" s="661"/>
      <c r="Y14" s="661"/>
      <c r="Z14" s="661"/>
      <c r="AA14" s="661"/>
      <c r="AB14" s="661"/>
      <c r="AC14" s="662"/>
      <c r="AD14" s="660" t="s">
        <v>592</v>
      </c>
      <c r="AE14" s="661"/>
      <c r="AF14" s="661"/>
      <c r="AG14" s="661"/>
      <c r="AH14" s="661"/>
      <c r="AI14" s="661"/>
      <c r="AJ14" s="662"/>
      <c r="AK14" s="660" t="s">
        <v>592</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592</v>
      </c>
      <c r="Q15" s="661"/>
      <c r="R15" s="661"/>
      <c r="S15" s="661"/>
      <c r="T15" s="661"/>
      <c r="U15" s="661"/>
      <c r="V15" s="662"/>
      <c r="W15" s="660" t="s">
        <v>593</v>
      </c>
      <c r="X15" s="661"/>
      <c r="Y15" s="661"/>
      <c r="Z15" s="661"/>
      <c r="AA15" s="661"/>
      <c r="AB15" s="661"/>
      <c r="AC15" s="662"/>
      <c r="AD15" s="660" t="s">
        <v>592</v>
      </c>
      <c r="AE15" s="661"/>
      <c r="AF15" s="661"/>
      <c r="AG15" s="661"/>
      <c r="AH15" s="661"/>
      <c r="AI15" s="661"/>
      <c r="AJ15" s="662"/>
      <c r="AK15" s="660" t="s">
        <v>592</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592</v>
      </c>
      <c r="Q16" s="661"/>
      <c r="R16" s="661"/>
      <c r="S16" s="661"/>
      <c r="T16" s="661"/>
      <c r="U16" s="661"/>
      <c r="V16" s="662"/>
      <c r="W16" s="660" t="s">
        <v>593</v>
      </c>
      <c r="X16" s="661"/>
      <c r="Y16" s="661"/>
      <c r="Z16" s="661"/>
      <c r="AA16" s="661"/>
      <c r="AB16" s="661"/>
      <c r="AC16" s="662"/>
      <c r="AD16" s="660" t="s">
        <v>592</v>
      </c>
      <c r="AE16" s="661"/>
      <c r="AF16" s="661"/>
      <c r="AG16" s="661"/>
      <c r="AH16" s="661"/>
      <c r="AI16" s="661"/>
      <c r="AJ16" s="662"/>
      <c r="AK16" s="660" t="s">
        <v>592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592</v>
      </c>
      <c r="Q17" s="661"/>
      <c r="R17" s="661"/>
      <c r="S17" s="661"/>
      <c r="T17" s="661"/>
      <c r="U17" s="661"/>
      <c r="V17" s="662"/>
      <c r="W17" s="660" t="s">
        <v>593</v>
      </c>
      <c r="X17" s="661"/>
      <c r="Y17" s="661"/>
      <c r="Z17" s="661"/>
      <c r="AA17" s="661"/>
      <c r="AB17" s="661"/>
      <c r="AC17" s="662"/>
      <c r="AD17" s="660" t="s">
        <v>592</v>
      </c>
      <c r="AE17" s="661"/>
      <c r="AF17" s="661"/>
      <c r="AG17" s="661"/>
      <c r="AH17" s="661"/>
      <c r="AI17" s="661"/>
      <c r="AJ17" s="662"/>
      <c r="AK17" s="660" t="s">
        <v>592</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0</v>
      </c>
      <c r="Q18" s="885"/>
      <c r="R18" s="885"/>
      <c r="S18" s="885"/>
      <c r="T18" s="885"/>
      <c r="U18" s="885"/>
      <c r="V18" s="886"/>
      <c r="W18" s="884">
        <f>SUM(W13:AC17)</f>
        <v>14</v>
      </c>
      <c r="X18" s="885"/>
      <c r="Y18" s="885"/>
      <c r="Z18" s="885"/>
      <c r="AA18" s="885"/>
      <c r="AB18" s="885"/>
      <c r="AC18" s="886"/>
      <c r="AD18" s="884">
        <f>SUM(AD13:AJ17)</f>
        <v>14</v>
      </c>
      <c r="AE18" s="885"/>
      <c r="AF18" s="885"/>
      <c r="AG18" s="885"/>
      <c r="AH18" s="885"/>
      <c r="AI18" s="885"/>
      <c r="AJ18" s="886"/>
      <c r="AK18" s="884">
        <f>SUM(AK13:AQ17)</f>
        <v>7</v>
      </c>
      <c r="AL18" s="885"/>
      <c r="AM18" s="885"/>
      <c r="AN18" s="885"/>
      <c r="AO18" s="885"/>
      <c r="AP18" s="885"/>
      <c r="AQ18" s="886"/>
      <c r="AR18" s="884">
        <f>SUM(AR13:AX17)</f>
        <v>9</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0</v>
      </c>
      <c r="Q19" s="661"/>
      <c r="R19" s="661"/>
      <c r="S19" s="661"/>
      <c r="T19" s="661"/>
      <c r="U19" s="661"/>
      <c r="V19" s="662"/>
      <c r="W19" s="660">
        <v>13</v>
      </c>
      <c r="X19" s="661"/>
      <c r="Y19" s="661"/>
      <c r="Z19" s="661"/>
      <c r="AA19" s="661"/>
      <c r="AB19" s="661"/>
      <c r="AC19" s="662"/>
      <c r="AD19" s="660">
        <v>13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t="str">
        <f>IF(P18=0, "-", SUM(P19)/P18)</f>
        <v>-</v>
      </c>
      <c r="Q20" s="318"/>
      <c r="R20" s="318"/>
      <c r="S20" s="318"/>
      <c r="T20" s="318"/>
      <c r="U20" s="318"/>
      <c r="V20" s="318"/>
      <c r="W20" s="318">
        <f t="shared" ref="W20" si="0">IF(W18=0, "-", SUM(W19)/W18)</f>
        <v>0.9285714285714286</v>
      </c>
      <c r="X20" s="318"/>
      <c r="Y20" s="318"/>
      <c r="Z20" s="318"/>
      <c r="AA20" s="318"/>
      <c r="AB20" s="318"/>
      <c r="AC20" s="318"/>
      <c r="AD20" s="318">
        <f t="shared" ref="AD20" si="1">IF(AD18=0, "-", SUM(AD19)/AD18)</f>
        <v>0.9285714285714286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1"/>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0.9285714285714286</v>
      </c>
      <c r="X21" s="318"/>
      <c r="Y21" s="318"/>
      <c r="Z21" s="318"/>
      <c r="AA21" s="318"/>
      <c r="AB21" s="318"/>
      <c r="AC21" s="318"/>
      <c r="AD21" s="318">
        <f t="shared" ref="AD21" si="3">IF(AD19=0, "-", SUM(AD19)/SUM(AD13,AD14))</f>
        <v>0.9285714285714286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40.5" customHeight="1" x14ac:dyDescent="0.15">
      <c r="A23" s="972"/>
      <c r="B23" s="973"/>
      <c r="C23" s="973"/>
      <c r="D23" s="973"/>
      <c r="E23" s="973"/>
      <c r="F23" s="974"/>
      <c r="G23" s="957" t="s">
        <v>629</v>
      </c>
      <c r="H23" s="958"/>
      <c r="I23" s="958"/>
      <c r="J23" s="958"/>
      <c r="K23" s="958"/>
      <c r="L23" s="958"/>
      <c r="M23" s="958"/>
      <c r="N23" s="958"/>
      <c r="O23" s="959"/>
      <c r="P23" s="779">
        <v>5.6</v>
      </c>
      <c r="Q23" s="780"/>
      <c r="R23" s="780"/>
      <c r="S23" s="780"/>
      <c r="T23" s="780"/>
      <c r="U23" s="780"/>
      <c r="V23" s="781"/>
      <c r="W23" s="779">
        <v>8</v>
      </c>
      <c r="X23" s="780"/>
      <c r="Y23" s="780"/>
      <c r="Z23" s="780"/>
      <c r="AA23" s="780"/>
      <c r="AB23" s="780"/>
      <c r="AC23" s="781"/>
      <c r="AD23" s="979" t="s">
        <v>636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630</v>
      </c>
      <c r="H24" s="961"/>
      <c r="I24" s="961"/>
      <c r="J24" s="961"/>
      <c r="K24" s="961"/>
      <c r="L24" s="961"/>
      <c r="M24" s="961"/>
      <c r="N24" s="961"/>
      <c r="O24" s="962"/>
      <c r="P24" s="660">
        <v>0.6</v>
      </c>
      <c r="Q24" s="661"/>
      <c r="R24" s="661"/>
      <c r="S24" s="661"/>
      <c r="T24" s="661"/>
      <c r="U24" s="661"/>
      <c r="V24" s="662"/>
      <c r="W24" s="660">
        <v>0.7</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631</v>
      </c>
      <c r="H25" s="961"/>
      <c r="I25" s="961"/>
      <c r="J25" s="961"/>
      <c r="K25" s="961"/>
      <c r="L25" s="961"/>
      <c r="M25" s="961"/>
      <c r="N25" s="961"/>
      <c r="O25" s="962"/>
      <c r="P25" s="660">
        <v>0.3</v>
      </c>
      <c r="Q25" s="661"/>
      <c r="R25" s="661"/>
      <c r="S25" s="661"/>
      <c r="T25" s="661"/>
      <c r="U25" s="661"/>
      <c r="V25" s="662"/>
      <c r="W25" s="660">
        <v>0.3</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632</v>
      </c>
      <c r="H26" s="961"/>
      <c r="I26" s="961"/>
      <c r="J26" s="961"/>
      <c r="K26" s="961"/>
      <c r="L26" s="961"/>
      <c r="M26" s="961"/>
      <c r="N26" s="961"/>
      <c r="O26" s="962"/>
      <c r="P26" s="660">
        <v>0.3</v>
      </c>
      <c r="Q26" s="661"/>
      <c r="R26" s="661"/>
      <c r="S26" s="661"/>
      <c r="T26" s="661"/>
      <c r="U26" s="661"/>
      <c r="V26" s="662"/>
      <c r="W26" s="660">
        <v>0.3</v>
      </c>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4">
        <f>P29-SUM(P23:P27)</f>
        <v>0.20000000000000107</v>
      </c>
      <c r="Q28" s="885"/>
      <c r="R28" s="885"/>
      <c r="S28" s="885"/>
      <c r="T28" s="885"/>
      <c r="U28" s="885"/>
      <c r="V28" s="886"/>
      <c r="W28" s="884">
        <f>W29-SUM(W23:W27)</f>
        <v>-0.30000000000000071</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9">
        <f>AK13</f>
        <v>7</v>
      </c>
      <c r="Q29" s="940"/>
      <c r="R29" s="940"/>
      <c r="S29" s="940"/>
      <c r="T29" s="940"/>
      <c r="U29" s="940"/>
      <c r="V29" s="941"/>
      <c r="W29" s="939">
        <f>AR13</f>
        <v>9</v>
      </c>
      <c r="X29" s="940"/>
      <c r="Y29" s="940"/>
      <c r="Z29" s="940"/>
      <c r="AA29" s="940"/>
      <c r="AB29" s="940"/>
      <c r="AC29" s="941"/>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0" t="s">
        <v>354</v>
      </c>
      <c r="AR30" s="771"/>
      <c r="AS30" s="771"/>
      <c r="AT30" s="772"/>
      <c r="AU30" s="777" t="s">
        <v>253</v>
      </c>
      <c r="AV30" s="777"/>
      <c r="AW30" s="777"/>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583</v>
      </c>
      <c r="AR31" s="200"/>
      <c r="AS31" s="133" t="s">
        <v>355</v>
      </c>
      <c r="AT31" s="134"/>
      <c r="AU31" s="199">
        <v>32</v>
      </c>
      <c r="AV31" s="199"/>
      <c r="AW31" s="398" t="s">
        <v>300</v>
      </c>
      <c r="AX31" s="399"/>
    </row>
    <row r="32" spans="1:50" ht="27" customHeight="1" x14ac:dyDescent="0.15">
      <c r="A32" s="403"/>
      <c r="B32" s="401"/>
      <c r="C32" s="401"/>
      <c r="D32" s="401"/>
      <c r="E32" s="401"/>
      <c r="F32" s="402"/>
      <c r="G32" s="567" t="s">
        <v>580</v>
      </c>
      <c r="H32" s="568"/>
      <c r="I32" s="568"/>
      <c r="J32" s="568"/>
      <c r="K32" s="568"/>
      <c r="L32" s="568"/>
      <c r="M32" s="568"/>
      <c r="N32" s="568"/>
      <c r="O32" s="569"/>
      <c r="P32" s="105" t="s">
        <v>581</v>
      </c>
      <c r="Q32" s="105"/>
      <c r="R32" s="105"/>
      <c r="S32" s="105"/>
      <c r="T32" s="105"/>
      <c r="U32" s="105"/>
      <c r="V32" s="105"/>
      <c r="W32" s="105"/>
      <c r="X32" s="106"/>
      <c r="Y32" s="471" t="s">
        <v>12</v>
      </c>
      <c r="Z32" s="531"/>
      <c r="AA32" s="532"/>
      <c r="AB32" s="461" t="s">
        <v>582</v>
      </c>
      <c r="AC32" s="461"/>
      <c r="AD32" s="461"/>
      <c r="AE32" s="218" t="s">
        <v>567</v>
      </c>
      <c r="AF32" s="219"/>
      <c r="AG32" s="219"/>
      <c r="AH32" s="219"/>
      <c r="AI32" s="218">
        <v>13</v>
      </c>
      <c r="AJ32" s="219"/>
      <c r="AK32" s="219"/>
      <c r="AL32" s="219"/>
      <c r="AM32" s="218">
        <v>50</v>
      </c>
      <c r="AN32" s="219"/>
      <c r="AO32" s="219"/>
      <c r="AP32" s="220"/>
      <c r="AQ32" s="340" t="s">
        <v>567</v>
      </c>
      <c r="AR32" s="207"/>
      <c r="AS32" s="207"/>
      <c r="AT32" s="341"/>
      <c r="AU32" s="219"/>
      <c r="AV32" s="219"/>
      <c r="AW32" s="219"/>
      <c r="AX32" s="221"/>
    </row>
    <row r="33" spans="1:50" ht="27"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t="s">
        <v>567</v>
      </c>
      <c r="AF33" s="219"/>
      <c r="AG33" s="219"/>
      <c r="AH33" s="219"/>
      <c r="AI33" s="218">
        <v>13</v>
      </c>
      <c r="AJ33" s="219"/>
      <c r="AK33" s="219"/>
      <c r="AL33" s="219"/>
      <c r="AM33" s="218">
        <v>50</v>
      </c>
      <c r="AN33" s="219"/>
      <c r="AO33" s="219"/>
      <c r="AP33" s="220"/>
      <c r="AQ33" s="340" t="s">
        <v>567</v>
      </c>
      <c r="AR33" s="207"/>
      <c r="AS33" s="207"/>
      <c r="AT33" s="341"/>
      <c r="AU33" s="219">
        <v>50</v>
      </c>
      <c r="AV33" s="219"/>
      <c r="AW33" s="219"/>
      <c r="AX33" s="221"/>
    </row>
    <row r="34" spans="1:50" ht="27"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567</v>
      </c>
      <c r="AF34" s="219"/>
      <c r="AG34" s="219"/>
      <c r="AH34" s="219"/>
      <c r="AI34" s="218">
        <v>100</v>
      </c>
      <c r="AJ34" s="219"/>
      <c r="AK34" s="219"/>
      <c r="AL34" s="219"/>
      <c r="AM34" s="218">
        <v>100</v>
      </c>
      <c r="AN34" s="219"/>
      <c r="AO34" s="219"/>
      <c r="AP34" s="220"/>
      <c r="AQ34" s="340" t="s">
        <v>567</v>
      </c>
      <c r="AR34" s="207"/>
      <c r="AS34" s="207"/>
      <c r="AT34" s="341"/>
      <c r="AU34" s="219"/>
      <c r="AV34" s="219"/>
      <c r="AW34" s="219"/>
      <c r="AX34" s="221"/>
    </row>
    <row r="35" spans="1:50" ht="23.25" customHeight="1" x14ac:dyDescent="0.15">
      <c r="A35" s="226" t="s">
        <v>506</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3.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3.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13.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13.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13.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13.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3.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3.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3.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13.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13.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13.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13.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3.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3.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3.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13.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13.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13.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13.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3.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3.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3.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13.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13.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13.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3.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3.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3.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3.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13.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3.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3.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3.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3.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3.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3.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3.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13.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13.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13.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49.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3.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3.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3.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3.5" hidden="1" customHeight="1" x14ac:dyDescent="0.15">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13.5" hidden="1" customHeight="1" x14ac:dyDescent="0.15">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3.5" hidden="1" customHeight="1" x14ac:dyDescent="0.15">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3.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3.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13.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13.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13.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3.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idden="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idden="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idden="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idden="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thickBot="1" x14ac:dyDescent="0.2">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24.9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4.9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567</v>
      </c>
      <c r="AF101" s="219"/>
      <c r="AG101" s="219"/>
      <c r="AH101" s="220"/>
      <c r="AI101" s="218">
        <v>19</v>
      </c>
      <c r="AJ101" s="219"/>
      <c r="AK101" s="219"/>
      <c r="AL101" s="220"/>
      <c r="AM101" s="218">
        <v>52</v>
      </c>
      <c r="AN101" s="219"/>
      <c r="AO101" s="219"/>
      <c r="AP101" s="220"/>
      <c r="AQ101" s="218"/>
      <c r="AR101" s="219"/>
      <c r="AS101" s="219"/>
      <c r="AT101" s="220"/>
      <c r="AU101" s="218"/>
      <c r="AV101" s="219"/>
      <c r="AW101" s="219"/>
      <c r="AX101" s="220"/>
    </row>
    <row r="102" spans="1:60" ht="24.9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567</v>
      </c>
      <c r="AF102" s="418"/>
      <c r="AG102" s="418"/>
      <c r="AH102" s="418"/>
      <c r="AI102" s="273">
        <v>1</v>
      </c>
      <c r="AJ102" s="274"/>
      <c r="AK102" s="274"/>
      <c r="AL102" s="319"/>
      <c r="AM102" s="273">
        <v>25</v>
      </c>
      <c r="AN102" s="274"/>
      <c r="AO102" s="274"/>
      <c r="AP102" s="319"/>
      <c r="AQ102" s="273">
        <v>50</v>
      </c>
      <c r="AR102" s="274"/>
      <c r="AS102" s="274"/>
      <c r="AT102" s="319"/>
      <c r="AU102" s="273"/>
      <c r="AV102" s="274"/>
      <c r="AW102" s="274"/>
      <c r="AX102" s="319"/>
    </row>
    <row r="103" spans="1:60" ht="24.9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4.9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4.9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24.9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4.9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4.9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24.9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4.9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4.9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24.9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4.9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4.9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4.9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4.9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587</v>
      </c>
      <c r="AC116" s="546"/>
      <c r="AD116" s="547"/>
      <c r="AE116" s="418" t="s">
        <v>589</v>
      </c>
      <c r="AF116" s="418"/>
      <c r="AG116" s="418"/>
      <c r="AH116" s="418"/>
      <c r="AI116" s="418">
        <v>0.68</v>
      </c>
      <c r="AJ116" s="418"/>
      <c r="AK116" s="418"/>
      <c r="AL116" s="418"/>
      <c r="AM116" s="418">
        <v>0.25</v>
      </c>
      <c r="AN116" s="418"/>
      <c r="AO116" s="418"/>
      <c r="AP116" s="418"/>
      <c r="AQ116" s="218">
        <v>0.14000000000000001</v>
      </c>
      <c r="AR116" s="219"/>
      <c r="AS116" s="219"/>
      <c r="AT116" s="219"/>
      <c r="AU116" s="219"/>
      <c r="AV116" s="219"/>
      <c r="AW116" s="219"/>
      <c r="AX116" s="221"/>
    </row>
    <row r="117" spans="1:50" ht="24.9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4" t="s">
        <v>589</v>
      </c>
      <c r="AF117" s="554"/>
      <c r="AG117" s="554"/>
      <c r="AH117" s="554"/>
      <c r="AI117" s="554" t="s">
        <v>590</v>
      </c>
      <c r="AJ117" s="554"/>
      <c r="AK117" s="554"/>
      <c r="AL117" s="554"/>
      <c r="AM117" s="554" t="s">
        <v>624</v>
      </c>
      <c r="AN117" s="554"/>
      <c r="AO117" s="554"/>
      <c r="AP117" s="554"/>
      <c r="AQ117" s="554" t="s">
        <v>625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0" hidden="1" customHeight="1" x14ac:dyDescent="0.15">
      <c r="A130" s="188" t="s">
        <v>566</v>
      </c>
      <c r="B130" s="185"/>
      <c r="C130" s="184" t="s">
        <v>358</v>
      </c>
      <c r="D130" s="185"/>
      <c r="E130" s="169" t="s">
        <v>387</v>
      </c>
      <c r="F130" s="170"/>
      <c r="G130" s="171"/>
      <c r="H130" s="935"/>
      <c r="I130" s="935"/>
      <c r="J130" s="935"/>
      <c r="K130" s="935"/>
      <c r="L130" s="935"/>
      <c r="M130" s="935"/>
      <c r="N130" s="935"/>
      <c r="O130" s="935"/>
      <c r="P130" s="935"/>
      <c r="Q130" s="935"/>
      <c r="R130" s="935"/>
      <c r="S130" s="935"/>
      <c r="T130" s="935"/>
      <c r="U130" s="935"/>
      <c r="V130" s="935"/>
      <c r="W130" s="935"/>
      <c r="X130" s="935"/>
      <c r="Y130" s="935"/>
      <c r="Z130" s="935"/>
      <c r="AA130" s="935"/>
      <c r="AB130" s="935"/>
      <c r="AC130" s="935"/>
      <c r="AD130" s="935"/>
      <c r="AE130" s="935"/>
      <c r="AF130" s="935"/>
      <c r="AG130" s="935"/>
      <c r="AH130" s="935"/>
      <c r="AI130" s="935"/>
      <c r="AJ130" s="935"/>
      <c r="AK130" s="935"/>
      <c r="AL130" s="935"/>
      <c r="AM130" s="935"/>
      <c r="AN130" s="935"/>
      <c r="AO130" s="935"/>
      <c r="AP130" s="935"/>
      <c r="AQ130" s="935"/>
      <c r="AR130" s="935"/>
      <c r="AS130" s="935"/>
      <c r="AT130" s="935"/>
      <c r="AU130" s="935"/>
      <c r="AV130" s="935"/>
      <c r="AW130" s="935"/>
      <c r="AX130" s="936"/>
    </row>
    <row r="131" spans="1:50" ht="30"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20.100000000000001"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20.100000000000001"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9.9499999999999993"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9.9499999999999993"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9.9499999999999993"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9.9499999999999993"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0.100000000000001"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9499999999999993"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9499999999999993"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0.100000000000001"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0.100000000000001"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0.100000000000001"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0.100000000000001"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0.100000000000001"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0.100000000000001"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0.100000000000001"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0.100000000000001"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0.100000000000001"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0.100000000000001"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0.100000000000001"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0.100000000000001"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0.100000000000001"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0.100000000000001"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0.100000000000001"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0.100000000000001"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0.100000000000001"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0.100000000000001"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0.100000000000001"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0.100000000000001"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0.100000000000001"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0.100000000000001"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0.100000000000001"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0.100000000000001"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0.100000000000001"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0.100000000000001"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0.100000000000001"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0.100000000000001"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1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9.9499999999999993"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9499999999999993"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idden="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idden="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idden="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idden="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idden="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idden="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idden="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idden="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idden="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idden="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idden="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idden="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idden="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idden="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idden="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idden="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idden="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idden="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idden="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idden="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idden="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idden="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idden="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idden="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idden="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idden="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idden="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7"/>
      <c r="E430" s="174" t="s">
        <v>546</v>
      </c>
      <c r="F430" s="904"/>
      <c r="G430" s="905" t="s">
        <v>374</v>
      </c>
      <c r="H430" s="123"/>
      <c r="I430" s="123"/>
      <c r="J430" s="906" t="s">
        <v>591</v>
      </c>
      <c r="K430" s="907"/>
      <c r="L430" s="907"/>
      <c r="M430" s="907"/>
      <c r="N430" s="907"/>
      <c r="O430" s="907"/>
      <c r="P430" s="907"/>
      <c r="Q430" s="907"/>
      <c r="R430" s="907"/>
      <c r="S430" s="907"/>
      <c r="T430" s="908"/>
      <c r="U430" s="591" t="s">
        <v>608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3"/>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v>11</v>
      </c>
      <c r="AF433" s="207"/>
      <c r="AG433" s="207"/>
      <c r="AH433" s="207"/>
      <c r="AI433" s="340">
        <v>11</v>
      </c>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611</v>
      </c>
      <c r="AC434" s="205"/>
      <c r="AD434" s="205"/>
      <c r="AE434" s="340"/>
      <c r="AF434" s="207"/>
      <c r="AG434" s="207"/>
      <c r="AH434" s="341"/>
      <c r="AI434" s="340"/>
      <c r="AJ434" s="207"/>
      <c r="AK434" s="207"/>
      <c r="AL434" s="207"/>
      <c r="AM434" s="340"/>
      <c r="AN434" s="207"/>
      <c r="AO434" s="207"/>
      <c r="AP434" s="341"/>
      <c r="AQ434" s="340"/>
      <c r="AR434" s="207"/>
      <c r="AS434" s="207"/>
      <c r="AT434" s="341"/>
      <c r="AU434" s="207">
        <v>20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v>30</v>
      </c>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customHeight="1" x14ac:dyDescent="0.15">
      <c r="A438" s="189"/>
      <c r="B438" s="186"/>
      <c r="C438" s="180"/>
      <c r="D438" s="186"/>
      <c r="E438" s="342"/>
      <c r="F438" s="343"/>
      <c r="G438" s="104" t="s">
        <v>618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612</v>
      </c>
      <c r="AC438" s="213"/>
      <c r="AD438" s="213"/>
      <c r="AE438" s="340">
        <v>17</v>
      </c>
      <c r="AF438" s="207"/>
      <c r="AG438" s="207"/>
      <c r="AH438" s="207"/>
      <c r="AI438" s="340">
        <v>19</v>
      </c>
      <c r="AJ438" s="207"/>
      <c r="AK438" s="207"/>
      <c r="AL438" s="207"/>
      <c r="AM438" s="340"/>
      <c r="AN438" s="207"/>
      <c r="AO438" s="207"/>
      <c r="AP438" s="341"/>
      <c r="AQ438" s="340"/>
      <c r="AR438" s="207"/>
      <c r="AS438" s="207"/>
      <c r="AT438" s="341"/>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612</v>
      </c>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v>28</v>
      </c>
      <c r="AF442" s="200"/>
      <c r="AG442" s="133" t="s">
        <v>355</v>
      </c>
      <c r="AH442" s="134"/>
      <c r="AI442" s="156"/>
      <c r="AJ442" s="156"/>
      <c r="AK442" s="156"/>
      <c r="AL442" s="154"/>
      <c r="AM442" s="156"/>
      <c r="AN442" s="156"/>
      <c r="AO442" s="156"/>
      <c r="AP442" s="154"/>
      <c r="AQ442" s="593"/>
      <c r="AR442" s="200"/>
      <c r="AS442" s="133" t="s">
        <v>355</v>
      </c>
      <c r="AT442" s="134"/>
      <c r="AU442" s="200">
        <v>32</v>
      </c>
      <c r="AV442" s="200"/>
      <c r="AW442" s="133" t="s">
        <v>300</v>
      </c>
      <c r="AX442" s="195"/>
    </row>
    <row r="443" spans="1:50" ht="23.25" customHeight="1" x14ac:dyDescent="0.15">
      <c r="A443" s="189"/>
      <c r="B443" s="186"/>
      <c r="C443" s="180"/>
      <c r="D443" s="186"/>
      <c r="E443" s="342"/>
      <c r="F443" s="343"/>
      <c r="G443" s="104" t="s">
        <v>619</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611</v>
      </c>
      <c r="AC443" s="213"/>
      <c r="AD443" s="213"/>
      <c r="AE443" s="340">
        <v>199</v>
      </c>
      <c r="AF443" s="207"/>
      <c r="AG443" s="207"/>
      <c r="AH443" s="207"/>
      <c r="AI443" s="340">
        <v>1705</v>
      </c>
      <c r="AJ443" s="207"/>
      <c r="AK443" s="207"/>
      <c r="AL443" s="207"/>
      <c r="AM443" s="340"/>
      <c r="AN443" s="207"/>
      <c r="AO443" s="207"/>
      <c r="AP443" s="341"/>
      <c r="AQ443" s="340"/>
      <c r="AR443" s="207"/>
      <c r="AS443" s="207"/>
      <c r="AT443" s="341"/>
      <c r="AU443" s="207"/>
      <c r="AV443" s="207"/>
      <c r="AW443" s="207"/>
      <c r="AX443" s="208"/>
    </row>
    <row r="444" spans="1:50" ht="23.25"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611</v>
      </c>
      <c r="AC444" s="205"/>
      <c r="AD444" s="205"/>
      <c r="AE444" s="340"/>
      <c r="AF444" s="207"/>
      <c r="AG444" s="207"/>
      <c r="AH444" s="341"/>
      <c r="AI444" s="340"/>
      <c r="AJ444" s="207"/>
      <c r="AK444" s="207"/>
      <c r="AL444" s="207"/>
      <c r="AM444" s="340"/>
      <c r="AN444" s="207"/>
      <c r="AO444" s="207"/>
      <c r="AP444" s="341"/>
      <c r="AQ444" s="340"/>
      <c r="AR444" s="207"/>
      <c r="AS444" s="207"/>
      <c r="AT444" s="341"/>
      <c r="AU444" s="207">
        <v>2000</v>
      </c>
      <c r="AV444" s="207"/>
      <c r="AW444" s="207"/>
      <c r="AX444" s="208"/>
    </row>
    <row r="445" spans="1:50" ht="23.25"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610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4.7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576</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576</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841" t="s">
        <v>576</v>
      </c>
      <c r="AE704" s="842"/>
      <c r="AF704" s="842"/>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576</v>
      </c>
      <c r="AE705" s="718"/>
      <c r="AF705" s="718"/>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597</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598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39.7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328" t="s">
        <v>598</v>
      </c>
      <c r="AE712" s="329"/>
      <c r="AF712" s="329"/>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598</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576</v>
      </c>
      <c r="AE714" s="812"/>
      <c r="AF714" s="813"/>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576</v>
      </c>
      <c r="AE715" s="608"/>
      <c r="AF715" s="659"/>
      <c r="AG715" s="745" t="s">
        <v>602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598</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3"/>
      <c r="E726" s="843"/>
      <c r="F726" s="844"/>
      <c r="G726" s="580" t="s">
        <v>604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7.25" customHeight="1" thickBot="1" x14ac:dyDescent="0.2">
      <c r="A727" s="807"/>
      <c r="B727" s="808"/>
      <c r="C727" s="751" t="s">
        <v>57</v>
      </c>
      <c r="D727" s="752"/>
      <c r="E727" s="752"/>
      <c r="F727" s="753"/>
      <c r="G727" s="578" t="s">
        <v>605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 customHeight="1" thickBot="1" x14ac:dyDescent="0.2">
      <c r="A731" s="803" t="s">
        <v>256</v>
      </c>
      <c r="B731" s="804"/>
      <c r="C731" s="804"/>
      <c r="D731" s="804"/>
      <c r="E731" s="805"/>
      <c r="F731" s="732" t="s">
        <v>633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4.25" customHeight="1" thickBot="1" x14ac:dyDescent="0.2">
      <c r="A733" s="676" t="s">
        <v>511</v>
      </c>
      <c r="B733" s="677"/>
      <c r="C733" s="677"/>
      <c r="D733" s="677"/>
      <c r="E733" s="678"/>
      <c r="F733" s="640" t="s">
        <v>635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550</v>
      </c>
      <c r="B737" s="210"/>
      <c r="C737" s="210"/>
      <c r="D737" s="211"/>
      <c r="E737" s="995" t="s">
        <v>627</v>
      </c>
      <c r="F737" s="995"/>
      <c r="G737" s="995"/>
      <c r="H737" s="995"/>
      <c r="I737" s="995"/>
      <c r="J737" s="995"/>
      <c r="K737" s="995"/>
      <c r="L737" s="995"/>
      <c r="M737" s="995"/>
      <c r="N737" s="365" t="s">
        <v>543</v>
      </c>
      <c r="O737" s="365"/>
      <c r="P737" s="365"/>
      <c r="Q737" s="365"/>
      <c r="R737" s="995" t="s">
        <v>627</v>
      </c>
      <c r="S737" s="995"/>
      <c r="T737" s="995"/>
      <c r="U737" s="995"/>
      <c r="V737" s="995"/>
      <c r="W737" s="995"/>
      <c r="X737" s="995"/>
      <c r="Y737" s="995"/>
      <c r="Z737" s="995"/>
      <c r="AA737" s="365" t="s">
        <v>542</v>
      </c>
      <c r="AB737" s="365"/>
      <c r="AC737" s="365"/>
      <c r="AD737" s="365"/>
      <c r="AE737" s="995" t="s">
        <v>627</v>
      </c>
      <c r="AF737" s="995"/>
      <c r="AG737" s="995"/>
      <c r="AH737" s="995"/>
      <c r="AI737" s="995"/>
      <c r="AJ737" s="995"/>
      <c r="AK737" s="995"/>
      <c r="AL737" s="995"/>
      <c r="AM737" s="995"/>
      <c r="AN737" s="365" t="s">
        <v>541</v>
      </c>
      <c r="AO737" s="365"/>
      <c r="AP737" s="365"/>
      <c r="AQ737" s="365"/>
      <c r="AR737" s="987" t="s">
        <v>627</v>
      </c>
      <c r="AS737" s="988"/>
      <c r="AT737" s="988"/>
      <c r="AU737" s="988"/>
      <c r="AV737" s="988"/>
      <c r="AW737" s="988"/>
      <c r="AX737" s="989"/>
      <c r="AY737" s="89"/>
      <c r="AZ737" s="89"/>
    </row>
    <row r="738" spans="1:52" ht="24.75" customHeight="1" x14ac:dyDescent="0.15">
      <c r="A738" s="996" t="s">
        <v>540</v>
      </c>
      <c r="B738" s="210"/>
      <c r="C738" s="210"/>
      <c r="D738" s="211"/>
      <c r="E738" s="995" t="s">
        <v>627</v>
      </c>
      <c r="F738" s="995"/>
      <c r="G738" s="995"/>
      <c r="H738" s="995"/>
      <c r="I738" s="995"/>
      <c r="J738" s="995"/>
      <c r="K738" s="995"/>
      <c r="L738" s="995"/>
      <c r="M738" s="995"/>
      <c r="N738" s="365" t="s">
        <v>539</v>
      </c>
      <c r="O738" s="365"/>
      <c r="P738" s="365"/>
      <c r="Q738" s="365"/>
      <c r="R738" s="995" t="s">
        <v>627</v>
      </c>
      <c r="S738" s="995"/>
      <c r="T738" s="995"/>
      <c r="U738" s="995"/>
      <c r="V738" s="995"/>
      <c r="W738" s="995"/>
      <c r="X738" s="995"/>
      <c r="Y738" s="995"/>
      <c r="Z738" s="995"/>
      <c r="AA738" s="365" t="s">
        <v>538</v>
      </c>
      <c r="AB738" s="365"/>
      <c r="AC738" s="365"/>
      <c r="AD738" s="365"/>
      <c r="AE738" s="995" t="s">
        <v>627</v>
      </c>
      <c r="AF738" s="995"/>
      <c r="AG738" s="995"/>
      <c r="AH738" s="995"/>
      <c r="AI738" s="995"/>
      <c r="AJ738" s="995"/>
      <c r="AK738" s="995"/>
      <c r="AL738" s="995"/>
      <c r="AM738" s="995"/>
      <c r="AN738" s="365" t="s">
        <v>534</v>
      </c>
      <c r="AO738" s="365"/>
      <c r="AP738" s="365"/>
      <c r="AQ738" s="365"/>
      <c r="AR738" s="987" t="s">
        <v>626</v>
      </c>
      <c r="AS738" s="988"/>
      <c r="AT738" s="988"/>
      <c r="AU738" s="988"/>
      <c r="AV738" s="988"/>
      <c r="AW738" s="988"/>
      <c r="AX738" s="989"/>
    </row>
    <row r="739" spans="1:52" ht="24.75" customHeight="1" thickBot="1" x14ac:dyDescent="0.2">
      <c r="A739" s="997" t="s">
        <v>530</v>
      </c>
      <c r="B739" s="998"/>
      <c r="C739" s="998"/>
      <c r="D739" s="999"/>
      <c r="E739" s="1000" t="s">
        <v>621</v>
      </c>
      <c r="F739" s="990"/>
      <c r="G739" s="990"/>
      <c r="H739" s="93" t="str">
        <f>IF(E739="", "", "(")</f>
        <v>(</v>
      </c>
      <c r="I739" s="990" t="s">
        <v>466</v>
      </c>
      <c r="J739" s="990"/>
      <c r="K739" s="93" t="str">
        <f>IF(OR(I739="　", I739=""), "", "-")</f>
        <v/>
      </c>
      <c r="L739" s="991">
        <v>311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4.5" customHeight="1" x14ac:dyDescent="0.15">
      <c r="A781" s="634"/>
      <c r="B781" s="635"/>
      <c r="C781" s="635"/>
      <c r="D781" s="635"/>
      <c r="E781" s="635"/>
      <c r="F781" s="636"/>
      <c r="G781" s="673" t="s">
        <v>628</v>
      </c>
      <c r="H781" s="674"/>
      <c r="I781" s="674"/>
      <c r="J781" s="674"/>
      <c r="K781" s="675"/>
      <c r="L781" s="667" t="s">
        <v>615</v>
      </c>
      <c r="M781" s="668"/>
      <c r="N781" s="668"/>
      <c r="O781" s="668"/>
      <c r="P781" s="668"/>
      <c r="Q781" s="668"/>
      <c r="R781" s="668"/>
      <c r="S781" s="668"/>
      <c r="T781" s="668"/>
      <c r="U781" s="668"/>
      <c r="V781" s="668"/>
      <c r="W781" s="668"/>
      <c r="X781" s="669"/>
      <c r="Y781" s="388">
        <v>12</v>
      </c>
      <c r="Z781" s="389"/>
      <c r="AA781" s="389"/>
      <c r="AB781" s="809"/>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9"/>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9"/>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9"/>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29" customHeight="1" x14ac:dyDescent="0.15">
      <c r="A837" s="376">
        <v>1</v>
      </c>
      <c r="B837" s="376">
        <v>1</v>
      </c>
      <c r="C837" s="361" t="s">
        <v>616</v>
      </c>
      <c r="D837" s="347"/>
      <c r="E837" s="347"/>
      <c r="F837" s="347"/>
      <c r="G837" s="347"/>
      <c r="H837" s="347"/>
      <c r="I837" s="347"/>
      <c r="J837" s="348">
        <v>8013401001509</v>
      </c>
      <c r="K837" s="349"/>
      <c r="L837" s="349"/>
      <c r="M837" s="349"/>
      <c r="N837" s="349"/>
      <c r="O837" s="349"/>
      <c r="P837" s="362" t="s">
        <v>622</v>
      </c>
      <c r="Q837" s="350"/>
      <c r="R837" s="350"/>
      <c r="S837" s="350"/>
      <c r="T837" s="350"/>
      <c r="U837" s="350"/>
      <c r="V837" s="350"/>
      <c r="W837" s="350"/>
      <c r="X837" s="350"/>
      <c r="Y837" s="351">
        <v>12</v>
      </c>
      <c r="Z837" s="352"/>
      <c r="AA837" s="352"/>
      <c r="AB837" s="353"/>
      <c r="AC837" s="363" t="s">
        <v>502</v>
      </c>
      <c r="AD837" s="371"/>
      <c r="AE837" s="371"/>
      <c r="AF837" s="371"/>
      <c r="AG837" s="371"/>
      <c r="AH837" s="372">
        <v>2</v>
      </c>
      <c r="AI837" s="373"/>
      <c r="AJ837" s="373"/>
      <c r="AK837" s="373"/>
      <c r="AL837" s="357">
        <v>100</v>
      </c>
      <c r="AM837" s="358"/>
      <c r="AN837" s="358"/>
      <c r="AO837" s="359"/>
      <c r="AP837" s="360" t="s">
        <v>613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3.2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J14">
    <cfRule type="expression" dxfId="2813" priority="14055">
      <formula>IF(RIGHT(TEXT(P14,"0.#"),1)=".",FALSE,TRUE)</formula>
    </cfRule>
    <cfRule type="expression" dxfId="2812" priority="14056">
      <formula>IF(RIGHT(TEXT(P14,"0.#"),1)=".",TRUE,FALSE)</formula>
    </cfRule>
  </conditionalFormatting>
  <conditionalFormatting sqref="P18:AX18">
    <cfRule type="expression" dxfId="2811" priority="13931">
      <formula>IF(RIGHT(TEXT(P18,"0.#"),1)=".",FALSE,TRUE)</formula>
    </cfRule>
    <cfRule type="expression" dxfId="2810" priority="13932">
      <formula>IF(RIGHT(TEXT(P18,"0.#"),1)=".",TRUE,FALSE)</formula>
    </cfRule>
  </conditionalFormatting>
  <conditionalFormatting sqref="Y782">
    <cfRule type="expression" dxfId="2809" priority="13927">
      <formula>IF(RIGHT(TEXT(Y782,"0.#"),1)=".",FALSE,TRUE)</formula>
    </cfRule>
    <cfRule type="expression" dxfId="2808" priority="13928">
      <formula>IF(RIGHT(TEXT(Y782,"0.#"),1)=".",TRUE,FALSE)</formula>
    </cfRule>
  </conditionalFormatting>
  <conditionalFormatting sqref="Y791">
    <cfRule type="expression" dxfId="2807" priority="13923">
      <formula>IF(RIGHT(TEXT(Y791,"0.#"),1)=".",FALSE,TRUE)</formula>
    </cfRule>
    <cfRule type="expression" dxfId="2806" priority="13924">
      <formula>IF(RIGHT(TEXT(Y791,"0.#"),1)=".",TRUE,FALSE)</formula>
    </cfRule>
  </conditionalFormatting>
  <conditionalFormatting sqref="Y822:Y829 Y820 Y809:Y816 Y807 Y796:Y803 Y794">
    <cfRule type="expression" dxfId="2805" priority="13705">
      <formula>IF(RIGHT(TEXT(Y794,"0.#"),1)=".",FALSE,TRUE)</formula>
    </cfRule>
    <cfRule type="expression" dxfId="2804" priority="13706">
      <formula>IF(RIGHT(TEXT(Y794,"0.#"),1)=".",TRUE,FALSE)</formula>
    </cfRule>
  </conditionalFormatting>
  <conditionalFormatting sqref="P15:V17 P13:AX13 AD15:AJ17 AR15:AX15">
    <cfRule type="expression" dxfId="2803" priority="13753">
      <formula>IF(RIGHT(TEXT(P13,"0.#"),1)=".",FALSE,TRUE)</formula>
    </cfRule>
    <cfRule type="expression" dxfId="2802" priority="13754">
      <formula>IF(RIGHT(TEXT(P13,"0.#"),1)=".",TRUE,FALSE)</formula>
    </cfRule>
  </conditionalFormatting>
  <conditionalFormatting sqref="P19:AJ19">
    <cfRule type="expression" dxfId="2801" priority="13751">
      <formula>IF(RIGHT(TEXT(P19,"0.#"),1)=".",FALSE,TRUE)</formula>
    </cfRule>
    <cfRule type="expression" dxfId="2800" priority="13752">
      <formula>IF(RIGHT(TEXT(P19,"0.#"),1)=".",TRUE,FALSE)</formula>
    </cfRule>
  </conditionalFormatting>
  <conditionalFormatting sqref="AQ101">
    <cfRule type="expression" dxfId="2799" priority="13743">
      <formula>IF(RIGHT(TEXT(AQ101,"0.#"),1)=".",FALSE,TRUE)</formula>
    </cfRule>
    <cfRule type="expression" dxfId="2798" priority="13744">
      <formula>IF(RIGHT(TEXT(AQ101,"0.#"),1)=".",TRUE,FALSE)</formula>
    </cfRule>
  </conditionalFormatting>
  <conditionalFormatting sqref="Y783:Y790 Y781">
    <cfRule type="expression" dxfId="2797" priority="13729">
      <formula>IF(RIGHT(TEXT(Y781,"0.#"),1)=".",FALSE,TRUE)</formula>
    </cfRule>
    <cfRule type="expression" dxfId="2796" priority="13730">
      <formula>IF(RIGHT(TEXT(Y781,"0.#"),1)=".",TRUE,FALSE)</formula>
    </cfRule>
  </conditionalFormatting>
  <conditionalFormatting sqref="AU782">
    <cfRule type="expression" dxfId="2795" priority="13727">
      <formula>IF(RIGHT(TEXT(AU782,"0.#"),1)=".",FALSE,TRUE)</formula>
    </cfRule>
    <cfRule type="expression" dxfId="2794" priority="13728">
      <formula>IF(RIGHT(TEXT(AU782,"0.#"),1)=".",TRUE,FALSE)</formula>
    </cfRule>
  </conditionalFormatting>
  <conditionalFormatting sqref="AU791">
    <cfRule type="expression" dxfId="2793" priority="13725">
      <formula>IF(RIGHT(TEXT(AU791,"0.#"),1)=".",FALSE,TRUE)</formula>
    </cfRule>
    <cfRule type="expression" dxfId="2792" priority="13726">
      <formula>IF(RIGHT(TEXT(AU791,"0.#"),1)=".",TRUE,FALSE)</formula>
    </cfRule>
  </conditionalFormatting>
  <conditionalFormatting sqref="AU783:AU790 AU781">
    <cfRule type="expression" dxfId="2791" priority="13723">
      <formula>IF(RIGHT(TEXT(AU781,"0.#"),1)=".",FALSE,TRUE)</formula>
    </cfRule>
    <cfRule type="expression" dxfId="2790" priority="13724">
      <formula>IF(RIGHT(TEXT(AU781,"0.#"),1)=".",TRUE,FALSE)</formula>
    </cfRule>
  </conditionalFormatting>
  <conditionalFormatting sqref="Y821 Y808 Y795">
    <cfRule type="expression" dxfId="2789" priority="13709">
      <formula>IF(RIGHT(TEXT(Y795,"0.#"),1)=".",FALSE,TRUE)</formula>
    </cfRule>
    <cfRule type="expression" dxfId="2788" priority="13710">
      <formula>IF(RIGHT(TEXT(Y795,"0.#"),1)=".",TRUE,FALSE)</formula>
    </cfRule>
  </conditionalFormatting>
  <conditionalFormatting sqref="Y830 Y817 Y804">
    <cfRule type="expression" dxfId="2787" priority="13707">
      <formula>IF(RIGHT(TEXT(Y804,"0.#"),1)=".",FALSE,TRUE)</formula>
    </cfRule>
    <cfRule type="expression" dxfId="2786" priority="13708">
      <formula>IF(RIGHT(TEXT(Y804,"0.#"),1)=".",TRUE,FALSE)</formula>
    </cfRule>
  </conditionalFormatting>
  <conditionalFormatting sqref="AU821 AU808 AU795">
    <cfRule type="expression" dxfId="2785" priority="13703">
      <formula>IF(RIGHT(TEXT(AU795,"0.#"),1)=".",FALSE,TRUE)</formula>
    </cfRule>
    <cfRule type="expression" dxfId="2784" priority="13704">
      <formula>IF(RIGHT(TEXT(AU795,"0.#"),1)=".",TRUE,FALSE)</formula>
    </cfRule>
  </conditionalFormatting>
  <conditionalFormatting sqref="AU830 AU817 AU804">
    <cfRule type="expression" dxfId="2783" priority="13701">
      <formula>IF(RIGHT(TEXT(AU804,"0.#"),1)=".",FALSE,TRUE)</formula>
    </cfRule>
    <cfRule type="expression" dxfId="2782" priority="13702">
      <formula>IF(RIGHT(TEXT(AU804,"0.#"),1)=".",TRUE,FALSE)</formula>
    </cfRule>
  </conditionalFormatting>
  <conditionalFormatting sqref="AU822:AU829 AU820 AU809:AU816 AU807 AU796:AU803 AU794">
    <cfRule type="expression" dxfId="2781" priority="13699">
      <formula>IF(RIGHT(TEXT(AU794,"0.#"),1)=".",FALSE,TRUE)</formula>
    </cfRule>
    <cfRule type="expression" dxfId="2780" priority="13700">
      <formula>IF(RIGHT(TEXT(AU794,"0.#"),1)=".",TRUE,FALSE)</formula>
    </cfRule>
  </conditionalFormatting>
  <conditionalFormatting sqref="AM87">
    <cfRule type="expression" dxfId="2779" priority="13353">
      <formula>IF(RIGHT(TEXT(AM87,"0.#"),1)=".",FALSE,TRUE)</formula>
    </cfRule>
    <cfRule type="expression" dxfId="2778" priority="13354">
      <formula>IF(RIGHT(TEXT(AM87,"0.#"),1)=".",TRUE,FALSE)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M34">
    <cfRule type="expression" dxfId="2773" priority="13499">
      <formula>IF(RIGHT(TEXT(AM34,"0.#"),1)=".",FALSE,TRUE)</formula>
    </cfRule>
    <cfRule type="expression" dxfId="2772" priority="13500">
      <formula>IF(RIGHT(TEXT(AM34,"0.#"),1)=".",TRUE,FALSE)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U32 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Q116">
    <cfRule type="expression" dxfId="2631" priority="13207">
      <formula>IF(RIGHT(TEXT(AQ116,"0.#"),1)=".",FALSE,TRUE)</formula>
    </cfRule>
    <cfRule type="expression" dxfId="2630" priority="13208">
      <formula>IF(RIGHT(TEXT(AQ116,"0.#"),1)=".",TRUE,FALSE)</formula>
    </cfRule>
  </conditionalFormatting>
  <conditionalFormatting sqref="AM116">
    <cfRule type="expression" dxfId="2629" priority="13203">
      <formula>IF(RIGHT(TEXT(AM116,"0.#"),1)=".",FALSE,TRUE)</formula>
    </cfRule>
    <cfRule type="expression" dxfId="2628" priority="13204">
      <formula>IF(RIGHT(TEXT(AM116,"0.#"),1)=".",TRUE,FALSE)</formula>
    </cfRule>
  </conditionalFormatting>
  <conditionalFormatting sqref="AM117">
    <cfRule type="expression" dxfId="2627" priority="13201">
      <formula>IF(RIGHT(TEXT(AM117,"0.#"),1)=".",FALSE,TRUE)</formula>
    </cfRule>
    <cfRule type="expression" dxfId="2626" priority="13202">
      <formula>IF(RIGHT(TEXT(AM117,"0.#"),1)=".",TRUE,FALSE)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8:AO838">
    <cfRule type="expression" dxfId="2423" priority="2863">
      <formula>IF(AND(AL838&gt;=0, RIGHT(TEXT(AL838,"0.#"),1)&lt;&gt;"."),TRUE,FALSE)</formula>
    </cfRule>
    <cfRule type="expression" dxfId="2422" priority="2864">
      <formula>IF(AND(AL838&gt;=0, RIGHT(TEXT(AL838,"0.#"),1)="."),TRUE,FALSE)</formula>
    </cfRule>
    <cfRule type="expression" dxfId="2421" priority="2865">
      <formula>IF(AND(AL838&lt;0, RIGHT(TEXT(AL838,"0.#"),1)&lt;&gt;"."),TRUE,FALSE)</formula>
    </cfRule>
    <cfRule type="expression" dxfId="2420" priority="2866">
      <formula>IF(AND(AL838&lt;0, RIGHT(TEXT(AL838,"0.#"),1)="."),TRUE,FALSE)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I34">
    <cfRule type="expression" dxfId="751" priority="47">
      <formula>IF(RIGHT(TEXT(AI34,"0.#"),1)=".",FALSE,TRUE)</formula>
    </cfRule>
    <cfRule type="expression" dxfId="750" priority="48">
      <formula>IF(RIGHT(TEXT(AI34,"0.#"),1)=".",TRUE,FALSE)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E32:AE33">
    <cfRule type="expression" dxfId="745" priority="45">
      <formula>IF(RIGHT(TEXT(AE32,"0.#"),1)=".",FALSE,TRUE)</formula>
    </cfRule>
    <cfRule type="expression" dxfId="744" priority="46">
      <formula>IF(RIGHT(TEXT(AE32,"0.#"),1)=".",TRUE,FALSE)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W14:AC17">
    <cfRule type="expression" dxfId="717" priority="17">
      <formula>IF(RIGHT(TEXT(W14,"0.#"),1)=".",FALSE,TRUE)</formula>
    </cfRule>
    <cfRule type="expression" dxfId="716" priority="18">
      <formula>IF(RIGHT(TEXT(W14,"0.#"),1)=".",TRUE,FALSE)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AE438">
    <cfRule type="expression" dxfId="707" priority="7">
      <formula>IF(RIGHT(TEXT(AE438,"0.#"),1)=".",FALSE,TRUE)</formula>
    </cfRule>
    <cfRule type="expression" dxfId="706" priority="8">
      <formula>IF(RIGHT(TEXT(AE438,"0.#"),1)=".",TRUE,FALSE)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I438">
    <cfRule type="expression" dxfId="703" priority="3">
      <formula>IF(RIGHT(TEXT(AI438,"0.#"),1)=".",FALSE,TRUE)</formula>
    </cfRule>
    <cfRule type="expression" dxfId="702" priority="4">
      <formula>IF(RIGHT(TEXT(AI438,"0.#"),1)=".",TRUE,FALSE)</formula>
    </cfRule>
  </conditionalFormatting>
  <conditionalFormatting sqref="AI439">
    <cfRule type="expression" dxfId="701" priority="1">
      <formula>IF(RIGHT(TEXT(AI439,"0.#"),1)=".",FALSE,TRUE)</formula>
    </cfRule>
    <cfRule type="expression" dxfId="700" priority="2">
      <formula>IF(RIGHT(TEXT(AI439,"0.#"),1)=".",TRUE,FALSE)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1102"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578</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557</v>
      </c>
      <c r="AF2" s="1037"/>
      <c r="AG2" s="1037"/>
      <c r="AH2" s="1037"/>
      <c r="AI2" s="1037" t="s">
        <v>554</v>
      </c>
      <c r="AJ2" s="1037"/>
      <c r="AK2" s="1037"/>
      <c r="AL2" s="1037"/>
      <c r="AM2" s="1037" t="s">
        <v>528</v>
      </c>
      <c r="AN2" s="1037"/>
      <c r="AO2" s="103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558</v>
      </c>
      <c r="AF9" s="1037"/>
      <c r="AG9" s="1037"/>
      <c r="AH9" s="1037"/>
      <c r="AI9" s="1037" t="s">
        <v>554</v>
      </c>
      <c r="AJ9" s="1037"/>
      <c r="AK9" s="1037"/>
      <c r="AL9" s="1037"/>
      <c r="AM9" s="1037" t="s">
        <v>528</v>
      </c>
      <c r="AN9" s="1037"/>
      <c r="AO9" s="103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557</v>
      </c>
      <c r="AF16" s="1037"/>
      <c r="AG16" s="1037"/>
      <c r="AH16" s="1037"/>
      <c r="AI16" s="1037" t="s">
        <v>555</v>
      </c>
      <c r="AJ16" s="1037"/>
      <c r="AK16" s="1037"/>
      <c r="AL16" s="1037"/>
      <c r="AM16" s="1037" t="s">
        <v>528</v>
      </c>
      <c r="AN16" s="1037"/>
      <c r="AO16" s="103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559</v>
      </c>
      <c r="AF23" s="1037"/>
      <c r="AG23" s="1037"/>
      <c r="AH23" s="1037"/>
      <c r="AI23" s="1037" t="s">
        <v>554</v>
      </c>
      <c r="AJ23" s="1037"/>
      <c r="AK23" s="1037"/>
      <c r="AL23" s="1037"/>
      <c r="AM23" s="1037" t="s">
        <v>528</v>
      </c>
      <c r="AN23" s="1037"/>
      <c r="AO23" s="103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557</v>
      </c>
      <c r="AF30" s="1037"/>
      <c r="AG30" s="1037"/>
      <c r="AH30" s="1037"/>
      <c r="AI30" s="1037" t="s">
        <v>554</v>
      </c>
      <c r="AJ30" s="1037"/>
      <c r="AK30" s="1037"/>
      <c r="AL30" s="1037"/>
      <c r="AM30" s="1037" t="s">
        <v>552</v>
      </c>
      <c r="AN30" s="1037"/>
      <c r="AO30" s="103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559</v>
      </c>
      <c r="AF37" s="1037"/>
      <c r="AG37" s="1037"/>
      <c r="AH37" s="1037"/>
      <c r="AI37" s="1037" t="s">
        <v>556</v>
      </c>
      <c r="AJ37" s="1037"/>
      <c r="AK37" s="1037"/>
      <c r="AL37" s="1037"/>
      <c r="AM37" s="1037" t="s">
        <v>553</v>
      </c>
      <c r="AN37" s="1037"/>
      <c r="AO37" s="103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557</v>
      </c>
      <c r="AF44" s="1037"/>
      <c r="AG44" s="1037"/>
      <c r="AH44" s="1037"/>
      <c r="AI44" s="1037" t="s">
        <v>554</v>
      </c>
      <c r="AJ44" s="1037"/>
      <c r="AK44" s="1037"/>
      <c r="AL44" s="1037"/>
      <c r="AM44" s="1037" t="s">
        <v>528</v>
      </c>
      <c r="AN44" s="1037"/>
      <c r="AO44" s="103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60" t="s">
        <v>11</v>
      </c>
      <c r="AC51" s="1032"/>
      <c r="AD51" s="1033"/>
      <c r="AE51" s="1037" t="s">
        <v>557</v>
      </c>
      <c r="AF51" s="1037"/>
      <c r="AG51" s="1037"/>
      <c r="AH51" s="1037"/>
      <c r="AI51" s="1037" t="s">
        <v>554</v>
      </c>
      <c r="AJ51" s="1037"/>
      <c r="AK51" s="1037"/>
      <c r="AL51" s="1037"/>
      <c r="AM51" s="1037" t="s">
        <v>528</v>
      </c>
      <c r="AN51" s="1037"/>
      <c r="AO51" s="103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557</v>
      </c>
      <c r="AF58" s="1037"/>
      <c r="AG58" s="1037"/>
      <c r="AH58" s="1037"/>
      <c r="AI58" s="1037" t="s">
        <v>554</v>
      </c>
      <c r="AJ58" s="1037"/>
      <c r="AK58" s="1037"/>
      <c r="AL58" s="1037"/>
      <c r="AM58" s="1037" t="s">
        <v>528</v>
      </c>
      <c r="AN58" s="1037"/>
      <c r="AO58" s="103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557</v>
      </c>
      <c r="AF65" s="1037"/>
      <c r="AG65" s="1037"/>
      <c r="AH65" s="1037"/>
      <c r="AI65" s="1037" t="s">
        <v>554</v>
      </c>
      <c r="AJ65" s="1037"/>
      <c r="AK65" s="1037"/>
      <c r="AL65" s="1037"/>
      <c r="AM65" s="1037" t="s">
        <v>528</v>
      </c>
      <c r="AN65" s="1037"/>
      <c r="AO65" s="103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9"/>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0"/>
      <c r="B16" s="1051"/>
      <c r="C16" s="1051"/>
      <c r="D16" s="1051"/>
      <c r="E16" s="1051"/>
      <c r="F16" s="1052"/>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9"/>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0"/>
      <c r="B29" s="1051"/>
      <c r="C29" s="1051"/>
      <c r="D29" s="1051"/>
      <c r="E29" s="1051"/>
      <c r="F29" s="1052"/>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9"/>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0"/>
      <c r="B42" s="1051"/>
      <c r="C42" s="1051"/>
      <c r="D42" s="1051"/>
      <c r="E42" s="1051"/>
      <c r="F42" s="1052"/>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9"/>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0"/>
      <c r="B56" s="1051"/>
      <c r="C56" s="1051"/>
      <c r="D56" s="1051"/>
      <c r="E56" s="1051"/>
      <c r="F56" s="1052"/>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9"/>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0"/>
      <c r="B69" s="1051"/>
      <c r="C69" s="1051"/>
      <c r="D69" s="1051"/>
      <c r="E69" s="1051"/>
      <c r="F69" s="1052"/>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9"/>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0"/>
      <c r="B82" s="1051"/>
      <c r="C82" s="1051"/>
      <c r="D82" s="1051"/>
      <c r="E82" s="1051"/>
      <c r="F82" s="1052"/>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9"/>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0"/>
      <c r="B95" s="1051"/>
      <c r="C95" s="1051"/>
      <c r="D95" s="1051"/>
      <c r="E95" s="1051"/>
      <c r="F95" s="1052"/>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9"/>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0"/>
      <c r="B109" s="1051"/>
      <c r="C109" s="1051"/>
      <c r="D109" s="1051"/>
      <c r="E109" s="1051"/>
      <c r="F109" s="1052"/>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9"/>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0"/>
      <c r="B122" s="1051"/>
      <c r="C122" s="1051"/>
      <c r="D122" s="1051"/>
      <c r="E122" s="1051"/>
      <c r="F122" s="1052"/>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9"/>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0"/>
      <c r="B135" s="1051"/>
      <c r="C135" s="1051"/>
      <c r="D135" s="1051"/>
      <c r="E135" s="1051"/>
      <c r="F135" s="1052"/>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9"/>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0"/>
      <c r="B148" s="1051"/>
      <c r="C148" s="1051"/>
      <c r="D148" s="1051"/>
      <c r="E148" s="1051"/>
      <c r="F148" s="1052"/>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9"/>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0"/>
      <c r="B162" s="1051"/>
      <c r="C162" s="1051"/>
      <c r="D162" s="1051"/>
      <c r="E162" s="1051"/>
      <c r="F162" s="1052"/>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9"/>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0"/>
      <c r="B175" s="1051"/>
      <c r="C175" s="1051"/>
      <c r="D175" s="1051"/>
      <c r="E175" s="1051"/>
      <c r="F175" s="1052"/>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9"/>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0"/>
      <c r="B188" s="1051"/>
      <c r="C188" s="1051"/>
      <c r="D188" s="1051"/>
      <c r="E188" s="1051"/>
      <c r="F188" s="1052"/>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9"/>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0"/>
      <c r="B201" s="1051"/>
      <c r="C201" s="1051"/>
      <c r="D201" s="1051"/>
      <c r="E201" s="1051"/>
      <c r="F201" s="1052"/>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9"/>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0"/>
      <c r="B215" s="1051"/>
      <c r="C215" s="1051"/>
      <c r="D215" s="1051"/>
      <c r="E215" s="1051"/>
      <c r="F215" s="1052"/>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9"/>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0"/>
      <c r="B228" s="1051"/>
      <c r="C228" s="1051"/>
      <c r="D228" s="1051"/>
      <c r="E228" s="1051"/>
      <c r="F228" s="1052"/>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9"/>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0"/>
      <c r="B241" s="1051"/>
      <c r="C241" s="1051"/>
      <c r="D241" s="1051"/>
      <c r="E241" s="1051"/>
      <c r="F241" s="1052"/>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9"/>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0"/>
      <c r="B254" s="1051"/>
      <c r="C254" s="1051"/>
      <c r="D254" s="1051"/>
      <c r="E254" s="1051"/>
      <c r="F254" s="1052"/>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9"/>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2019-08-30T09:55:57Z</cp:lastPrinted>
  <dcterms:created xsi:type="dcterms:W3CDTF">2012-03-13T00:50:25Z</dcterms:created>
  <dcterms:modified xsi:type="dcterms:W3CDTF">2019-08-30T09:56:08Z</dcterms:modified>
</cp:coreProperties>
</file>