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1. 総合政策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行政事業レビューシート!$A$1:$AX$943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<sst xmlns="http://schemas.openxmlformats.org/spreadsheetml/2006/main" count="2108" uniqueCount="528">
  <si>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</si>
  <si>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</si>
  <si>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</si>
  <si>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</si>
  <si>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</si>
  <si>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</si>
  <si>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</si>
  <si>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</si>
  <si>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</si>
  <si>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</si>
  <si>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</si>
  <si>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</si>
  <si>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</si>
  <si>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</si>
  <si>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</si>
  <si>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</si>
  <si>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</si>
  <si>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</si>
  <si>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</si>
  <si>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</si>
  <si>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</si>
  <si>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</si>
  <si>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</si>
  <si>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</si>
  <si>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</si>
  <si>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</si>
  <si>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</si>
  <si>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</si>
  <si>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</si>
  <si>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</si>
  <si>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</si>
  <si>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</si>
  <si>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</si>
  <si>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</si>
  <si>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</si>
  <si>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</si>
  <si>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</si>
  <si>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</si>
  <si>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</si>
  <si>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</si>
  <si>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</si>
  <si>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</si>
  <si>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</si>
  <si>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</si>
  <si>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</si>
  <si>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</si>
  <si>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</si>
  <si>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</si>
  <si>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</si>
  <si>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</si>
  <si>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</si>
  <si>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</si>
  <si>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</si>
  <si>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</si>
  <si>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</si>
  <si>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</si>
  <si>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</si>
  <si>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</si>
  <si>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</si>
  <si>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</si>
  <si>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</si>
  <si>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</si>
  <si>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</si>
  <si>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</si>
  <si>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</si>
  <si>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</si>
  <si>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</si>
  <si>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</si>
  <si>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</si>
  <si>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</si>
  <si>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</si>
  <si>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</si>
  <si>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</si>
  <si>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</si>
  <si>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</si>
  <si>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</si>
  <si>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</si>
  <si>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</si>
  <si>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</si>
  <si>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</si>
  <si>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</si>
  <si>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</si>
  <si>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</si>
  <si>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</si>
  <si>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</si>
  <si>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</si>
  <si>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</si>
  <si>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</si>
  <si>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</si>
  <si>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</si>
  <si>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</si>
  <si>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</si>
  <si>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</si>
  <si>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</si>
  <si>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</si>
  <si>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</si>
  <si>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</si>
  <si>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</si>
  <si>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</si>
  <si>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</si>
  <si>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</si>
  <si>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</si>
  <si>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</si>
  <si>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</si>
  <si>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</si>
  <si>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</si>
  <si>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</si>
  <si>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</si>
  <si>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</si>
  <si>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</si>
  <si>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</si>
  <si>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</si>
  <si>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</si>
  <si>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</si>
  <si>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</si>
  <si>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</si>
  <si>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</si>
  <si>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</si>
  <si>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</si>
  <si>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</si>
  <si>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</si>
  <si>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</si>
  <si>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</si>
  <si>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</si>
  <si>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</si>
  <si>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</si>
  <si>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</si>
  <si>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</si>
  <si>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</si>
  <si>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</si>
  <si>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</si>
  <si>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</si>
  <si>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</si>
  <si>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</si>
  <si>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</si>
  <si>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</si>
  <si>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</si>
  <si>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</si>
  <si>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</si>
  <si>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</si>
  <si>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</si>
  <si>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</si>
  <si>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</si>
  <si>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</si>
  <si>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</si>
  <si>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</si>
  <si>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</si>
  <si>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</si>
  <si>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</si>
  <si>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</si>
  <si>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</si>
  <si>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</si>
  <si>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</si>
  <si>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</si>
  <si>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</si>
  <si>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</si>
  <si>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</si>
  <si>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</si>
  <si>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</si>
  <si>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</si>
  <si>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</si>
  <si>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</si>
  <si>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</si>
  <si>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</si>
  <si>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</si>
  <si>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</si>
  <si>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</si>
  <si>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</si>
  <si>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</si>
  <si>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</si>
  <si>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</si>
  <si>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</si>
  <si>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</si>
  <si>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</si>
  <si>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</si>
  <si>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</si>
  <si>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</si>
  <si>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</si>
  <si>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</si>
  <si>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</si>
  <si>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</si>
  <si>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</si>
  <si>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</si>
  <si>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</si>
  <si>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</si>
  <si>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</si>
  <si>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</si>
  <si>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</si>
  <si>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</si>
  <si>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</si>
  <si>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</si>
  <si>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</si>
  <si>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</si>
  <si>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</si>
  <si>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</si>
  <si>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</si>
  <si>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</si>
  <si>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</si>
  <si>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</si>
  <si>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</si>
  <si>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</si>
  <si>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</si>
  <si>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</si>
  <si>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</si>
  <si>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</si>
  <si>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</si>
  <si>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</si>
  <si>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</si>
  <si>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</si>
  <si>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</si>
  <si>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</si>
  <si>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</si>
  <si>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</si>
  <si>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</si>
  <si>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</si>
  <si>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</si>
  <si>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</si>
  <si>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</si>
  <si>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</si>
  <si>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</si>
  <si>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</si>
  <si>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</si>
  <si>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</si>
  <si>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</si>
  <si>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</si>
  <si>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</si>
  <si>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</si>
  <si>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</si>
  <si>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</si>
  <si>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</si>
  <si>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</si>
  <si>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</si>
  <si>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</si>
  <si>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</si>
  <si>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</si>
  <si>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</si>
  <si>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</si>
  <si>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</si>
  <si>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</si>
  <si>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</si>
  <si>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</si>
  <si>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</si>
  <si>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</si>
  <si>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</si>
  <si>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</si>
  <si>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</si>
  <si>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</si>
  <si>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</si>
  <si>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</si>
  <si>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</si>
  <si>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</si>
  <si>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</si>
  <si>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</si>
  <si>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</si>
  <si>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</si>
  <si>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</si>
  <si>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</si>
  <si>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</si>
  <si>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</si>
  <si>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</si>
  <si>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</si>
  <si>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</si>
  <si>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</si>
  <si>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</si>
  <si>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</si>
  <si>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</si>
  <si>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</si>
  <si>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</si>
  <si>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</si>
  <si>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</si>
  <si>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</si>
  <si>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</si>
  <si>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</si>
  <si>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</si>
  <si>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</si>
  <si>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</si>
  <si>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</si>
  <si>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</si>
  <si>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</si>
  <si>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</si>
  <si>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</si>
  <si>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</si>
  <si>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</si>
  <si>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</si>
  <si>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</si>
  <si>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</si>
  <si>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</si>
  <si>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</si>
  <si>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</si>
  <si>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</si>
  <si>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</si>
  <si>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</si>
  <si>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</si>
  <si>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</si>
  <si>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</si>
  <si>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</si>
  <si>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</si>
  <si>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</si>
  <si>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</si>
  <si>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</si>
  <si>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</si>
  <si>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</si>
  <si>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</si>
  <si>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</si>
  <si>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</si>
  <si>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</si>
  <si>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</si>
  <si>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</si>
  <si>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</si>
  <si>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</si>
  <si>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</si>
  <si>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</si>
  <si>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</si>
  <si>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</si>
  <si>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</si>
  <si>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</si>
  <si>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</si>
  <si>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</si>
  <si>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</si>
  <si>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</si>
  <si>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</si>
  <si>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</si>
  <si>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</si>
  <si>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</si>
  <si>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</si>
  <si>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</si>
  <si>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</si>
  <si>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</si>
  <si>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</si>
  <si>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</si>
  <si>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</si>
  <si>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</si>
  <si>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</si>
  <si>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</si>
  <si>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</si>
  <si>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</si>
  <si>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</si>
  <si>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</si>
  <si>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</si>
  <si>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</si>
  <si>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</si>
  <si>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</si>
  <si>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</si>
  <si>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</si>
  <si>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</si>
  <si>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</si>
  <si>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</si>
  <si>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</si>
  <si>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</si>
  <si>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</si>
  <si>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</si>
  <si>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</si>
  <si>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</si>
  <si>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</si>
  <si>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</si>
  <si>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</si>
  <si>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</si>
  <si>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</si>
  <si>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</si>
  <si>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</si>
  <si>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</si>
  <si>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</si>
  <si>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</si>
  <si>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</si>
  <si>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</si>
  <si>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</si>
  <si>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</si>
  <si>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</si>
  <si>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</si>
  <si>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</si>
  <si>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</si>
  <si>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</si>
  <si>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</si>
  <si>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</si>
  <si>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</si>
  <si>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</si>
  <si>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</si>
  <si>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</si>
  <si>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</si>
  <si>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</si>
  <si>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</si>
  <si>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</si>
  <si>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</si>
  <si>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</si>
  <si>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</si>
  <si>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</si>
  <si>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</si>
  <si>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</si>
  <si>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</si>
  <si>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</si>
  <si>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</si>
  <si>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</si>
  <si>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</si>
  <si>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</si>
  <si>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</si>
  <si>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</si>
  <si>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</si>
  <si>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</si>
  <si>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</si>
  <si>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</si>
  <si>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</si>
  <si>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</si>
  <si>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</si>
  <si>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</si>
  <si>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</si>
  <si>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</si>
  <si>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</si>
  <si>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</si>
  <si>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</si>
  <si>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</si>
  <si>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</si>
  <si>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</si>
  <si>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</si>
  <si>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</si>
  <si>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</si>
  <si>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</si>
  <si>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</si>
  <si>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</si>
  <si>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</si>
  <si>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</si>
  <si>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</si>
  <si>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</si>
  <si>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</si>
  <si>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</si>
  <si>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</si>
  <si>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</si>
  <si>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</si>
  <si>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</si>
  <si>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</si>
  <si>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</si>
  <si>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</si>
  <si>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</si>
  <si>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</si>
  <si>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</si>
  <si>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</si>
  <si>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</si>
  <si>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</si>
  <si>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</si>
  <si>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</si>
  <si>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</si>
  <si>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</si>
  <si>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</si>
  <si>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</si>
  <si>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</si>
  <si>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</si>
  <si>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</si>
  <si>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</si>
  <si>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</si>
  <si>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</si>
  <si>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</si>
  <si>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</si>
  <si>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</si>
  <si>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</si>
  <si>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</si>
  <si>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</si>
  <si>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</si>
  <si>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</si>
  <si>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</si>
  <si>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</si>
  <si>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</si>
  <si>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</si>
  <si>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</si>
  <si>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</si>
  <si>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</si>
  <si>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</si>
  <si>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</si>
  <si>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</si>
  <si>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</si>
  <si>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</si>
  <si>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</si>
  <si>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</si>
  <si>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</si>
  <si>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</si>
  <si>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</si>
  <si>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</si>
  <si>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</si>
  <si>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</si>
  <si>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</si>
  <si>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</si>
  <si>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</si>
  <si>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公共事業評価の効率的・効果的な実施等に関する調査検討経費</t>
    <rPh sb="0" eb="4">
      <t>コウキョウジギョウ</t>
    </rPh>
    <rPh sb="4" eb="6">
      <t>ヒョウカ</t>
    </rPh>
    <rPh sb="7" eb="10">
      <t>コウリツテキ</t>
    </rPh>
    <rPh sb="11" eb="14">
      <t>コウカテキ</t>
    </rPh>
    <rPh sb="15" eb="17">
      <t>ジッシ</t>
    </rPh>
    <rPh sb="17" eb="18">
      <t>トウ</t>
    </rPh>
    <rPh sb="19" eb="20">
      <t>カン</t>
    </rPh>
    <rPh sb="22" eb="24">
      <t>チョウサ</t>
    </rPh>
    <rPh sb="24" eb="26">
      <t>ケントウ</t>
    </rPh>
    <rPh sb="26" eb="28">
      <t>ケイヒ</t>
    </rPh>
    <phoneticPr fontId="5"/>
  </si>
  <si>
    <t>国土交通省</t>
  </si>
  <si>
    <t>大臣官房</t>
    <rPh sb="0" eb="2">
      <t>ダイジン</t>
    </rPh>
    <rPh sb="2" eb="4">
      <t>カンボウ</t>
    </rPh>
    <phoneticPr fontId="5"/>
  </si>
  <si>
    <t>公共事業調査室</t>
    <rPh sb="0" eb="4">
      <t>コウキョウジギョウ</t>
    </rPh>
    <rPh sb="4" eb="7">
      <t>チョウサシツ</t>
    </rPh>
    <phoneticPr fontId="5"/>
  </si>
  <si>
    <t>室長　辻　誠治</t>
    <rPh sb="0" eb="2">
      <t>シツチョウ</t>
    </rPh>
    <rPh sb="3" eb="4">
      <t>ツジ</t>
    </rPh>
    <rPh sb="5" eb="7">
      <t>トモハル</t>
    </rPh>
    <phoneticPr fontId="5"/>
  </si>
  <si>
    <t>○</t>
  </si>
  <si>
    <t>-</t>
    <phoneticPr fontId="5"/>
  </si>
  <si>
    <t>本事業では、公共事業の効率性及び実施過程の透明性の一層の向上を図るために実施している国土交通省における個別公共事業の評価について、評価システムの効率的・効果的な実施を図ることを目的とする。</t>
    <rPh sb="0" eb="1">
      <t>ホン</t>
    </rPh>
    <rPh sb="1" eb="3">
      <t>ジギョウ</t>
    </rPh>
    <rPh sb="6" eb="10">
      <t>コウキョウジギョウ</t>
    </rPh>
    <rPh sb="11" eb="14">
      <t>コウリツセイ</t>
    </rPh>
    <rPh sb="14" eb="15">
      <t>オヨ</t>
    </rPh>
    <rPh sb="16" eb="18">
      <t>ジッシ</t>
    </rPh>
    <rPh sb="18" eb="20">
      <t>カテイ</t>
    </rPh>
    <rPh sb="21" eb="24">
      <t>トウメイセイ</t>
    </rPh>
    <rPh sb="25" eb="27">
      <t>イッソウ</t>
    </rPh>
    <rPh sb="28" eb="30">
      <t>コウジョウ</t>
    </rPh>
    <rPh sb="31" eb="32">
      <t>ハカ</t>
    </rPh>
    <rPh sb="36" eb="38">
      <t>ジッシ</t>
    </rPh>
    <rPh sb="42" eb="47">
      <t>コクドコウツウショウ</t>
    </rPh>
    <rPh sb="51" eb="53">
      <t>コベツ</t>
    </rPh>
    <rPh sb="53" eb="57">
      <t>コウキョウジギョウ</t>
    </rPh>
    <rPh sb="58" eb="60">
      <t>ヒョウカ</t>
    </rPh>
    <rPh sb="65" eb="67">
      <t>ヒョウカ</t>
    </rPh>
    <rPh sb="72" eb="75">
      <t>コウリツテキ</t>
    </rPh>
    <rPh sb="76" eb="79">
      <t>コウカテキ</t>
    </rPh>
    <rPh sb="80" eb="82">
      <t>ジッシ</t>
    </rPh>
    <rPh sb="83" eb="84">
      <t>ハカ</t>
    </rPh>
    <rPh sb="88" eb="90">
      <t>モクテキ</t>
    </rPh>
    <phoneticPr fontId="5"/>
  </si>
  <si>
    <t>社会情勢の変化を踏まえ、国土交通省における個別公共事業の評価手法のあり方の妥当性を２分野以上につき検証する。</t>
    <rPh sb="0" eb="2">
      <t>シャカイ</t>
    </rPh>
    <rPh sb="2" eb="4">
      <t>ジョウセイ</t>
    </rPh>
    <rPh sb="5" eb="7">
      <t>ヘンカ</t>
    </rPh>
    <rPh sb="8" eb="9">
      <t>フ</t>
    </rPh>
    <rPh sb="12" eb="17">
      <t>コクドコウツウショウ</t>
    </rPh>
    <rPh sb="21" eb="23">
      <t>コベツ</t>
    </rPh>
    <rPh sb="23" eb="27">
      <t>コウキョウジギョウ</t>
    </rPh>
    <rPh sb="28" eb="30">
      <t>ヒョウカ</t>
    </rPh>
    <rPh sb="30" eb="32">
      <t>シュホウ</t>
    </rPh>
    <rPh sb="35" eb="36">
      <t>カタ</t>
    </rPh>
    <rPh sb="37" eb="40">
      <t>ダトウセイ</t>
    </rPh>
    <rPh sb="42" eb="44">
      <t>ブンヤ</t>
    </rPh>
    <rPh sb="44" eb="46">
      <t>イジョウ</t>
    </rPh>
    <rPh sb="49" eb="51">
      <t>ケンショウ</t>
    </rPh>
    <phoneticPr fontId="5"/>
  </si>
  <si>
    <t>事業評価手法の検討対象分野数</t>
    <rPh sb="0" eb="4">
      <t>ジギョウヒョウカ</t>
    </rPh>
    <rPh sb="4" eb="6">
      <t>シュホウ</t>
    </rPh>
    <rPh sb="7" eb="9">
      <t>ケントウ</t>
    </rPh>
    <rPh sb="9" eb="11">
      <t>タイショウ</t>
    </rPh>
    <rPh sb="11" eb="13">
      <t>ブンヤ</t>
    </rPh>
    <rPh sb="13" eb="14">
      <t>スウ</t>
    </rPh>
    <phoneticPr fontId="5"/>
  </si>
  <si>
    <t>・公共事業評価の基本的考え方（平成１４年８月）「３．１　公共事業評価の基本」
(http://www.mlit.go.jp/kisha/kisha02/13/130830/130830_1.pdf)
・国土交通省所管公共事業の事業評価に係る実施要領において、「大臣官房は、評価手法について事業種別間において共通的に考慮すべき事項について策定する」こととなっているため、少なくとも２分野について妥当性の検証を行う。</t>
    <rPh sb="1" eb="5">
      <t>コウキョウジギョウ</t>
    </rPh>
    <rPh sb="5" eb="7">
      <t>ヒョウカ</t>
    </rPh>
    <rPh sb="8" eb="11">
      <t>キホンテキ</t>
    </rPh>
    <rPh sb="11" eb="12">
      <t>カンガ</t>
    </rPh>
    <rPh sb="13" eb="14">
      <t>カタ</t>
    </rPh>
    <rPh sb="15" eb="17">
      <t>ヘイセイ</t>
    </rPh>
    <rPh sb="19" eb="20">
      <t>ネン</t>
    </rPh>
    <rPh sb="21" eb="22">
      <t>ガツ</t>
    </rPh>
    <rPh sb="28" eb="32">
      <t>コウキョウジギョウ</t>
    </rPh>
    <rPh sb="32" eb="34">
      <t>ヒョウカ</t>
    </rPh>
    <rPh sb="35" eb="37">
      <t>キホン</t>
    </rPh>
    <rPh sb="101" eb="106">
      <t>コクドコウツウショウ</t>
    </rPh>
    <rPh sb="106" eb="108">
      <t>ショカン</t>
    </rPh>
    <rPh sb="108" eb="112">
      <t>コウキョウジギョウ</t>
    </rPh>
    <rPh sb="113" eb="117">
      <t>ジギョウヒョウカ</t>
    </rPh>
    <rPh sb="118" eb="119">
      <t>カカ</t>
    </rPh>
    <rPh sb="120" eb="124">
      <t>ジッシヨウリョウ</t>
    </rPh>
    <rPh sb="130" eb="132">
      <t>ダイジン</t>
    </rPh>
    <rPh sb="132" eb="134">
      <t>カンボウ</t>
    </rPh>
    <rPh sb="136" eb="138">
      <t>ヒョウカ</t>
    </rPh>
    <rPh sb="138" eb="140">
      <t>シュホウ</t>
    </rPh>
    <rPh sb="144" eb="146">
      <t>ジギョウ</t>
    </rPh>
    <rPh sb="146" eb="148">
      <t>シュベツ</t>
    </rPh>
    <rPh sb="148" eb="149">
      <t>カン</t>
    </rPh>
    <rPh sb="153" eb="155">
      <t>キョウツウ</t>
    </rPh>
    <rPh sb="155" eb="156">
      <t>テキ</t>
    </rPh>
    <rPh sb="157" eb="159">
      <t>コウリョ</t>
    </rPh>
    <rPh sb="162" eb="164">
      <t>ジコウ</t>
    </rPh>
    <rPh sb="168" eb="170">
      <t>サクテイ</t>
    </rPh>
    <rPh sb="184" eb="185">
      <t>スク</t>
    </rPh>
    <rPh sb="190" eb="192">
      <t>ブンヤ</t>
    </rPh>
    <rPh sb="196" eb="199">
      <t>ダトウセイ</t>
    </rPh>
    <rPh sb="200" eb="202">
      <t>ケンショウ</t>
    </rPh>
    <rPh sb="203" eb="204">
      <t>オコナ</t>
    </rPh>
    <phoneticPr fontId="5"/>
  </si>
  <si>
    <t>事業評価手法の調査検討の報告数</t>
    <rPh sb="0" eb="4">
      <t>ジギョウヒョウカ</t>
    </rPh>
    <rPh sb="4" eb="6">
      <t>シュホウ</t>
    </rPh>
    <rPh sb="7" eb="9">
      <t>チョウサ</t>
    </rPh>
    <rPh sb="9" eb="11">
      <t>ケントウ</t>
    </rPh>
    <rPh sb="12" eb="14">
      <t>ホウコク</t>
    </rPh>
    <rPh sb="14" eb="15">
      <t>スウ</t>
    </rPh>
    <phoneticPr fontId="5"/>
  </si>
  <si>
    <t>調査費／調査検討の報告数　　　　　　　　　　　　</t>
    <rPh sb="0" eb="3">
      <t>チョウサヒ</t>
    </rPh>
    <rPh sb="4" eb="6">
      <t>チョウサ</t>
    </rPh>
    <rPh sb="6" eb="8">
      <t>ケントウ</t>
    </rPh>
    <rPh sb="9" eb="11">
      <t>ホウコク</t>
    </rPh>
    <rPh sb="11" eb="12">
      <t>スウ</t>
    </rPh>
    <phoneticPr fontId="5"/>
  </si>
  <si>
    <t>1.7/1</t>
    <phoneticPr fontId="5"/>
  </si>
  <si>
    <t>1.6/1</t>
    <phoneticPr fontId="5"/>
  </si>
  <si>
    <t>９　市場環境の整備、産業の生産性の向上、消費者利益の保護</t>
    <rPh sb="2" eb="4">
      <t>シジョウ</t>
    </rPh>
    <rPh sb="4" eb="6">
      <t>カンキョウ</t>
    </rPh>
    <rPh sb="7" eb="9">
      <t>セイビ</t>
    </rPh>
    <rPh sb="10" eb="12">
      <t>サンギョウ</t>
    </rPh>
    <rPh sb="13" eb="16">
      <t>セイサンセイ</t>
    </rPh>
    <rPh sb="17" eb="19">
      <t>コウジョウ</t>
    </rPh>
    <rPh sb="20" eb="23">
      <t>ショウヒシャ</t>
    </rPh>
    <rPh sb="23" eb="25">
      <t>リエキ</t>
    </rPh>
    <rPh sb="26" eb="28">
      <t>ホゴ</t>
    </rPh>
    <phoneticPr fontId="5"/>
  </si>
  <si>
    <t>３０　社会資本整備・管理等を効率的に推進する</t>
    <rPh sb="3" eb="7">
      <t>シャカイシホン</t>
    </rPh>
    <rPh sb="7" eb="9">
      <t>セイビ</t>
    </rPh>
    <rPh sb="10" eb="13">
      <t>カンリトウ</t>
    </rPh>
    <rPh sb="14" eb="17">
      <t>コウリツテキ</t>
    </rPh>
    <rPh sb="18" eb="20">
      <t>スイシン</t>
    </rPh>
    <phoneticPr fontId="5"/>
  </si>
  <si>
    <t>本事業により、国土交通省における個別公共事業の評価について、当該評価システムの効率的かつ効果的な実施に寄与する。</t>
    <rPh sb="0" eb="1">
      <t>ホン</t>
    </rPh>
    <rPh sb="1" eb="3">
      <t>ジギョウ</t>
    </rPh>
    <rPh sb="7" eb="9">
      <t>コクド</t>
    </rPh>
    <rPh sb="9" eb="12">
      <t>コウツウショウ</t>
    </rPh>
    <rPh sb="16" eb="18">
      <t>コベツ</t>
    </rPh>
    <rPh sb="18" eb="20">
      <t>コウキョウ</t>
    </rPh>
    <rPh sb="20" eb="22">
      <t>ジギョウ</t>
    </rPh>
    <rPh sb="23" eb="25">
      <t>ヒョウカ</t>
    </rPh>
    <rPh sb="30" eb="32">
      <t>トウガイ</t>
    </rPh>
    <rPh sb="32" eb="34">
      <t>ヒョウカ</t>
    </rPh>
    <rPh sb="39" eb="42">
      <t>コウリツテキ</t>
    </rPh>
    <rPh sb="44" eb="47">
      <t>コウカテキ</t>
    </rPh>
    <rPh sb="48" eb="50">
      <t>ジッシ</t>
    </rPh>
    <rPh sb="51" eb="53">
      <t>キヨ</t>
    </rPh>
    <phoneticPr fontId="5"/>
  </si>
  <si>
    <t>公共事業の効率性及びその実施過程の透明性の一層の向上を図るため、国として取り組む必要がある。</t>
    <rPh sb="0" eb="4">
      <t>コウキョウジギョウ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</si>
  <si>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</si>
  <si>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有</t>
  </si>
  <si>
    <t>無</t>
  </si>
  <si>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</si>
  <si>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執行においては、一般競争入札により受注者を決定しており、競争性のある契約方法により適切に執行している。</t>
    <phoneticPr fontId="5"/>
  </si>
  <si>
    <t>‐</t>
  </si>
  <si>
    <t>活動実績については、見込みのあったものとなっている。成果物については、今後の事業評価制度の見直しに活用する。</t>
    <rPh sb="0" eb="2">
      <t>カツドウ</t>
    </rPh>
    <rPh sb="2" eb="4">
      <t>ジッセキ</t>
    </rPh>
    <rPh sb="10" eb="12">
      <t>ミコ</t>
    </rPh>
    <rPh sb="26" eb="29">
      <t>セイカブツ</t>
    </rPh>
    <rPh sb="35" eb="37">
      <t>コンゴ</t>
    </rPh>
    <rPh sb="38" eb="42">
      <t>ジギョウヒョウカ</t>
    </rPh>
    <rPh sb="42" eb="44">
      <t>セイド</t>
    </rPh>
    <rPh sb="45" eb="47">
      <t>ミナオ</t>
    </rPh>
    <rPh sb="49" eb="51">
      <t>カツヨウ</t>
    </rPh>
    <phoneticPr fontId="5"/>
  </si>
  <si>
    <t>活動実績については、見込みのあったものとなっている。成果物については、今後の事業評価制度の見直しに活用する。</t>
    <phoneticPr fontId="5"/>
  </si>
  <si>
    <t>役務費</t>
    <rPh sb="0" eb="2">
      <t>エキム</t>
    </rPh>
    <rPh sb="2" eb="3">
      <t>ヒ</t>
    </rPh>
    <phoneticPr fontId="5"/>
  </si>
  <si>
    <t>公共事業評価の評価手法の効率的・効果的な実施等に関する調査検討</t>
    <rPh sb="0" eb="4">
      <t>コウキョウジギョウ</t>
    </rPh>
    <rPh sb="4" eb="6">
      <t>ヒョウカ</t>
    </rPh>
    <rPh sb="7" eb="9">
      <t>ヒョウカ</t>
    </rPh>
    <rPh sb="9" eb="11">
      <t>シュホウ</t>
    </rPh>
    <rPh sb="12" eb="15">
      <t>コウリツテキ</t>
    </rPh>
    <rPh sb="16" eb="19">
      <t>コウカテキ</t>
    </rPh>
    <rPh sb="20" eb="22">
      <t>ジッシ</t>
    </rPh>
    <rPh sb="22" eb="23">
      <t>トウ</t>
    </rPh>
    <rPh sb="24" eb="25">
      <t>カン</t>
    </rPh>
    <rPh sb="27" eb="29">
      <t>チョウサ</t>
    </rPh>
    <rPh sb="29" eb="31">
      <t>ケントウ</t>
    </rPh>
    <phoneticPr fontId="5"/>
  </si>
  <si>
    <t>公共計画研究所</t>
    <rPh sb="0" eb="2">
      <t>コウキョウ</t>
    </rPh>
    <rPh sb="2" eb="4">
      <t>ケイカク</t>
    </rPh>
    <rPh sb="4" eb="7">
      <t>ケンキュウジョ</t>
    </rPh>
    <phoneticPr fontId="5"/>
  </si>
  <si>
    <t>我が国においては、今後、人口減少・高齢化の進展や社会資本ストックの長寿命化を初めとした戦略的維持管理・更新の進展が想定されるため、このような社会の変化を踏まえた公共事業評価の評価手法の点検、課題の整理及び新たな評価手法の検討を行う。</t>
    <rPh sb="0" eb="1">
      <t>ワ</t>
    </rPh>
    <rPh sb="2" eb="3">
      <t>クニ</t>
    </rPh>
    <rPh sb="9" eb="11">
      <t>コンゴ</t>
    </rPh>
    <rPh sb="12" eb="14">
      <t>ジンコウ</t>
    </rPh>
    <rPh sb="14" eb="16">
      <t>ゲンショウ</t>
    </rPh>
    <rPh sb="17" eb="20">
      <t>コウレイカ</t>
    </rPh>
    <rPh sb="21" eb="23">
      <t>シンテン</t>
    </rPh>
    <rPh sb="24" eb="28">
      <t>シャカイシホン</t>
    </rPh>
    <rPh sb="33" eb="37">
      <t>チョウジュミョウカ</t>
    </rPh>
    <rPh sb="38" eb="39">
      <t>ハジ</t>
    </rPh>
    <rPh sb="43" eb="46">
      <t>センリャクテキ</t>
    </rPh>
    <rPh sb="46" eb="48">
      <t>イジ</t>
    </rPh>
    <rPh sb="48" eb="50">
      <t>カンリ</t>
    </rPh>
    <rPh sb="51" eb="53">
      <t>コウシン</t>
    </rPh>
    <rPh sb="54" eb="56">
      <t>シンテン</t>
    </rPh>
    <rPh sb="57" eb="59">
      <t>ソウテイ</t>
    </rPh>
    <rPh sb="70" eb="72">
      <t>シャカイ</t>
    </rPh>
    <rPh sb="73" eb="75">
      <t>ヘンカ</t>
    </rPh>
    <rPh sb="76" eb="77">
      <t>フ</t>
    </rPh>
    <rPh sb="80" eb="84">
      <t>コウキョウジギョウ</t>
    </rPh>
    <rPh sb="84" eb="86">
      <t>ヒョウカ</t>
    </rPh>
    <rPh sb="87" eb="89">
      <t>ヒョウカ</t>
    </rPh>
    <rPh sb="89" eb="91">
      <t>シュホウ</t>
    </rPh>
    <rPh sb="92" eb="94">
      <t>テンケン</t>
    </rPh>
    <rPh sb="95" eb="97">
      <t>カダイ</t>
    </rPh>
    <rPh sb="98" eb="100">
      <t>セイリ</t>
    </rPh>
    <rPh sb="100" eb="101">
      <t>オヨ</t>
    </rPh>
    <rPh sb="102" eb="103">
      <t>アラ</t>
    </rPh>
    <rPh sb="105" eb="107">
      <t>ヒョウカ</t>
    </rPh>
    <rPh sb="107" eb="109">
      <t>シュホウ</t>
    </rPh>
    <rPh sb="110" eb="112">
      <t>ケントウ</t>
    </rPh>
    <rPh sb="113" eb="114">
      <t>オコナ</t>
    </rPh>
    <phoneticPr fontId="5"/>
  </si>
  <si>
    <t>執行においては、一般競争入札により受注者を決定しており、競争性のある契約方法により適切に執行している。</t>
    <phoneticPr fontId="5"/>
  </si>
  <si>
    <t>執行においては、一般競争入札により受注者を決定しており、競争性のある契約方法により適切に執行している。</t>
    <phoneticPr fontId="5"/>
  </si>
  <si>
    <t>公共事業の評価手法の検討に必要な費目・使途に限定して実施している。</t>
    <rPh sb="0" eb="4">
      <t>コウキョウジギョウ</t>
    </rPh>
    <rPh sb="5" eb="7">
      <t>ヒョウカ</t>
    </rPh>
    <rPh sb="7" eb="9">
      <t>シュホウ</t>
    </rPh>
    <rPh sb="10" eb="12">
      <t>ケントウ</t>
    </rPh>
    <rPh sb="13" eb="15">
      <t>ヒツヨウ</t>
    </rPh>
    <rPh sb="16" eb="18">
      <t>ヒモク</t>
    </rPh>
    <rPh sb="19" eb="21">
      <t>シト</t>
    </rPh>
    <rPh sb="22" eb="24">
      <t>ゲンテイ</t>
    </rPh>
    <rPh sb="26" eb="28">
      <t>ジッシ</t>
    </rPh>
    <phoneticPr fontId="5"/>
  </si>
  <si>
    <t>一般競争入札による最低価格での落札となったため。</t>
    <rPh sb="9" eb="11">
      <t>サイテイ</t>
    </rPh>
    <rPh sb="11" eb="13">
      <t>カカク</t>
    </rPh>
    <rPh sb="15" eb="17">
      <t>ラクサツ</t>
    </rPh>
    <phoneticPr fontId="5"/>
  </si>
  <si>
    <t>A. 公共計画研究所</t>
    <rPh sb="3" eb="5">
      <t>コウキョウ</t>
    </rPh>
    <rPh sb="5" eb="7">
      <t>ケイカク</t>
    </rPh>
    <rPh sb="7" eb="10">
      <t>ケンキュウジョ</t>
    </rPh>
    <phoneticPr fontId="5"/>
  </si>
  <si>
    <t>-</t>
    <phoneticPr fontId="5"/>
  </si>
  <si>
    <t>新29-0019</t>
    <rPh sb="0" eb="1">
      <t>シン</t>
    </rPh>
    <phoneticPr fontId="5"/>
  </si>
  <si>
    <t>分野</t>
    <rPh sb="0" eb="2">
      <t>ブンヤ</t>
    </rPh>
    <phoneticPr fontId="5"/>
  </si>
  <si>
    <t>件</t>
    <rPh sb="0" eb="1">
      <t>ケン</t>
    </rPh>
    <phoneticPr fontId="5"/>
  </si>
  <si>
    <t>百万円/件</t>
    <rPh sb="0" eb="1">
      <t>ヒャク</t>
    </rPh>
    <rPh sb="1" eb="3">
      <t>マンエン</t>
    </rPh>
    <rPh sb="4" eb="5">
      <t>ケン</t>
    </rPh>
    <phoneticPr fontId="5"/>
  </si>
  <si>
    <t>-</t>
    <phoneticPr fontId="5"/>
  </si>
  <si>
    <t>-</t>
    <phoneticPr fontId="5"/>
  </si>
  <si>
    <t>本事業は、公共事業の効率性、及びその実施過程の透明性の一層の向上を図ることを目的としたものであり、国として取り組む必要がある。
「国費投入の必要性」、「事業の効率性」、「事業の有効性」の各項目については、それぞれ妥当であると判断出来る。</t>
    <rPh sb="0" eb="1">
      <t>ホン</t>
    </rPh>
    <rPh sb="1" eb="3">
      <t>ジギョウ</t>
    </rPh>
    <rPh sb="5" eb="9">
      <t>コウキョウジギョウ</t>
    </rPh>
    <rPh sb="10" eb="13">
      <t>コウリツセイ</t>
    </rPh>
    <rPh sb="14" eb="15">
      <t>オヨ</t>
    </rPh>
    <rPh sb="18" eb="20">
      <t>ジッシ</t>
    </rPh>
    <rPh sb="20" eb="22">
      <t>カテイ</t>
    </rPh>
    <rPh sb="23" eb="26">
      <t>トウメイセイ</t>
    </rPh>
    <rPh sb="27" eb="29">
      <t>イッソウ</t>
    </rPh>
    <rPh sb="30" eb="32">
      <t>コウジョウ</t>
    </rPh>
    <rPh sb="33" eb="34">
      <t>ハカ</t>
    </rPh>
    <rPh sb="38" eb="40">
      <t>モクテキ</t>
    </rPh>
    <rPh sb="49" eb="50">
      <t>クニ</t>
    </rPh>
    <rPh sb="53" eb="54">
      <t>ト</t>
    </rPh>
    <rPh sb="55" eb="56">
      <t>ク</t>
    </rPh>
    <rPh sb="57" eb="59">
      <t>ヒツヨウ</t>
    </rPh>
    <rPh sb="65" eb="67">
      <t>コクヒ</t>
    </rPh>
    <rPh sb="67" eb="69">
      <t>トウニュウ</t>
    </rPh>
    <rPh sb="70" eb="73">
      <t>ヒツヨウセイ</t>
    </rPh>
    <rPh sb="76" eb="78">
      <t>ジギョウ</t>
    </rPh>
    <rPh sb="79" eb="82">
      <t>コウリツセイ</t>
    </rPh>
    <rPh sb="85" eb="87">
      <t>ジギョウ</t>
    </rPh>
    <rPh sb="88" eb="91">
      <t>ユウコウセイ</t>
    </rPh>
    <rPh sb="93" eb="96">
      <t>カクコウモク</t>
    </rPh>
    <rPh sb="106" eb="108">
      <t>ダトウ</t>
    </rPh>
    <rPh sb="112" eb="116">
      <t>ハンダンデキ</t>
    </rPh>
    <phoneticPr fontId="5"/>
  </si>
  <si>
    <t>執行においては、一般競争入札により受注者を決定しており、適切な執行に努めた。
成果物については、今後の事業評価制度の見直しに活用する。</t>
    <rPh sb="0" eb="2">
      <t>シッコウ</t>
    </rPh>
    <rPh sb="8" eb="10">
      <t>イッパン</t>
    </rPh>
    <rPh sb="10" eb="12">
      <t>キョウソウ</t>
    </rPh>
    <rPh sb="12" eb="14">
      <t>ニュウサツ</t>
    </rPh>
    <rPh sb="17" eb="20">
      <t>ジュチュウシャ</t>
    </rPh>
    <rPh sb="21" eb="23">
      <t>ケッテイ</t>
    </rPh>
    <rPh sb="28" eb="30">
      <t>テキセツ</t>
    </rPh>
    <rPh sb="31" eb="33">
      <t>シッコウ</t>
    </rPh>
    <rPh sb="34" eb="35">
      <t>ツト</t>
    </rPh>
    <rPh sb="39" eb="42">
      <t>セイカブツ</t>
    </rPh>
    <rPh sb="48" eb="50">
      <t>コンゴ</t>
    </rPh>
    <rPh sb="51" eb="55">
      <t>ジギョウヒョウカ</t>
    </rPh>
    <rPh sb="55" eb="57">
      <t>セイド</t>
    </rPh>
    <rPh sb="58" eb="60">
      <t>ミナオ</t>
    </rPh>
    <rPh sb="62" eb="64">
      <t>カツヨウ</t>
    </rPh>
    <phoneticPr fontId="5"/>
  </si>
  <si>
    <t>終了予定</t>
  </si>
  <si>
    <t>事業の説明責任の観点、効率的で質の高い行政を実現するため本検討の意義は高いと考える。終了予定であるが、今後も事業効果が発揮されるよう、事業評価手法のブラッシュアップ等執行に努められたい。</t>
    <rPh sb="0" eb="2">
      <t>ジギョウ</t>
    </rPh>
    <rPh sb="3" eb="5">
      <t>セツメイ</t>
    </rPh>
    <rPh sb="5" eb="7">
      <t>セキニン</t>
    </rPh>
    <rPh sb="8" eb="10">
      <t>カンテン</t>
    </rPh>
    <rPh sb="11" eb="13">
      <t>コウリツ</t>
    </rPh>
    <rPh sb="13" eb="14">
      <t>テキ</t>
    </rPh>
    <rPh sb="15" eb="16">
      <t>シツ</t>
    </rPh>
    <rPh sb="17" eb="18">
      <t>タカ</t>
    </rPh>
    <rPh sb="19" eb="21">
      <t>ギョウセイ</t>
    </rPh>
    <rPh sb="22" eb="24">
      <t>ジツゲン</t>
    </rPh>
    <rPh sb="51" eb="53">
      <t>コンゴ</t>
    </rPh>
    <rPh sb="54" eb="56">
      <t>ジギョウ</t>
    </rPh>
    <rPh sb="56" eb="58">
      <t>コウカ</t>
    </rPh>
    <rPh sb="59" eb="61">
      <t>ハッキ</t>
    </rPh>
    <rPh sb="67" eb="69">
      <t>ジギョウ</t>
    </rPh>
    <phoneticPr fontId="5"/>
  </si>
  <si>
    <t>効率的・効果的な事業評価の実施を図ることを目的として、今後も事業評価手法のブラッシュアップ等に努めて参りたい。</t>
    <rPh sb="8" eb="10">
      <t>ジギョウ</t>
    </rPh>
    <rPh sb="10" eb="12">
      <t>ヒョウカ</t>
    </rPh>
    <rPh sb="21" eb="23">
      <t>モクテキ</t>
    </rPh>
    <rPh sb="27" eb="29">
      <t>コンゴ</t>
    </rPh>
    <rPh sb="30" eb="32">
      <t>ジギョウ</t>
    </rPh>
    <rPh sb="32" eb="34">
      <t>ヒョウカ</t>
    </rPh>
    <rPh sb="34" eb="36">
      <t>シュホウ</t>
    </rPh>
    <rPh sb="45" eb="46">
      <t>トウ</t>
    </rPh>
    <rPh sb="47" eb="48">
      <t>ツト</t>
    </rPh>
    <rPh sb="50" eb="51">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</si>
</sst>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171231</xdr:colOff>
      <xdr:row>750</xdr:row>
      <xdr:rowOff>50633</xdr:rowOff>
    </xdr:from>
    <xdr:ext cx="2772297" cy="459100"/>
    <xdr:sp macro="" textlink="">
      <xdr:nvSpPr>
        <xdr:cNvPr id="3" name="テキスト ボックス 2"/>
        <xdr:cNvSpPr txBox="1"/>
      </xdr:nvSpPr>
      <xdr:spPr>
        <a:xfrm>
          <a:off x="4496096" y="39476410"/>
          <a:ext cx="277229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公共事業評価の効率的・効果的な実施等に</a:t>
          </a:r>
          <a:endParaRPr kumimoji="1" lang="en-US" altLang="ja-JP" sz="1100"/>
        </a:p>
        <a:p>
          <a:r>
            <a:rPr kumimoji="1" lang="ja-JP" altLang="en-US" sz="1100"/>
            <a:t>関する調査検討</a:t>
          </a:r>
        </a:p>
      </xdr:txBody>
    </xdr:sp>
    <xdr:clientData/>
  </xdr:oneCellAnchor>
  <xdr:oneCellAnchor>
    <xdr:from>
      <xdr:col>17</xdr:col>
      <xdr:colOff>128717</xdr:colOff>
      <xdr:row>741</xdr:row>
      <xdr:rowOff>64357</xdr:rowOff>
    </xdr:from>
    <xdr:ext cx="4774406" cy="492571"/>
    <xdr:sp macro="" textlink="">
      <xdr:nvSpPr>
        <xdr:cNvPr id="4" name="テキスト ボックス 3"/>
        <xdr:cNvSpPr txBox="1"/>
      </xdr:nvSpPr>
      <xdr:spPr>
        <a:xfrm>
          <a:off x="3629798" y="36001925"/>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solidFill>
                <a:sysClr val="windowText" lastClr="000000"/>
              </a:solidFill>
            </a:rPr>
            <a:t>1</a:t>
          </a:r>
          <a:r>
            <a:rPr kumimoji="1" lang="ja-JP" altLang="en-US" sz="1200">
              <a:solidFill>
                <a:sysClr val="windowText" lastClr="000000"/>
              </a:solidFill>
            </a:rPr>
            <a:t>百</a:t>
          </a:r>
          <a:r>
            <a:rPr kumimoji="1" lang="ja-JP" altLang="en-US" sz="1200"/>
            <a:t>万円</a:t>
          </a:r>
        </a:p>
      </xdr:txBody>
    </xdr:sp>
    <xdr:clientData/>
  </xdr:oneCellAnchor>
  <xdr:oneCellAnchor>
    <xdr:from>
      <xdr:col>26</xdr:col>
      <xdr:colOff>162070</xdr:colOff>
      <xdr:row>742</xdr:row>
      <xdr:rowOff>261710</xdr:rowOff>
    </xdr:from>
    <xdr:ext cx="960519" cy="275717"/>
    <xdr:sp macro="" textlink="">
      <xdr:nvSpPr>
        <xdr:cNvPr id="5" name="テキスト ボックス 4"/>
        <xdr:cNvSpPr txBox="1"/>
      </xdr:nvSpPr>
      <xdr:spPr>
        <a:xfrm>
          <a:off x="5516665" y="36546811"/>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23</xdr:col>
      <xdr:colOff>62393</xdr:colOff>
      <xdr:row>747</xdr:row>
      <xdr:rowOff>89595</xdr:rowOff>
    </xdr:from>
    <xdr:ext cx="1172116" cy="275717"/>
    <xdr:sp macro="" textlink="">
      <xdr:nvSpPr>
        <xdr:cNvPr id="6" name="テキスト ボックス 5"/>
        <xdr:cNvSpPr txBox="1"/>
      </xdr:nvSpPr>
      <xdr:spPr>
        <a:xfrm>
          <a:off x="4799150" y="3811236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25</xdr:col>
      <xdr:colOff>6447</xdr:colOff>
      <xdr:row>748</xdr:row>
      <xdr:rowOff>33882</xdr:rowOff>
    </xdr:from>
    <xdr:ext cx="1579070" cy="492571"/>
    <xdr:sp macro="" textlink="">
      <xdr:nvSpPr>
        <xdr:cNvPr id="7" name="テキスト ボックス 6"/>
        <xdr:cNvSpPr txBox="1"/>
      </xdr:nvSpPr>
      <xdr:spPr>
        <a:xfrm>
          <a:off x="5155096" y="38404186"/>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公共計画研究所</a:t>
          </a:r>
          <a:endParaRPr kumimoji="1" lang="en-US" altLang="ja-JP" sz="1200"/>
        </a:p>
        <a:p>
          <a:pPr algn="ctr"/>
          <a:r>
            <a:rPr kumimoji="1" lang="en-US" altLang="ja-JP" sz="1200">
              <a:solidFill>
                <a:sysClr val="windowText" lastClr="000000"/>
              </a:solidFill>
            </a:rPr>
            <a:t>1</a:t>
          </a:r>
          <a:r>
            <a:rPr kumimoji="1" lang="ja-JP" altLang="en-US" sz="1200"/>
            <a:t>百万円</a:t>
          </a:r>
        </a:p>
      </xdr:txBody>
    </xdr:sp>
    <xdr:clientData/>
  </xdr:oneCellAnchor>
  <xdr:twoCellAnchor>
    <xdr:from>
      <xdr:col>21</xdr:col>
      <xdr:colOff>65755</xdr:colOff>
      <xdr:row>749</xdr:row>
      <xdr:rowOff>276617</xdr:rowOff>
    </xdr:from>
    <xdr:to>
      <xdr:col>21</xdr:col>
      <xdr:colOff>146020</xdr:colOff>
      <xdr:row>751</xdr:row>
      <xdr:rowOff>267909</xdr:rowOff>
    </xdr:to>
    <xdr:sp macro="" textlink="">
      <xdr:nvSpPr>
        <xdr:cNvPr id="8" name="左大かっこ 7"/>
        <xdr:cNvSpPr/>
      </xdr:nvSpPr>
      <xdr:spPr>
        <a:xfrm>
          <a:off x="4390620" y="39354860"/>
          <a:ext cx="80265" cy="686360"/>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54235</xdr:colOff>
      <xdr:row>749</xdr:row>
      <xdr:rowOff>276617</xdr:rowOff>
    </xdr:from>
    <xdr:to>
      <xdr:col>36</xdr:col>
      <xdr:colOff>144725</xdr:colOff>
      <xdr:row>751</xdr:row>
      <xdr:rowOff>267909</xdr:rowOff>
    </xdr:to>
    <xdr:sp macro="" textlink="">
      <xdr:nvSpPr>
        <xdr:cNvPr id="9" name="左大かっこ 8"/>
        <xdr:cNvSpPr/>
      </xdr:nvSpPr>
      <xdr:spPr>
        <a:xfrm flipH="1">
          <a:off x="7468289" y="39354860"/>
          <a:ext cx="90490" cy="686360"/>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31958</xdr:colOff>
      <xdr:row>743</xdr:row>
      <xdr:rowOff>218136</xdr:rowOff>
    </xdr:from>
    <xdr:to>
      <xdr:col>29</xdr:col>
      <xdr:colOff>31958</xdr:colOff>
      <xdr:row>747</xdr:row>
      <xdr:rowOff>117378</xdr:rowOff>
    </xdr:to>
    <xdr:cxnSp macro="">
      <xdr:nvCxnSpPr>
        <xdr:cNvPr id="10" name="直線矢印コネクタ 9"/>
        <xdr:cNvCxnSpPr/>
      </xdr:nvCxnSpPr>
      <xdr:spPr>
        <a:xfrm>
          <a:off x="6004390" y="36850771"/>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150710</xdr:colOff>
      <xdr:row>745</xdr:row>
      <xdr:rowOff>287869</xdr:rowOff>
    </xdr:from>
    <xdr:ext cx="841128" cy="492571"/>
    <xdr:sp macro="" textlink="">
      <xdr:nvSpPr>
        <xdr:cNvPr id="11" name="テキスト ボックス 10"/>
        <xdr:cNvSpPr txBox="1"/>
      </xdr:nvSpPr>
      <xdr:spPr>
        <a:xfrm>
          <a:off x="7770710" y="37615572"/>
          <a:ext cx="841128"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0.2</a:t>
          </a:r>
          <a:r>
            <a:rPr kumimoji="1" lang="ja-JP" altLang="en-US" sz="1200">
              <a:solidFill>
                <a:sysClr val="windowText" lastClr="000000"/>
              </a:solidFill>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1" t="s">
        <v>0</v>
      </c>
      <c r="AK2" s="921"/>
      <c r="AL2" s="921"/>
      <c r="AM2" s="921"/>
      <c r="AN2" s="921"/>
      <c r="AO2" s="922"/>
      <c r="AP2" s="922"/>
      <c r="AQ2" s="922"/>
      <c r="AR2" s="65" t="str">
        <f>IF(OR(AO2="　", AO2=""), "", "-")</f>
        <v/>
      </c>
      <c r="AS2" s="923">
        <v>305</v>
      </c>
      <c r="AT2" s="923"/>
      <c r="AU2" s="923"/>
      <c r="AV2" s="43" t="str">
        <f>IF(AW2="", "", "-")</f>
        <v/>
      </c>
      <c r="AW2" s="894"/>
      <c r="AX2" s="894"/>
    </row>
    <row r="3" spans="1:50" ht="21" customHeight="1" thickBot="1" x14ac:dyDescent="0.2">
      <c r="A3" s="850" t="s">
        <v>462</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481</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76</v>
      </c>
      <c r="H5" s="823"/>
      <c r="I5" s="823"/>
      <c r="J5" s="823"/>
      <c r="K5" s="823"/>
      <c r="L5" s="823"/>
      <c r="M5" s="824" t="s">
        <v>65</v>
      </c>
      <c r="N5" s="825"/>
      <c r="O5" s="825"/>
      <c r="P5" s="825"/>
      <c r="Q5" s="825"/>
      <c r="R5" s="826"/>
      <c r="S5" s="827" t="s">
        <v>78</v>
      </c>
      <c r="T5" s="823"/>
      <c r="U5" s="823"/>
      <c r="V5" s="823"/>
      <c r="W5" s="823"/>
      <c r="X5" s="828"/>
      <c r="Y5" s="684" t="s">
        <v>3</v>
      </c>
      <c r="Z5" s="529"/>
      <c r="AA5" s="529"/>
      <c r="AB5" s="529"/>
      <c r="AC5" s="529"/>
      <c r="AD5" s="530"/>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5" t="s">
        <v>434</v>
      </c>
      <c r="Z7" s="429"/>
      <c r="AA7" s="429"/>
      <c r="AB7" s="429"/>
      <c r="AC7" s="429"/>
      <c r="AD7" s="906"/>
      <c r="AE7" s="895" t="s">
        <v>486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1" t="s">
        <v>330</v>
      </c>
      <c r="B8" s="482"/>
      <c r="C8" s="482"/>
      <c r="D8" s="482"/>
      <c r="E8" s="482"/>
      <c r="F8" s="483"/>
      <c r="G8" s="924" t="str">
        <f>入力規則等!A28</f>
        <v>-</v>
      </c>
      <c r="H8" s="706"/>
      <c r="I8" s="706"/>
      <c r="J8" s="706"/>
      <c r="K8" s="706"/>
      <c r="L8" s="706"/>
      <c r="M8" s="706"/>
      <c r="N8" s="706"/>
      <c r="O8" s="706"/>
      <c r="P8" s="706"/>
      <c r="Q8" s="706"/>
      <c r="R8" s="706"/>
      <c r="S8" s="706"/>
      <c r="T8" s="706"/>
      <c r="U8" s="706"/>
      <c r="V8" s="706"/>
      <c r="W8" s="706"/>
      <c r="X8" s="925"/>
      <c r="Y8" s="829" t="s">
        <v>331</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487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510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6" t="s">
        <v>24</v>
      </c>
      <c r="B12" s="927"/>
      <c r="C12" s="927"/>
      <c r="D12" s="927"/>
      <c r="E12" s="927"/>
      <c r="F12" s="928"/>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486</v>
      </c>
      <c r="Q13" s="644"/>
      <c r="R13" s="644"/>
      <c r="S13" s="644"/>
      <c r="T13" s="644"/>
      <c r="U13" s="644"/>
      <c r="V13" s="645"/>
      <c r="W13" s="643">
        <v>2</v>
      </c>
      <c r="X13" s="644"/>
      <c r="Y13" s="644"/>
      <c r="Z13" s="644"/>
      <c r="AA13" s="644"/>
      <c r="AB13" s="644"/>
      <c r="AC13" s="645"/>
      <c r="AD13" s="643">
        <v>2</v>
      </c>
      <c r="AE13" s="644"/>
      <c r="AF13" s="644"/>
      <c r="AG13" s="644"/>
      <c r="AH13" s="644"/>
      <c r="AI13" s="644"/>
      <c r="AJ13" s="645"/>
      <c r="AK13" s="643" t="s">
        <v>486</v>
      </c>
      <c r="AL13" s="644"/>
      <c r="AM13" s="644"/>
      <c r="AN13" s="644"/>
      <c r="AO13" s="644"/>
      <c r="AP13" s="644"/>
      <c r="AQ13" s="645"/>
      <c r="AR13" s="902">
        <v>0</v>
      </c>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516</v>
      </c>
      <c r="X14" s="644"/>
      <c r="Y14" s="644"/>
      <c r="Z14" s="644"/>
      <c r="AA14" s="644"/>
      <c r="AB14" s="644"/>
      <c r="AC14" s="645"/>
      <c r="AD14" s="643" t="s">
        <v>516</v>
      </c>
      <c r="AE14" s="644"/>
      <c r="AF14" s="644"/>
      <c r="AG14" s="644"/>
      <c r="AH14" s="644"/>
      <c r="AI14" s="644"/>
      <c r="AJ14" s="645"/>
      <c r="AK14" s="643" t="s">
        <v>486</v>
      </c>
      <c r="AL14" s="644"/>
      <c r="AM14" s="644"/>
      <c r="AN14" s="644"/>
      <c r="AO14" s="644"/>
      <c r="AP14" s="644"/>
      <c r="AQ14" s="645"/>
      <c r="AR14" s="772"/>
      <c r="AS14" s="772"/>
      <c r="AT14" s="772"/>
      <c r="AU14" s="772"/>
      <c r="AV14" s="772"/>
      <c r="AW14" s="772"/>
      <c r="AX14" s="773"/>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516</v>
      </c>
      <c r="X15" s="644"/>
      <c r="Y15" s="644"/>
      <c r="Z15" s="644"/>
      <c r="AA15" s="644"/>
      <c r="AB15" s="644"/>
      <c r="AC15" s="645"/>
      <c r="AD15" s="643" t="s">
        <v>516</v>
      </c>
      <c r="AE15" s="644"/>
      <c r="AF15" s="644"/>
      <c r="AG15" s="644"/>
      <c r="AH15" s="644"/>
      <c r="AI15" s="644"/>
      <c r="AJ15" s="645"/>
      <c r="AK15" s="643" t="s">
        <v>486</v>
      </c>
      <c r="AL15" s="644"/>
      <c r="AM15" s="644"/>
      <c r="AN15" s="644"/>
      <c r="AO15" s="644"/>
      <c r="AP15" s="644"/>
      <c r="AQ15" s="645"/>
      <c r="AR15" s="643"/>
      <c r="AS15" s="644"/>
      <c r="AT15" s="644"/>
      <c r="AU15" s="644"/>
      <c r="AV15" s="644"/>
      <c r="AW15" s="644"/>
      <c r="AX15" s="790"/>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516</v>
      </c>
      <c r="X16" s="644"/>
      <c r="Y16" s="644"/>
      <c r="Z16" s="644"/>
      <c r="AA16" s="644"/>
      <c r="AB16" s="644"/>
      <c r="AC16" s="645"/>
      <c r="AD16" s="643" t="s">
        <v>516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516</v>
      </c>
      <c r="X17" s="644"/>
      <c r="Y17" s="644"/>
      <c r="Z17" s="644"/>
      <c r="AA17" s="644"/>
      <c r="AB17" s="644"/>
      <c r="AC17" s="645"/>
      <c r="AD17" s="643" t="s">
        <v>516</v>
      </c>
      <c r="AE17" s="644"/>
      <c r="AF17" s="644"/>
      <c r="AG17" s="644"/>
      <c r="AH17" s="644"/>
      <c r="AI17" s="644"/>
      <c r="AJ17" s="645"/>
      <c r="AK17" s="643" t="s">
        <v>486</v>
      </c>
      <c r="AL17" s="644"/>
      <c r="AM17" s="644"/>
      <c r="AN17" s="644"/>
      <c r="AO17" s="644"/>
      <c r="AP17" s="644"/>
      <c r="AQ17" s="645"/>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2</v>
      </c>
      <c r="X18" s="862"/>
      <c r="Y18" s="862"/>
      <c r="Z18" s="862"/>
      <c r="AA18" s="862"/>
      <c r="AB18" s="862"/>
      <c r="AC18" s="863"/>
      <c r="AD18" s="861">
        <f>SUM(AD13:AJ17)</f>
        <v>2</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v>1</v>
      </c>
      <c r="X19" s="644"/>
      <c r="Y19" s="644"/>
      <c r="Z19" s="644"/>
      <c r="AA19" s="644"/>
      <c r="AB19" s="644"/>
      <c r="AC19" s="645"/>
      <c r="AD19" s="643">
        <v>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59" t="s">
        <v>10</v>
      </c>
      <c r="H20" s="860"/>
      <c r="I20" s="860"/>
      <c r="J20" s="860"/>
      <c r="K20" s="860"/>
      <c r="L20" s="860"/>
      <c r="M20" s="860"/>
      <c r="N20" s="860"/>
      <c r="O20" s="860"/>
      <c r="P20" s="304" t="str">
        <f>IF(P18=0, "-", SUM(P19)/P18)</f>
        <v>-</v>
      </c>
      <c r="Q20" s="304"/>
      <c r="R20" s="304"/>
      <c r="S20" s="304"/>
      <c r="T20" s="304"/>
      <c r="U20" s="304"/>
      <c r="V20" s="304"/>
      <c r="W20" s="304">
        <f t="shared" ref="W20" si="0">IF(W18=0, "-", SUM(W19)/W18)</f>
        <v>0.5</v>
      </c>
      <c r="X20" s="304"/>
      <c r="Y20" s="304"/>
      <c r="Z20" s="304"/>
      <c r="AA20" s="304"/>
      <c r="AB20" s="304"/>
      <c r="AC20" s="304"/>
      <c r="AD20" s="304">
        <f t="shared" ref="AD20" si="1">IF(AD18=0, "-", SUM(AD19)/AD18)</f>
        <v>0.5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2"/>
      <c r="B21" s="833"/>
      <c r="C21" s="833"/>
      <c r="D21" s="833"/>
      <c r="E21" s="833"/>
      <c r="F21" s="929"/>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0.5</v>
      </c>
      <c r="X21" s="304"/>
      <c r="Y21" s="304"/>
      <c r="Z21" s="304"/>
      <c r="AA21" s="304"/>
      <c r="AB21" s="304"/>
      <c r="AC21" s="304"/>
      <c r="AD21" s="304">
        <f t="shared" ref="AD21" si="3">IF(AD19=0, "-", SUM(AD19)/SUM(AD13,AD14))</f>
        <v>0.5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7" t="s">
        <v>470</v>
      </c>
      <c r="B22" s="948"/>
      <c r="C22" s="948"/>
      <c r="D22" s="948"/>
      <c r="E22" s="948"/>
      <c r="F22" s="949"/>
      <c r="G22" s="934" t="s">
        <v>378</v>
      </c>
      <c r="H22" s="208"/>
      <c r="I22" s="208"/>
      <c r="J22" s="208"/>
      <c r="K22" s="208"/>
      <c r="L22" s="208"/>
      <c r="M22" s="208"/>
      <c r="N22" s="208"/>
      <c r="O22" s="209"/>
      <c r="P22" s="919" t="s">
        <v>439</v>
      </c>
      <c r="Q22" s="208"/>
      <c r="R22" s="208"/>
      <c r="S22" s="208"/>
      <c r="T22" s="208"/>
      <c r="U22" s="208"/>
      <c r="V22" s="209"/>
      <c r="W22" s="919" t="s">
        <v>435</v>
      </c>
      <c r="X22" s="208"/>
      <c r="Y22" s="208"/>
      <c r="Z22" s="208"/>
      <c r="AA22" s="208"/>
      <c r="AB22" s="208"/>
      <c r="AC22" s="209"/>
      <c r="AD22" s="919" t="s">
        <v>377</v>
      </c>
      <c r="AE22" s="208"/>
      <c r="AF22" s="208"/>
      <c r="AG22" s="208"/>
      <c r="AH22" s="208"/>
      <c r="AI22" s="208"/>
      <c r="AJ22" s="208"/>
      <c r="AK22" s="208"/>
      <c r="AL22" s="208"/>
      <c r="AM22" s="208"/>
      <c r="AN22" s="208"/>
      <c r="AO22" s="208"/>
      <c r="AP22" s="208"/>
      <c r="AQ22" s="208"/>
      <c r="AR22" s="208"/>
      <c r="AS22" s="208"/>
      <c r="AT22" s="208"/>
      <c r="AU22" s="208"/>
      <c r="AV22" s="208"/>
      <c r="AW22" s="208"/>
      <c r="AX22" s="956"/>
    </row>
    <row r="23" spans="1:50" ht="25.5" customHeight="1" x14ac:dyDescent="0.15">
      <c r="A23" s="950"/>
      <c r="B23" s="951"/>
      <c r="C23" s="951"/>
      <c r="D23" s="951"/>
      <c r="E23" s="951"/>
      <c r="F23" s="952"/>
      <c r="G23" s="935" t="s">
        <v>486</v>
      </c>
      <c r="H23" s="936"/>
      <c r="I23" s="936"/>
      <c r="J23" s="936"/>
      <c r="K23" s="936"/>
      <c r="L23" s="936"/>
      <c r="M23" s="936"/>
      <c r="N23" s="936"/>
      <c r="O23" s="937"/>
      <c r="P23" s="902" t="s">
        <v>486</v>
      </c>
      <c r="Q23" s="903"/>
      <c r="R23" s="903"/>
      <c r="S23" s="903"/>
      <c r="T23" s="903"/>
      <c r="U23" s="903"/>
      <c r="V23" s="920"/>
      <c r="W23" s="902" t="s">
        <v>486</v>
      </c>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486</v>
      </c>
      <c r="H24" s="939"/>
      <c r="I24" s="939"/>
      <c r="J24" s="939"/>
      <c r="K24" s="939"/>
      <c r="L24" s="939"/>
      <c r="M24" s="939"/>
      <c r="N24" s="939"/>
      <c r="O24" s="940"/>
      <c r="P24" s="643" t="s">
        <v>486</v>
      </c>
      <c r="Q24" s="644"/>
      <c r="R24" s="644"/>
      <c r="S24" s="644"/>
      <c r="T24" s="644"/>
      <c r="U24" s="644"/>
      <c r="V24" s="645"/>
      <c r="W24" s="643" t="s">
        <v>486</v>
      </c>
      <c r="X24" s="644"/>
      <c r="Y24" s="644"/>
      <c r="Z24" s="644"/>
      <c r="AA24" s="644"/>
      <c r="AB24" s="644"/>
      <c r="AC24" s="645"/>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t="s">
        <v>486</v>
      </c>
      <c r="H25" s="939"/>
      <c r="I25" s="939"/>
      <c r="J25" s="939"/>
      <c r="K25" s="939"/>
      <c r="L25" s="939"/>
      <c r="M25" s="939"/>
      <c r="N25" s="939"/>
      <c r="O25" s="940"/>
      <c r="P25" s="643" t="s">
        <v>486</v>
      </c>
      <c r="Q25" s="644"/>
      <c r="R25" s="644"/>
      <c r="S25" s="644"/>
      <c r="T25" s="644"/>
      <c r="U25" s="644"/>
      <c r="V25" s="645"/>
      <c r="W25" s="643" t="s">
        <v>486</v>
      </c>
      <c r="X25" s="644"/>
      <c r="Y25" s="644"/>
      <c r="Z25" s="644"/>
      <c r="AA25" s="644"/>
      <c r="AB25" s="644"/>
      <c r="AC25" s="645"/>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t="s">
        <v>486</v>
      </c>
      <c r="H26" s="939"/>
      <c r="I26" s="939"/>
      <c r="J26" s="939"/>
      <c r="K26" s="939"/>
      <c r="L26" s="939"/>
      <c r="M26" s="939"/>
      <c r="N26" s="939"/>
      <c r="O26" s="940"/>
      <c r="P26" s="643" t="s">
        <v>486</v>
      </c>
      <c r="Q26" s="644"/>
      <c r="R26" s="644"/>
      <c r="S26" s="644"/>
      <c r="T26" s="644"/>
      <c r="U26" s="644"/>
      <c r="V26" s="645"/>
      <c r="W26" s="643" t="s">
        <v>486</v>
      </c>
      <c r="X26" s="644"/>
      <c r="Y26" s="644"/>
      <c r="Z26" s="644"/>
      <c r="AA26" s="644"/>
      <c r="AB26" s="644"/>
      <c r="AC26" s="645"/>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t="s">
        <v>486</v>
      </c>
      <c r="H27" s="939"/>
      <c r="I27" s="939"/>
      <c r="J27" s="939"/>
      <c r="K27" s="939"/>
      <c r="L27" s="939"/>
      <c r="M27" s="939"/>
      <c r="N27" s="939"/>
      <c r="O27" s="940"/>
      <c r="P27" s="643" t="s">
        <v>486</v>
      </c>
      <c r="Q27" s="644"/>
      <c r="R27" s="644"/>
      <c r="S27" s="644"/>
      <c r="T27" s="644"/>
      <c r="U27" s="644"/>
      <c r="V27" s="645"/>
      <c r="W27" s="643" t="s">
        <v>486</v>
      </c>
      <c r="X27" s="644"/>
      <c r="Y27" s="644"/>
      <c r="Z27" s="644"/>
      <c r="AA27" s="644"/>
      <c r="AB27" s="644"/>
      <c r="AC27" s="645"/>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382</v>
      </c>
      <c r="H28" s="942"/>
      <c r="I28" s="942"/>
      <c r="J28" s="942"/>
      <c r="K28" s="942"/>
      <c r="L28" s="942"/>
      <c r="M28" s="942"/>
      <c r="N28" s="942"/>
      <c r="O28" s="943"/>
      <c r="P28" s="861" t="e">
        <f>P29-SUM(P23:P27)</f>
        <v>#VALUE!</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379</v>
      </c>
      <c r="H29" s="945"/>
      <c r="I29" s="945"/>
      <c r="J29" s="945"/>
      <c r="K29" s="945"/>
      <c r="L29" s="945"/>
      <c r="M29" s="945"/>
      <c r="N29" s="945"/>
      <c r="O29" s="946"/>
      <c r="P29" s="643" t="str">
        <f>AK13</f>
        <v>-</v>
      </c>
      <c r="Q29" s="644"/>
      <c r="R29" s="644"/>
      <c r="S29" s="644"/>
      <c r="T29" s="644"/>
      <c r="U29" s="644"/>
      <c r="V29" s="645"/>
      <c r="W29" s="916">
        <f>AR13</f>
        <v>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4" t="s">
        <v>394</v>
      </c>
      <c r="B30" s="845"/>
      <c r="C30" s="845"/>
      <c r="D30" s="845"/>
      <c r="E30" s="845"/>
      <c r="F30" s="846"/>
      <c r="G30" s="759" t="s">
        <v>264</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454</v>
      </c>
      <c r="AF30" s="842"/>
      <c r="AG30" s="842"/>
      <c r="AH30" s="843"/>
      <c r="AI30" s="841" t="s">
        <v>451</v>
      </c>
      <c r="AJ30" s="842"/>
      <c r="AK30" s="842"/>
      <c r="AL30" s="843"/>
      <c r="AM30" s="898" t="s">
        <v>446</v>
      </c>
      <c r="AN30" s="898"/>
      <c r="AO30" s="898"/>
      <c r="AP30" s="841"/>
      <c r="AQ30" s="753" t="s">
        <v>306</v>
      </c>
      <c r="AR30" s="754"/>
      <c r="AS30" s="754"/>
      <c r="AT30" s="755"/>
      <c r="AU30" s="760" t="s">
        <v>252</v>
      </c>
      <c r="AV30" s="760"/>
      <c r="AW30" s="760"/>
      <c r="AX30" s="89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30</v>
      </c>
      <c r="AV31" s="185"/>
      <c r="AW31" s="384" t="s">
        <v>296</v>
      </c>
      <c r="AX31" s="385"/>
    </row>
    <row r="32" spans="1:50" ht="23.25" customHeight="1" x14ac:dyDescent="0.15">
      <c r="A32" s="389"/>
      <c r="B32" s="387"/>
      <c r="C32" s="387"/>
      <c r="D32" s="387"/>
      <c r="E32" s="387"/>
      <c r="F32" s="388"/>
      <c r="G32" s="550" t="s">
        <v>488</v>
      </c>
      <c r="H32" s="551"/>
      <c r="I32" s="551"/>
      <c r="J32" s="551"/>
      <c r="K32" s="551"/>
      <c r="L32" s="551"/>
      <c r="M32" s="551"/>
      <c r="N32" s="551"/>
      <c r="O32" s="552"/>
      <c r="P32" s="91" t="s">
        <v>489</v>
      </c>
      <c r="Q32" s="91"/>
      <c r="R32" s="91"/>
      <c r="S32" s="91"/>
      <c r="T32" s="91"/>
      <c r="U32" s="91"/>
      <c r="V32" s="91"/>
      <c r="W32" s="91"/>
      <c r="X32" s="92"/>
      <c r="Y32" s="457" t="s">
        <v>12</v>
      </c>
      <c r="Z32" s="517"/>
      <c r="AA32" s="518"/>
      <c r="AB32" s="447" t="s">
        <v>518</v>
      </c>
      <c r="AC32" s="447"/>
      <c r="AD32" s="447"/>
      <c r="AE32" s="204" t="s">
        <v>486</v>
      </c>
      <c r="AF32" s="205"/>
      <c r="AG32" s="205"/>
      <c r="AH32" s="205"/>
      <c r="AI32" s="204">
        <v>3</v>
      </c>
      <c r="AJ32" s="205"/>
      <c r="AK32" s="205"/>
      <c r="AL32" s="205"/>
      <c r="AM32" s="204">
        <v>3</v>
      </c>
      <c r="AN32" s="205"/>
      <c r="AO32" s="205"/>
      <c r="AP32" s="205"/>
      <c r="AQ32" s="326"/>
      <c r="AR32" s="193"/>
      <c r="AS32" s="193"/>
      <c r="AT32" s="327"/>
      <c r="AU32" s="205">
        <v>3</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518</v>
      </c>
      <c r="AC33" s="509"/>
      <c r="AD33" s="509"/>
      <c r="AE33" s="204" t="s">
        <v>486</v>
      </c>
      <c r="AF33" s="205"/>
      <c r="AG33" s="205"/>
      <c r="AH33" s="205"/>
      <c r="AI33" s="204">
        <v>2</v>
      </c>
      <c r="AJ33" s="205"/>
      <c r="AK33" s="205"/>
      <c r="AL33" s="205"/>
      <c r="AM33" s="204">
        <v>2</v>
      </c>
      <c r="AN33" s="205"/>
      <c r="AO33" s="205"/>
      <c r="AP33" s="205"/>
      <c r="AQ33" s="326"/>
      <c r="AR33" s="193"/>
      <c r="AS33" s="193"/>
      <c r="AT33" s="327"/>
      <c r="AU33" s="205">
        <v>2</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486</v>
      </c>
      <c r="AF34" s="205"/>
      <c r="AG34" s="205"/>
      <c r="AH34" s="205"/>
      <c r="AI34" s="204">
        <v>150</v>
      </c>
      <c r="AJ34" s="205"/>
      <c r="AK34" s="205"/>
      <c r="AL34" s="205"/>
      <c r="AM34" s="204">
        <v>150</v>
      </c>
      <c r="AN34" s="205"/>
      <c r="AO34" s="205"/>
      <c r="AP34" s="205"/>
      <c r="AQ34" s="326"/>
      <c r="AR34" s="193"/>
      <c r="AS34" s="193"/>
      <c r="AT34" s="327"/>
      <c r="AU34" s="205">
        <v>150</v>
      </c>
      <c r="AV34" s="205"/>
      <c r="AW34" s="205"/>
      <c r="AX34" s="207"/>
    </row>
    <row r="35" spans="1:50" ht="31.5" customHeight="1" x14ac:dyDescent="0.15">
      <c r="A35" s="212" t="s">
        <v>424</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1.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07" t="s">
        <v>252</v>
      </c>
      <c r="AV51" s="907"/>
      <c r="AW51" s="907"/>
      <c r="AX51" s="90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07" t="s">
        <v>252</v>
      </c>
      <c r="AV58" s="907"/>
      <c r="AW58" s="907"/>
      <c r="AX58" s="90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3"/>
      <c r="AF77" s="874"/>
      <c r="AG77" s="874"/>
      <c r="AH77" s="874"/>
      <c r="AI77" s="873"/>
      <c r="AJ77" s="874"/>
      <c r="AK77" s="874"/>
      <c r="AL77" s="874"/>
      <c r="AM77" s="873"/>
      <c r="AN77" s="874"/>
      <c r="AO77" s="874"/>
      <c r="AP77" s="874"/>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0"/>
    </row>
    <row r="80" spans="1:50" ht="18.75" hidden="1" customHeight="1" x14ac:dyDescent="0.15">
      <c r="A80" s="84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48"/>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8"/>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48"/>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8"/>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48"/>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49"/>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519</v>
      </c>
      <c r="AC101" s="447"/>
      <c r="AD101" s="447"/>
      <c r="AE101" s="204" t="s">
        <v>486</v>
      </c>
      <c r="AF101" s="205"/>
      <c r="AG101" s="205"/>
      <c r="AH101" s="206"/>
      <c r="AI101" s="204">
        <v>1</v>
      </c>
      <c r="AJ101" s="205"/>
      <c r="AK101" s="205"/>
      <c r="AL101" s="206"/>
      <c r="AM101" s="204">
        <v>1</v>
      </c>
      <c r="AN101" s="205"/>
      <c r="AO101" s="205"/>
      <c r="AP101" s="206"/>
      <c r="AQ101" s="204" t="s">
        <v>486</v>
      </c>
      <c r="AR101" s="205"/>
      <c r="AS101" s="205"/>
      <c r="AT101" s="206"/>
      <c r="AU101" s="204" t="s">
        <v>486</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519</v>
      </c>
      <c r="AC102" s="447"/>
      <c r="AD102" s="447"/>
      <c r="AE102" s="404" t="s">
        <v>486</v>
      </c>
      <c r="AF102" s="404"/>
      <c r="AG102" s="404"/>
      <c r="AH102" s="404"/>
      <c r="AI102" s="404">
        <v>1</v>
      </c>
      <c r="AJ102" s="404"/>
      <c r="AK102" s="404"/>
      <c r="AL102" s="404"/>
      <c r="AM102" s="404">
        <v>1</v>
      </c>
      <c r="AN102" s="404"/>
      <c r="AO102" s="404"/>
      <c r="AP102" s="404"/>
      <c r="AQ102" s="259" t="s">
        <v>486</v>
      </c>
      <c r="AR102" s="260"/>
      <c r="AS102" s="260"/>
      <c r="AT102" s="305"/>
      <c r="AU102" s="259" t="s">
        <v>486</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520</v>
      </c>
      <c r="AC116" s="449"/>
      <c r="AD116" s="450"/>
      <c r="AE116" s="404" t="s">
        <v>486</v>
      </c>
      <c r="AF116" s="404"/>
      <c r="AG116" s="404"/>
      <c r="AH116" s="404"/>
      <c r="AI116" s="404">
        <v>1.7</v>
      </c>
      <c r="AJ116" s="404"/>
      <c r="AK116" s="404"/>
      <c r="AL116" s="404"/>
      <c r="AM116" s="404">
        <v>1.6</v>
      </c>
      <c r="AN116" s="404"/>
      <c r="AO116" s="404"/>
      <c r="AP116" s="404"/>
      <c r="AQ116" s="204" t="s">
        <v>486</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486</v>
      </c>
      <c r="AF117" s="537"/>
      <c r="AG117" s="537"/>
      <c r="AH117" s="537"/>
      <c r="AI117" s="537" t="s">
        <v>493</v>
      </c>
      <c r="AJ117" s="537"/>
      <c r="AK117" s="537"/>
      <c r="AL117" s="537"/>
      <c r="AM117" s="537" t="s">
        <v>494</v>
      </c>
      <c r="AN117" s="537"/>
      <c r="AO117" s="537"/>
      <c r="AP117" s="537"/>
      <c r="AQ117" s="537" t="s">
        <v>486</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09"/>
      <c r="Z127" s="910"/>
      <c r="AA127" s="911"/>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486</v>
      </c>
      <c r="AC134" s="191"/>
      <c r="AD134" s="191"/>
      <c r="AE134" s="192" t="s">
        <v>486</v>
      </c>
      <c r="AF134" s="193"/>
      <c r="AG134" s="193"/>
      <c r="AH134" s="193"/>
      <c r="AI134" s="192" t="s">
        <v>486</v>
      </c>
      <c r="AJ134" s="193"/>
      <c r="AK134" s="193"/>
      <c r="AL134" s="193"/>
      <c r="AM134" s="192" t="s">
        <v>486</v>
      </c>
      <c r="AN134" s="193"/>
      <c r="AO134" s="193"/>
      <c r="AP134" s="193"/>
      <c r="AQ134" s="192" t="s">
        <v>486</v>
      </c>
      <c r="AR134" s="193"/>
      <c r="AS134" s="193"/>
      <c r="AT134" s="193"/>
      <c r="AU134" s="192" t="s">
        <v>521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486</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t="s">
        <v>522</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4"/>
      <c r="E430" s="160" t="s">
        <v>464</v>
      </c>
      <c r="F430" s="881"/>
      <c r="G430" s="882" t="s">
        <v>326</v>
      </c>
      <c r="H430" s="109"/>
      <c r="I430" s="109"/>
      <c r="J430" s="883"/>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2" t="s">
        <v>326</v>
      </c>
      <c r="H484" s="109"/>
      <c r="I484" s="109"/>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2" t="s">
        <v>326</v>
      </c>
      <c r="H538" s="109"/>
      <c r="I538" s="109"/>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2" t="s">
        <v>326</v>
      </c>
      <c r="H592" s="109"/>
      <c r="I592" s="109"/>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2" t="s">
        <v>326</v>
      </c>
      <c r="H646" s="109"/>
      <c r="I646" s="109"/>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27" customHeight="1" x14ac:dyDescent="0.15">
      <c r="A702" s="853" t="s">
        <v>258</v>
      </c>
      <c r="B702" s="854"/>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4" t="s">
        <v>485</v>
      </c>
      <c r="AE703" s="315"/>
      <c r="AF703" s="315"/>
      <c r="AG703" s="87" t="s">
        <v>499</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57"/>
      <c r="B704" s="858"/>
      <c r="C704" s="799" t="s">
        <v>260</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485</v>
      </c>
      <c r="AE704" s="819"/>
      <c r="AF704" s="819"/>
      <c r="AG704" s="153" t="s">
        <v>499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2" t="s">
        <v>40</v>
      </c>
      <c r="D705" s="803"/>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4"/>
      <c r="AD705" s="700" t="s">
        <v>485</v>
      </c>
      <c r="AE705" s="701"/>
      <c r="AF705" s="701"/>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78"/>
      <c r="D706" s="779"/>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500</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0"/>
      <c r="D707" s="781"/>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t="s">
        <v>501</v>
      </c>
      <c r="AE707" s="817"/>
      <c r="AF707" s="81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485</v>
      </c>
      <c r="AE708" s="591"/>
      <c r="AF708" s="591"/>
      <c r="AG708" s="728" t="s">
        <v>512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485</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504</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485</v>
      </c>
      <c r="AE711" s="315"/>
      <c r="AF711" s="315"/>
      <c r="AG711" s="87" t="s">
        <v>513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314" t="s">
        <v>485</v>
      </c>
      <c r="AE712" s="315"/>
      <c r="AF712" s="315"/>
      <c r="AG712" s="87" t="s">
        <v>514</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28"/>
      <c r="B713" s="630"/>
      <c r="C713" s="931" t="s">
        <v>392</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4" t="s">
        <v>504</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1" t="s">
        <v>485</v>
      </c>
      <c r="AE714" s="792"/>
      <c r="AF714" s="793"/>
      <c r="AG714" s="722" t="s">
        <v>503</v>
      </c>
      <c r="AH714" s="723"/>
      <c r="AI714" s="723"/>
      <c r="AJ714" s="723"/>
      <c r="AK714" s="723"/>
      <c r="AL714" s="723"/>
      <c r="AM714" s="723"/>
      <c r="AN714" s="723"/>
      <c r="AO714" s="723"/>
      <c r="AP714" s="723"/>
      <c r="AQ714" s="723"/>
      <c r="AR714" s="723"/>
      <c r="AS714" s="723"/>
      <c r="AT714" s="723"/>
      <c r="AU714" s="723"/>
      <c r="AV714" s="723"/>
      <c r="AW714" s="723"/>
      <c r="AX714" s="724"/>
    </row>
    <row r="715" spans="1:50" ht="41.25" customHeight="1" x14ac:dyDescent="0.15">
      <c r="A715" s="626"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485</v>
      </c>
      <c r="AE715" s="591"/>
      <c r="AF715" s="642"/>
      <c r="AG715" s="728" t="s">
        <v>505</v>
      </c>
      <c r="AH715" s="729"/>
      <c r="AI715" s="729"/>
      <c r="AJ715" s="729"/>
      <c r="AK715" s="729"/>
      <c r="AL715" s="729"/>
      <c r="AM715" s="729"/>
      <c r="AN715" s="729"/>
      <c r="AO715" s="729"/>
      <c r="AP715" s="729"/>
      <c r="AQ715" s="729"/>
      <c r="AR715" s="729"/>
      <c r="AS715" s="729"/>
      <c r="AT715" s="729"/>
      <c r="AU715" s="729"/>
      <c r="AV715" s="729"/>
      <c r="AW715" s="729"/>
      <c r="AX715" s="730"/>
    </row>
    <row r="716" spans="1:50" ht="41.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41.2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485</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41.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485</v>
      </c>
      <c r="AE718" s="315"/>
      <c r="AF718" s="315"/>
      <c r="AG718" s="113" t="s">
        <v>506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504</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6"/>
      <c r="C726" s="796" t="s">
        <v>52</v>
      </c>
      <c r="D726" s="820"/>
      <c r="E726" s="820"/>
      <c r="F726" s="821"/>
      <c r="G726" s="563" t="s">
        <v>523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7"/>
      <c r="B727" s="788"/>
      <c r="C727" s="734" t="s">
        <v>56</v>
      </c>
      <c r="D727" s="735"/>
      <c r="E727" s="735"/>
      <c r="F727" s="736"/>
      <c r="G727" s="561" t="s">
        <v>524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3" t="s">
        <v>525</v>
      </c>
      <c r="B731" s="784"/>
      <c r="C731" s="784"/>
      <c r="D731" s="784"/>
      <c r="E731" s="785"/>
      <c r="F731" s="715" t="s">
        <v>526</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426</v>
      </c>
      <c r="B733" s="660"/>
      <c r="C733" s="660"/>
      <c r="D733" s="660"/>
      <c r="E733" s="661"/>
      <c r="F733" s="623" t="s">
        <v>527</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468</v>
      </c>
      <c r="B737" s="196"/>
      <c r="C737" s="196"/>
      <c r="D737" s="197"/>
      <c r="E737" s="973"/>
      <c r="F737" s="973"/>
      <c r="G737" s="973"/>
      <c r="H737" s="973"/>
      <c r="I737" s="973"/>
      <c r="J737" s="973"/>
      <c r="K737" s="973"/>
      <c r="L737" s="973"/>
      <c r="M737" s="973"/>
      <c r="N737" s="351" t="s">
        <v>461</v>
      </c>
      <c r="O737" s="351"/>
      <c r="P737" s="351"/>
      <c r="Q737" s="351"/>
      <c r="R737" s="973"/>
      <c r="S737" s="973"/>
      <c r="T737" s="973"/>
      <c r="U737" s="973"/>
      <c r="V737" s="973"/>
      <c r="W737" s="973"/>
      <c r="X737" s="973"/>
      <c r="Y737" s="973"/>
      <c r="Z737" s="973"/>
      <c r="AA737" s="351" t="s">
        <v>460</v>
      </c>
      <c r="AB737" s="351"/>
      <c r="AC737" s="351"/>
      <c r="AD737" s="351"/>
      <c r="AE737" s="973"/>
      <c r="AF737" s="973"/>
      <c r="AG737" s="973"/>
      <c r="AH737" s="973"/>
      <c r="AI737" s="973"/>
      <c r="AJ737" s="973"/>
      <c r="AK737" s="973"/>
      <c r="AL737" s="973"/>
      <c r="AM737" s="973"/>
      <c r="AN737" s="351" t="s">
        <v>459</v>
      </c>
      <c r="AO737" s="351"/>
      <c r="AP737" s="351"/>
      <c r="AQ737" s="351"/>
      <c r="AR737" s="965"/>
      <c r="AS737" s="966"/>
      <c r="AT737" s="966"/>
      <c r="AU737" s="966"/>
      <c r="AV737" s="966"/>
      <c r="AW737" s="966"/>
      <c r="AX737" s="967"/>
      <c r="AY737" s="75"/>
      <c r="AZ737" s="75"/>
    </row>
    <row r="738" spans="1:52" ht="24.75" customHeight="1" x14ac:dyDescent="0.15">
      <c r="A738" s="974" t="s">
        <v>458</v>
      </c>
      <c r="B738" s="196"/>
      <c r="C738" s="196"/>
      <c r="D738" s="197"/>
      <c r="E738" s="973"/>
      <c r="F738" s="973"/>
      <c r="G738" s="973"/>
      <c r="H738" s="973"/>
      <c r="I738" s="973"/>
      <c r="J738" s="973"/>
      <c r="K738" s="973"/>
      <c r="L738" s="973"/>
      <c r="M738" s="973"/>
      <c r="N738" s="351" t="s">
        <v>457</v>
      </c>
      <c r="O738" s="351"/>
      <c r="P738" s="351"/>
      <c r="Q738" s="351"/>
      <c r="R738" s="973"/>
      <c r="S738" s="973"/>
      <c r="T738" s="973"/>
      <c r="U738" s="973"/>
      <c r="V738" s="973"/>
      <c r="W738" s="973"/>
      <c r="X738" s="973"/>
      <c r="Y738" s="973"/>
      <c r="Z738" s="973"/>
      <c r="AA738" s="351" t="s">
        <v>456</v>
      </c>
      <c r="AB738" s="351"/>
      <c r="AC738" s="351"/>
      <c r="AD738" s="351"/>
      <c r="AE738" s="973"/>
      <c r="AF738" s="973"/>
      <c r="AG738" s="973"/>
      <c r="AH738" s="973"/>
      <c r="AI738" s="973"/>
      <c r="AJ738" s="973"/>
      <c r="AK738" s="973"/>
      <c r="AL738" s="973"/>
      <c r="AM738" s="973"/>
      <c r="AN738" s="351" t="s">
        <v>452</v>
      </c>
      <c r="AO738" s="351"/>
      <c r="AP738" s="351"/>
      <c r="AQ738" s="351"/>
      <c r="AR738" s="965" t="s">
        <v>517</v>
      </c>
      <c r="AS738" s="966"/>
      <c r="AT738" s="966"/>
      <c r="AU738" s="966"/>
      <c r="AV738" s="966"/>
      <c r="AW738" s="966"/>
      <c r="AX738" s="967"/>
    </row>
    <row r="739" spans="1:52" ht="24.75" customHeight="1" thickBot="1" x14ac:dyDescent="0.2">
      <c r="A739" s="975" t="s">
        <v>448</v>
      </c>
      <c r="B739" s="976"/>
      <c r="C739" s="976"/>
      <c r="D739" s="977"/>
      <c r="E739" s="978" t="s">
        <v>481</v>
      </c>
      <c r="F739" s="968"/>
      <c r="G739" s="968"/>
      <c r="H739" s="79" t="str">
        <f>IF(E739="", "", "(")</f>
        <v>(</v>
      </c>
      <c r="I739" s="968"/>
      <c r="J739" s="968"/>
      <c r="K739" s="79" t="str">
        <f>IF(OR(I739="　", I739=""), "", "-")</f>
        <v/>
      </c>
      <c r="L739" s="969">
        <v>303</v>
      </c>
      <c r="M739" s="969"/>
      <c r="N739" s="80" t="str">
        <f>IF(O739="", "", "-")</f>
        <v/>
      </c>
      <c r="O739" s="81"/>
      <c r="P739" s="80" t="str">
        <f>IF(E739="", "", ")")</f>
        <v>)</v>
      </c>
      <c r="Q739" s="978"/>
      <c r="R739" s="968"/>
      <c r="S739" s="968"/>
      <c r="T739" s="79" t="str">
        <f>IF(Q739="", "", "(")</f>
        <v/>
      </c>
      <c r="U739" s="968"/>
      <c r="V739" s="968"/>
      <c r="W739" s="79" t="str">
        <f>IF(OR(U739="　", U739=""), "", "-")</f>
        <v/>
      </c>
      <c r="X739" s="969"/>
      <c r="Y739" s="969"/>
      <c r="Z739" s="80" t="str">
        <f>IF(AA739="", "", "-")</f>
        <v/>
      </c>
      <c r="AA739" s="81"/>
      <c r="AB739" s="80" t="str">
        <f>IF(Q739="", "", ")")</f>
        <v/>
      </c>
      <c r="AC739" s="978"/>
      <c r="AD739" s="968"/>
      <c r="AE739" s="968"/>
      <c r="AF739" s="79" t="str">
        <f>IF(AC739="", "", "(")</f>
        <v/>
      </c>
      <c r="AG739" s="968"/>
      <c r="AH739" s="968"/>
      <c r="AI739" s="79" t="str">
        <f>IF(OR(AG739="　", AG739=""), "", "-")</f>
        <v/>
      </c>
      <c r="AJ739" s="969"/>
      <c r="AK739" s="969"/>
      <c r="AL739" s="80" t="str">
        <f>IF(AM739="", "", "-")</f>
        <v/>
      </c>
      <c r="AM739" s="81"/>
      <c r="AN739" s="80" t="str">
        <f>IF(AC739="", "", ")")</f>
        <v/>
      </c>
      <c r="AO739" s="970"/>
      <c r="AP739" s="971"/>
      <c r="AQ739" s="971"/>
      <c r="AR739" s="971"/>
      <c r="AS739" s="971"/>
      <c r="AT739" s="971"/>
      <c r="AU739" s="971"/>
      <c r="AV739" s="971"/>
      <c r="AW739" s="971"/>
      <c r="AX739" s="972"/>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515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customHeight="1" x14ac:dyDescent="0.15">
      <c r="A780" s="617"/>
      <c r="B780" s="618"/>
      <c r="C780" s="618"/>
      <c r="D780" s="618"/>
      <c r="E780" s="618"/>
      <c r="F780" s="619"/>
      <c r="G780" s="796"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507</v>
      </c>
      <c r="H781" s="657"/>
      <c r="I781" s="657"/>
      <c r="J781" s="657"/>
      <c r="K781" s="658"/>
      <c r="L781" s="650" t="s">
        <v>508</v>
      </c>
      <c r="M781" s="651"/>
      <c r="N781" s="651"/>
      <c r="O781" s="651"/>
      <c r="P781" s="651"/>
      <c r="Q781" s="651"/>
      <c r="R781" s="651"/>
      <c r="S781" s="651"/>
      <c r="T781" s="651"/>
      <c r="U781" s="651"/>
      <c r="V781" s="651"/>
      <c r="W781" s="651"/>
      <c r="X781" s="652"/>
      <c r="Y781" s="374">
        <v>1</v>
      </c>
      <c r="Z781" s="375"/>
      <c r="AA781" s="375"/>
      <c r="AB781" s="789"/>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07" t="s">
        <v>20</v>
      </c>
      <c r="H791" s="808"/>
      <c r="I791" s="808"/>
      <c r="J791" s="808"/>
      <c r="K791" s="808"/>
      <c r="L791" s="809"/>
      <c r="M791" s="810"/>
      <c r="N791" s="810"/>
      <c r="O791" s="810"/>
      <c r="P791" s="810"/>
      <c r="Q791" s="810"/>
      <c r="R791" s="810"/>
      <c r="S791" s="810"/>
      <c r="T791" s="810"/>
      <c r="U791" s="810"/>
      <c r="V791" s="810"/>
      <c r="W791" s="810"/>
      <c r="X791" s="811"/>
      <c r="Y791" s="812">
        <f>SUM(Y781:AB790)</f>
        <v>1</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x14ac:dyDescent="0.15">
      <c r="A793" s="617"/>
      <c r="B793" s="618"/>
      <c r="C793" s="618"/>
      <c r="D793" s="618"/>
      <c r="E793" s="618"/>
      <c r="F793" s="619"/>
      <c r="G793" s="796"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9"/>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x14ac:dyDescent="0.15">
      <c r="A806" s="617"/>
      <c r="B806" s="618"/>
      <c r="C806" s="618"/>
      <c r="D806" s="618"/>
      <c r="E806" s="618"/>
      <c r="F806" s="619"/>
      <c r="G806" s="796"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9"/>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x14ac:dyDescent="0.15">
      <c r="A819" s="617"/>
      <c r="B819" s="618"/>
      <c r="C819" s="618"/>
      <c r="D819" s="618"/>
      <c r="E819" s="618"/>
      <c r="F819" s="619"/>
      <c r="G819" s="796"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9"/>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customHeight="1" thickBot="1" x14ac:dyDescent="0.2">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8" customHeight="1" x14ac:dyDescent="0.15">
      <c r="A837" s="362">
        <v>1</v>
      </c>
      <c r="B837" s="362">
        <v>1</v>
      </c>
      <c r="C837" s="347" t="s">
        <v>509</v>
      </c>
      <c r="D837" s="333"/>
      <c r="E837" s="333"/>
      <c r="F837" s="333"/>
      <c r="G837" s="333"/>
      <c r="H837" s="333"/>
      <c r="I837" s="333"/>
      <c r="J837" s="334">
        <v>3011001007682</v>
      </c>
      <c r="K837" s="335"/>
      <c r="L837" s="335"/>
      <c r="M837" s="335"/>
      <c r="N837" s="335"/>
      <c r="O837" s="335"/>
      <c r="P837" s="348" t="s">
        <v>508</v>
      </c>
      <c r="Q837" s="336"/>
      <c r="R837" s="336"/>
      <c r="S837" s="336"/>
      <c r="T837" s="336"/>
      <c r="U837" s="336"/>
      <c r="V837" s="336"/>
      <c r="W837" s="336"/>
      <c r="X837" s="336"/>
      <c r="Y837" s="337">
        <v>1</v>
      </c>
      <c r="Z837" s="338"/>
      <c r="AA837" s="338"/>
      <c r="AB837" s="339"/>
      <c r="AC837" s="349" t="s">
        <v>416</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P15:V17">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W15:AJ17 P13:AJ13 AR13:AX13 AR15:AX15">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7:AO838">
    <cfRule type="expression" dxfId="1685" priority="2817">
      <formula>IF(AND(AL837&gt;=0, RIGHT(TEXT(AL837,"0.#"),1)&lt;&gt;"."),TRUE,FALSE)</formula>
    </cfRule>
    <cfRule type="expression" dxfId="1684" priority="2818">
      <formula>IF(AND(AL837&gt;=0, RIGHT(TEXT(AL837,"0.#"),1)="."),TRUE,FALSE)</formula>
    </cfRule>
    <cfRule type="expression" dxfId="1683" priority="2819">
      <formula>IF(AND(AL837&lt;0, RIGHT(TEXT(AL837,"0.#"),1)&lt;&gt;"."),TRUE,FALSE)</formula>
    </cfRule>
    <cfRule type="expression" dxfId="1682" priority="2820">
      <formula>IF(AND(AL837&lt;0, RIGHT(TEXT(AL837,"0.#"),1)="."),TRUE,FALSE)</formula>
    </cfRule>
  </conditionalFormatting>
  <conditionalFormatting sqref="Y837:Y838">
    <cfRule type="expression" dxfId="1681" priority="2815">
      <formula>IF(RIGHT(TEXT(Y837,"0.#"),1)=".",FALSE,TRUE)</formula>
    </cfRule>
    <cfRule type="expression" dxfId="1680" priority="2816">
      <formula>IF(RIGHT(TEXT(Y837,"0.#"),1)=".",TRUE,FALSE)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7">
    <cfRule type="expression" dxfId="5" priority="5">
      <formula>IF(RIGHT(TEXT(AK14,"0.#"),1)=".",FALSE,TRUE)</formula>
    </cfRule>
    <cfRule type="expression" dxfId="4" priority="6">
      <formula>IF(RIGHT(TEXT(AK14,"0.#"),1)=".",TRUE,FALSE)</formula>
    </cfRule>
  </conditionalFormatting>
  <conditionalFormatting sqref="AK13:AQ13">
    <cfRule type="expression" dxfId="3" priority="3">
      <formula>IF(RIGHT(TEXT(AK13,"0.#"),1)=".",FALSE,TRUE)</formula>
    </cfRule>
    <cfRule type="expression" dxfId="2" priority="4">
      <formula>IF(RIGHT(TEXT(AK13,"0.#"),1)=".",TRUE,FALSE)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7" max="49" man="1"/>
    <brk id="778" max="49" man="1"/>
    <brk id="1102" max="49" man="1"/>
  </rowBreaks>
  <colBreaks count="1" manualBreakCount="1">
    <brk id="6" max="94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2019-08-26T02:38:50Z</cp:lastPrinted>
  <dcterms:created xsi:type="dcterms:W3CDTF">2012-03-13T00:50:25Z</dcterms:created>
  <dcterms:modified xsi:type="dcterms:W3CDTF">2019-09-02T05:17:38Z</dcterms:modified>
</cp:coreProperties>
</file>