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1_技術調査関係\04_建設システム管理企画室\技術管理係\90_依頼・調査\H31\02行政レビュー\03_修正依頼対応②\02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AM34" i="3" l="1"/>
  <c r="AQ116" i="3" l="1"/>
  <c r="AM116" i="3"/>
  <c r="AI116" i="3"/>
  <c r="AE116" i="3"/>
  <c r="AI34" i="3" l="1"/>
  <c r="AE34" i="3"/>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<sst xmlns="http://schemas.openxmlformats.org/spreadsheetml/2006/main" count="2832" uniqueCount="630">
  <si>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</si>
  <si>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</si>
  <si>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</si>
  <si>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</si>
  <si>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</si>
  <si>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</si>
  <si>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</si>
  <si>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</si>
  <si>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</si>
  <si>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</si>
  <si>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</si>
  <si>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</si>
  <si>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</si>
  <si>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</si>
  <si>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</si>
  <si>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</si>
  <si>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</si>
  <si>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</si>
  <si>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</si>
  <si>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</si>
  <si>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</si>
  <si>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</si>
  <si>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</si>
  <si>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</si>
  <si>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</si>
  <si>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</si>
  <si>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</si>
  <si>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</si>
  <si>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</si>
  <si>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</si>
  <si>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</si>
  <si>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</si>
  <si>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</si>
  <si>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</si>
  <si>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</si>
  <si>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</si>
  <si>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</si>
  <si>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</si>
  <si>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</si>
  <si>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</si>
  <si>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</si>
  <si>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</si>
  <si>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</si>
  <si>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</si>
  <si>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</si>
  <si>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</si>
  <si>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</si>
  <si>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</si>
  <si>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</si>
  <si>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</si>
  <si>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</si>
  <si>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</si>
  <si>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</si>
  <si>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</si>
  <si>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</si>
  <si>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</si>
  <si>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</si>
  <si>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</si>
  <si>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</si>
  <si>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</si>
  <si>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</si>
  <si>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</si>
  <si>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</si>
  <si>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</si>
  <si>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</si>
  <si>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</si>
  <si>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</si>
  <si>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</si>
  <si>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</si>
  <si>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</si>
  <si>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</si>
  <si>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</si>
  <si>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</si>
  <si>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</si>
  <si>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</si>
  <si>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</si>
  <si>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</si>
  <si>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</si>
  <si>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</si>
  <si>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</si>
  <si>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</si>
  <si>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</si>
  <si>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</si>
  <si>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</si>
  <si>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</si>
  <si>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</si>
  <si>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</si>
  <si>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</si>
  <si>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</si>
  <si>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</si>
  <si>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</si>
  <si>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</si>
  <si>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</si>
  <si>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</si>
  <si>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</si>
  <si>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</si>
  <si>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</si>
  <si>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</si>
  <si>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</si>
  <si>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</si>
  <si>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</si>
  <si>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</si>
  <si>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</si>
  <si>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</si>
  <si>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</si>
  <si>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</si>
  <si>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</si>
  <si>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</si>
  <si>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</si>
  <si>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</si>
  <si>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</si>
  <si>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</si>
  <si>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</si>
  <si>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</si>
  <si>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</si>
  <si>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</si>
  <si>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</si>
  <si>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</si>
  <si>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</si>
  <si>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</si>
  <si>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</si>
  <si>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</si>
  <si>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</si>
  <si>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</si>
  <si>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</si>
  <si>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</si>
  <si>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</si>
  <si>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</si>
  <si>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</si>
  <si>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</si>
  <si>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</si>
  <si>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</si>
  <si>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</si>
  <si>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</si>
  <si>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</si>
  <si>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</si>
  <si>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</si>
  <si>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</si>
  <si>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</si>
  <si>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</si>
  <si>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</si>
  <si>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</si>
  <si>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</si>
  <si>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</si>
  <si>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</si>
  <si>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</si>
  <si>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</si>
  <si>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</si>
  <si>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</si>
  <si>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</si>
  <si>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</si>
  <si>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</si>
  <si>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</si>
  <si>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</si>
  <si>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</si>
  <si>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</si>
  <si>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</si>
  <si>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</si>
  <si>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</si>
  <si>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</si>
  <si>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</si>
  <si>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</si>
  <si>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</si>
  <si>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</si>
  <si>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</si>
  <si>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</si>
  <si>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</si>
  <si>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</si>
  <si>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</si>
  <si>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</si>
  <si>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</si>
  <si>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</si>
  <si>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</si>
  <si>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</si>
  <si>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</si>
  <si>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</si>
  <si>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</si>
  <si>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</si>
  <si>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</si>
  <si>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</si>
  <si>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</si>
  <si>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</si>
  <si>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</si>
  <si>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</si>
  <si>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</si>
  <si>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</si>
  <si>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</si>
  <si>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</si>
  <si>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</si>
  <si>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</si>
  <si>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</si>
  <si>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</si>
  <si>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</si>
  <si>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</si>
  <si>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</si>
  <si>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</si>
  <si>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</si>
  <si>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</si>
  <si>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</si>
  <si>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</si>
  <si>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</si>
  <si>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</si>
  <si>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</si>
  <si>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</si>
  <si>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</si>
  <si>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</si>
  <si>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</si>
  <si>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</si>
  <si>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</si>
  <si>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</si>
  <si>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</si>
  <si>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</si>
  <si>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</si>
  <si>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</si>
  <si>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</si>
  <si>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</si>
  <si>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</si>
  <si>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</si>
  <si>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</si>
  <si>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</si>
  <si>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</si>
  <si>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</si>
  <si>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</si>
  <si>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</si>
  <si>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</si>
  <si>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</si>
  <si>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</si>
  <si>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</si>
  <si>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</si>
  <si>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</si>
  <si>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</si>
  <si>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</si>
  <si>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</si>
  <si>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</si>
  <si>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</si>
  <si>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</si>
  <si>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</si>
  <si>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</si>
  <si>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</si>
  <si>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</si>
  <si>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</si>
  <si>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</si>
  <si>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</si>
  <si>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</si>
  <si>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</si>
  <si>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</si>
  <si>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</si>
  <si>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</si>
  <si>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</si>
  <si>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</si>
  <si>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</si>
  <si>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</si>
  <si>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</si>
  <si>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</si>
  <si>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</si>
  <si>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</si>
  <si>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</si>
  <si>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</si>
  <si>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</si>
  <si>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</si>
  <si>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</si>
  <si>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</si>
  <si>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</si>
  <si>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</si>
  <si>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</si>
  <si>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</si>
  <si>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</si>
  <si>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</si>
  <si>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</si>
  <si>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</si>
  <si>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</si>
  <si>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</si>
  <si>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</si>
  <si>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</si>
  <si>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</si>
  <si>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</si>
  <si>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</si>
  <si>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</si>
  <si>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</si>
  <si>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</si>
  <si>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</si>
  <si>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</si>
  <si>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</si>
  <si>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</si>
  <si>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</si>
  <si>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</si>
  <si>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</si>
  <si>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</si>
  <si>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</si>
  <si>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</si>
  <si>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</si>
  <si>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</si>
  <si>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</si>
  <si>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</si>
  <si>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</si>
  <si>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</si>
  <si>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</si>
  <si>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</si>
  <si>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</si>
  <si>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</si>
  <si>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</si>
  <si>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</si>
  <si>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</si>
  <si>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</si>
  <si>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</si>
  <si>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</si>
  <si>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</si>
  <si>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</si>
  <si>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</si>
  <si>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</si>
  <si>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</si>
  <si>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</si>
  <si>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</si>
  <si>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</si>
  <si>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</si>
  <si>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</si>
  <si>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</si>
  <si>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</si>
  <si>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</si>
  <si>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</si>
  <si>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</si>
  <si>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</si>
  <si>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</si>
  <si>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</si>
  <si>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</si>
  <si>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</si>
  <si>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</si>
  <si>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</si>
  <si>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</si>
  <si>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</si>
  <si>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</si>
  <si>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</si>
  <si>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</si>
  <si>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</si>
  <si>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</si>
  <si>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</si>
  <si>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</si>
  <si>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</si>
  <si>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</si>
  <si>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</si>
  <si>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</si>
  <si>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</si>
  <si>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</si>
  <si>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</si>
  <si>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</si>
  <si>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</si>
  <si>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</si>
  <si>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</si>
  <si>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</si>
  <si>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</si>
  <si>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</si>
  <si>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</si>
  <si>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</si>
  <si>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</si>
  <si>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</si>
  <si>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</si>
  <si>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</si>
  <si>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</si>
  <si>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</si>
  <si>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</si>
  <si>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</si>
  <si>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</si>
  <si>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</si>
  <si>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</si>
  <si>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</si>
  <si>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</si>
  <si>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</si>
  <si>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</si>
  <si>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</si>
  <si>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</si>
  <si>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</si>
  <si>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</si>
  <si>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</si>
  <si>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</si>
  <si>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</si>
  <si>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</si>
  <si>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</si>
  <si>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</si>
  <si>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</si>
  <si>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</si>
  <si>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</si>
  <si>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</si>
  <si>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</si>
  <si>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</si>
  <si>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</si>
  <si>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</si>
  <si>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</si>
  <si>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</si>
  <si>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</si>
  <si>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</si>
  <si>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</si>
  <si>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</si>
  <si>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</si>
  <si>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</si>
  <si>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</si>
  <si>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</si>
  <si>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</si>
  <si>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</si>
  <si>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</si>
  <si>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</si>
  <si>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</si>
  <si>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</si>
  <si>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</si>
  <si>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</si>
  <si>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</si>
  <si>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</si>
  <si>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</si>
  <si>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</si>
  <si>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</si>
  <si>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</si>
  <si>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</si>
  <si>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</si>
  <si>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</si>
  <si>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</si>
  <si>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</si>
  <si>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</si>
  <si>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</si>
  <si>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</si>
  <si>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</si>
  <si>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</si>
  <si>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</si>
  <si>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</si>
  <si>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</si>
  <si>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</si>
  <si>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</si>
  <si>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</si>
  <si>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</si>
  <si>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</si>
  <si>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</si>
  <si>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</si>
  <si>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</si>
  <si>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</si>
  <si>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</si>
  <si>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</si>
  <si>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</si>
  <si>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</si>
  <si>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</si>
  <si>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</si>
  <si>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</si>
  <si>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</si>
  <si>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</si>
  <si>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</si>
  <si>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</si>
  <si>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</si>
  <si>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</si>
  <si>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</si>
  <si>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</si>
  <si>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</si>
  <si>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</si>
  <si>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</si>
  <si>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</si>
  <si>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</si>
  <si>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</si>
  <si>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</si>
  <si>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</si>
  <si>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</si>
  <si>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</si>
  <si>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</si>
  <si>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</si>
  <si>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</si>
  <si>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</si>
  <si>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</si>
  <si>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</si>
  <si>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</si>
  <si>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</si>
  <si>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</si>
  <si>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</si>
  <si>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</si>
  <si>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</si>
  <si>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</si>
  <si>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</si>
  <si>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</si>
  <si>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</si>
  <si>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</si>
  <si>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</si>
  <si>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</si>
  <si>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</si>
  <si>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</si>
  <si>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</si>
  <si>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</si>
  <si>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</si>
  <si>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</si>
  <si>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</si>
  <si>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</si>
  <si>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</si>
  <si>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</si>
  <si>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</si>
  <si>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</si>
  <si>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</si>
  <si>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</si>
  <si>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</si>
  <si>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</si>
  <si>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</si>
  <si>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</si>
  <si>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</si>
  <si>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</si>
  <si>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</si>
  <si>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</si>
  <si>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</si>
  <si>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</si>
  <si>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</si>
  <si>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</si>
  <si>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</si>
  <si>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</si>
  <si>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</si>
  <si>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</si>
  <si>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</si>
  <si>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</si>
  <si>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</si>
  <si>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</si>
  <si>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</si>
  <si>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</si>
  <si>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</si>
  <si>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</si>
  <si>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</si>
  <si>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</si>
  <si>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</si>
  <si>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</si>
  <si>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</si>
  <si>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</si>
  <si>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</si>
  <si>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</si>
  <si>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</si>
  <si>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</si>
  <si>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</si>
  <si>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</si>
  <si>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</si>
  <si>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</si>
  <si>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</si>
  <si>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</si>
  <si>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</si>
  <si>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</si>
  <si>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</si>
  <si>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</si>
  <si>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</si>
  <si>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</si>
  <si>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</si>
  <si>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</si>
  <si>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</si>
  <si>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</si>
  <si>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</si>
  <si>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</si>
  <si>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</si>
  <si>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</si>
  <si>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</si>
  <si>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</si>
  <si>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</si>
  <si>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</si>
  <si>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</si>
  <si>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</si>
  <si>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</si>
  <si>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</si>
  <si>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</si>
  <si>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</si>
  <si>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</si>
  <si>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</si>
  <si>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</si>
  <si>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</si>
  <si>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</si>
  <si>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</si>
  <si>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</si>
  <si>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</si>
  <si>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</si>
  <si>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</si>
  <si>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</si>
  <si>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</si>
  <si>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</si>
  <si>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</si>
  <si>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</si>
  <si>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</si>
  <si>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</si>
  <si>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</si>
  <si>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</si>
  <si>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岡村　次郎</t>
    <rPh sb="0" eb="2">
      <t>オカムラ</t>
    </rPh>
    <rPh sb="3" eb="5">
      <t>ジロウ</t>
    </rPh>
    <phoneticPr fontId="5"/>
  </si>
  <si>
    <t>○</t>
  </si>
  <si>
    <t>-</t>
  </si>
  <si>
    <t>-</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</si>
  <si>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</si>
  <si>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</si>
  <si>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</si>
  <si>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</si>
  <si>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</si>
  <si>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</si>
  <si>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百万円</t>
    <rPh sb="0" eb="2">
      <t>ヒャクマン</t>
    </rPh>
    <rPh sb="2" eb="3">
      <t>エン</t>
    </rPh>
    <phoneticPr fontId="5"/>
  </si>
  <si>
    <t>　百万円/
件数</t>
    <rPh sb="1" eb="3">
      <t>ヒャクマン</t>
    </rPh>
    <rPh sb="3" eb="4">
      <t>エン</t>
    </rPh>
    <rPh sb="6" eb="8">
      <t>ケンスウ</t>
    </rPh>
    <phoneticPr fontId="5"/>
  </si>
  <si>
    <t>58/3</t>
    <phoneticPr fontId="5"/>
  </si>
  <si>
    <t>50/3</t>
    <phoneticPr fontId="5"/>
  </si>
  <si>
    <t>懇談会、委員会等の開催数</t>
    <rPh sb="0" eb="3">
      <t>コンダンカイ</t>
    </rPh>
    <rPh sb="4" eb="7">
      <t>イインカイ</t>
    </rPh>
    <rPh sb="7" eb="8">
      <t>トウ</t>
    </rPh>
    <rPh sb="9" eb="12">
      <t>カイサイスウ</t>
    </rPh>
    <phoneticPr fontId="5"/>
  </si>
  <si>
    <t>45/6</t>
    <phoneticPr fontId="5"/>
  </si>
  <si>
    <t>28/6</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</si>
  <si>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</si>
  <si>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7">
      <t>シャカイシホン</t>
    </rPh>
    <rPh sb="7" eb="9">
      <t>セイビ</t>
    </rPh>
    <rPh sb="10" eb="13">
      <t>カンリトウ</t>
    </rPh>
    <rPh sb="14" eb="17">
      <t>コウカテキ</t>
    </rPh>
    <rPh sb="18" eb="20">
      <t>スイシン</t>
    </rPh>
    <phoneticPr fontId="5"/>
  </si>
  <si>
    <t>社会資本整備等</t>
  </si>
  <si>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</si>
  <si>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5"/>
  </si>
  <si>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</si>
  <si>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</si>
  <si>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有</t>
  </si>
  <si>
    <t>無</t>
  </si>
  <si>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</si>
  <si>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</si>
  <si>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</si>
  <si>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・公共工事の施工時期を平準化することにより、人材や機材の効率的な活用による生産性の向上や労働環境等の改善が可能となるため。</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</si>
  <si>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</si>
  <si>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5"/>
  </si>
  <si>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</si>
  <si>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</si>
  <si>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</si>
  <si>
    <t>一般財団法人　国土技術研究センター</t>
  </si>
  <si>
    <t>一般財団法人　日本建設情報総合センター</t>
  </si>
  <si>
    <t>３次元モデルを活用した建設生産システムの効率化に関する調査検討業務</t>
    <rPh sb="31" eb="33">
      <t>ギョウム</t>
    </rPh>
    <phoneticPr fontId="5"/>
  </si>
  <si>
    <t>社会資本整備・管理効率化推進調査費</t>
  </si>
  <si>
    <t>土木工事積算基準等の改定、策定（報道発表資料）
BIM/CIM関連基準・要領等の改定、策定（報道発表資料）</t>
    <rPh sb="0" eb="2">
      <t>ドボク</t>
    </rPh>
    <rPh sb="2" eb="4">
      <t>コウジ</t>
    </rPh>
    <rPh sb="4" eb="6">
      <t>セキサン</t>
    </rPh>
    <rPh sb="6" eb="8">
      <t>キジュン</t>
    </rPh>
    <rPh sb="8" eb="9">
      <t>トウ</t>
    </rPh>
    <rPh sb="10" eb="12">
      <t>カイテイ</t>
    </rPh>
    <rPh sb="13" eb="15">
      <t>サクテイ</t>
    </rPh>
    <rPh sb="16" eb="18">
      <t>ホウドウ</t>
    </rPh>
    <rPh sb="18" eb="20">
      <t>ハッピョウ</t>
    </rPh>
    <rPh sb="20" eb="22">
      <t>シリョウ</t>
    </rPh>
    <rPh sb="31" eb="33">
      <t>カンレン</t>
    </rPh>
    <rPh sb="33" eb="35">
      <t>キジュン</t>
    </rPh>
    <rPh sb="36" eb="39">
      <t>ヨウリョウトウ</t>
    </rPh>
    <rPh sb="40" eb="42">
      <t>カイテイ</t>
    </rPh>
    <rPh sb="43" eb="45">
      <t>サクテイ</t>
    </rPh>
    <rPh sb="46" eb="48">
      <t>ホウドウ</t>
    </rPh>
    <rPh sb="48" eb="50">
      <t>ハッピョウ</t>
    </rPh>
    <rPh sb="50" eb="52">
      <t>シリョウ</t>
    </rPh>
    <phoneticPr fontId="5"/>
  </si>
  <si>
    <t>公共工事における企業の技術力の評価手法に関する検討業務</t>
    <rPh sb="20" eb="21">
      <t>カン</t>
    </rPh>
    <rPh sb="23" eb="25">
      <t>ケントウ</t>
    </rPh>
    <rPh sb="25" eb="27">
      <t>ギョウム</t>
    </rPh>
    <phoneticPr fontId="5"/>
  </si>
  <si>
    <t>土木工事積算に関する検討業務</t>
    <phoneticPr fontId="5"/>
  </si>
  <si>
    <t>-</t>
    <phoneticPr fontId="5"/>
  </si>
  <si>
    <t>-</t>
    <phoneticPr fontId="5"/>
  </si>
  <si>
    <t>経済財政運営と改革の基本方針2018について
（H30.6.15）
平成31年度　国土交通事務次官通達「平成３１年度国土交通省所管事業の執行について」
（H31.3.29）</t>
    <rPh sb="34" eb="36">
      <t>ヘイセイ</t>
    </rPh>
    <rPh sb="38" eb="40">
      <t>ネンド</t>
    </rPh>
    <phoneticPr fontId="5"/>
  </si>
  <si>
    <t>単位当たりコスト　＝　X　／　Y
X＝予算　，　Y＝懇談会、委員会等の開催数</t>
    <rPh sb="0" eb="2">
      <t>タンイ</t>
    </rPh>
    <rPh sb="2" eb="3">
      <t>ア</t>
    </rPh>
    <rPh sb="19" eb="21">
      <t>ヨサン</t>
    </rPh>
    <phoneticPr fontId="5"/>
  </si>
  <si>
    <t>土木工事積算基準類の策定、改定項目数
・BIM/CIM関連の基準類の策定、改定数</t>
    <rPh sb="0" eb="2">
      <t>ドボク</t>
    </rPh>
    <rPh sb="2" eb="4">
      <t>コウジ</t>
    </rPh>
    <rPh sb="4" eb="6">
      <t>セキサン</t>
    </rPh>
    <rPh sb="6" eb="8">
      <t>キジュン</t>
    </rPh>
    <rPh sb="8" eb="9">
      <t>ルイ</t>
    </rPh>
    <rPh sb="10" eb="12">
      <t>サクテイ</t>
    </rPh>
    <rPh sb="13" eb="15">
      <t>カイテイ</t>
    </rPh>
    <rPh sb="15" eb="17">
      <t>コウモク</t>
    </rPh>
    <rPh sb="17" eb="18">
      <t>スウ</t>
    </rPh>
    <rPh sb="27" eb="29">
      <t>カンレン</t>
    </rPh>
    <rPh sb="30" eb="32">
      <t>キジュン</t>
    </rPh>
    <rPh sb="32" eb="33">
      <t>ルイ</t>
    </rPh>
    <rPh sb="34" eb="36">
      <t>サクテイ</t>
    </rPh>
    <rPh sb="37" eb="39">
      <t>カイテイ</t>
    </rPh>
    <rPh sb="39" eb="40">
      <t>スウ</t>
    </rPh>
    <phoneticPr fontId="5"/>
  </si>
  <si>
    <t>・実態に即した積算基準類の策定、改定
・BIM/CIM推進のための基準類の策定、改定</t>
    <rPh sb="1" eb="3">
      <t>ジッタイ</t>
    </rPh>
    <rPh sb="4" eb="5">
      <t>ソク</t>
    </rPh>
    <rPh sb="7" eb="9">
      <t>セキサン</t>
    </rPh>
    <rPh sb="9" eb="11">
      <t>キジュン</t>
    </rPh>
    <rPh sb="11" eb="12">
      <t>ルイ</t>
    </rPh>
    <rPh sb="13" eb="15">
      <t>サクテイ</t>
    </rPh>
    <rPh sb="16" eb="18">
      <t>カイテイ</t>
    </rPh>
    <rPh sb="27" eb="29">
      <t>スイシン</t>
    </rPh>
    <rPh sb="33" eb="35">
      <t>キジュン</t>
    </rPh>
    <rPh sb="35" eb="36">
      <t>ルイ</t>
    </rPh>
    <rPh sb="37" eb="39">
      <t>サクテイ</t>
    </rPh>
    <rPh sb="40" eb="42">
      <t>カイテイ</t>
    </rPh>
    <phoneticPr fontId="5"/>
  </si>
  <si>
    <t>4</t>
    <phoneticPr fontId="5"/>
  </si>
  <si>
    <t>3</t>
    <phoneticPr fontId="5"/>
  </si>
  <si>
    <t>6</t>
    <phoneticPr fontId="5"/>
  </si>
  <si>
    <t>294</t>
    <phoneticPr fontId="5"/>
  </si>
  <si>
    <t>286</t>
    <phoneticPr fontId="5"/>
  </si>
  <si>
    <t>292</t>
    <phoneticPr fontId="5"/>
  </si>
  <si>
    <t>303</t>
    <phoneticPr fontId="5"/>
  </si>
  <si>
    <t>293</t>
    <phoneticPr fontId="5"/>
  </si>
  <si>
    <t>社会資本整備の生産性を高める生産管理システムの強化に向けた検討経費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</si>
</sst>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21</xdr:col>
      <xdr:colOff>55781</xdr:colOff>
      <xdr:row>742</xdr:row>
      <xdr:rowOff>279761</xdr:rowOff>
    </xdr:to>
    <xdr:sp macro="" textlink="">
      <xdr:nvSpPr>
        <xdr:cNvPr id="3" name="テキスト ボックス 2"/>
        <xdr:cNvSpPr txBox="1"/>
      </xdr:nvSpPr>
      <xdr:spPr bwMode="auto">
        <a:xfrm>
          <a:off x="1400175" y="39271575"/>
          <a:ext cx="2856131" cy="63218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94709</xdr:colOff>
      <xdr:row>742</xdr:row>
      <xdr:rowOff>336911</xdr:rowOff>
    </xdr:from>
    <xdr:to>
      <xdr:col>20</xdr:col>
      <xdr:colOff>119024</xdr:colOff>
      <xdr:row>745</xdr:row>
      <xdr:rowOff>10382</xdr:rowOff>
    </xdr:to>
    <xdr:sp macro="" textlink="">
      <xdr:nvSpPr>
        <xdr:cNvPr id="4" name="大かっこ 3"/>
        <xdr:cNvSpPr/>
      </xdr:nvSpPr>
      <xdr:spPr bwMode="auto">
        <a:xfrm>
          <a:off x="1494884" y="39960911"/>
          <a:ext cx="2624640" cy="730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18</xdr:col>
      <xdr:colOff>132998</xdr:colOff>
      <xdr:row>746</xdr:row>
      <xdr:rowOff>151767</xdr:rowOff>
    </xdr:from>
    <xdr:to>
      <xdr:col>33</xdr:col>
      <xdr:colOff>94742</xdr:colOff>
      <xdr:row>748</xdr:row>
      <xdr:rowOff>85520</xdr:rowOff>
    </xdr:to>
    <xdr:sp macro="" textlink="">
      <xdr:nvSpPr>
        <xdr:cNvPr id="5" name="テキスト ボックス 4"/>
        <xdr:cNvSpPr txBox="1"/>
      </xdr:nvSpPr>
      <xdr:spPr bwMode="auto">
        <a:xfrm>
          <a:off x="3733448" y="41185467"/>
          <a:ext cx="2962119" cy="63860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43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14</xdr:col>
      <xdr:colOff>7691</xdr:colOff>
      <xdr:row>745</xdr:row>
      <xdr:rowOff>10383</xdr:rowOff>
    </xdr:from>
    <xdr:to>
      <xdr:col>14</xdr:col>
      <xdr:colOff>7691</xdr:colOff>
      <xdr:row>747</xdr:row>
      <xdr:rowOff>77489</xdr:rowOff>
    </xdr:to>
    <xdr:cxnSp macro="">
      <xdr:nvCxnSpPr>
        <xdr:cNvPr id="6" name="直線コネクタ 5"/>
        <xdr:cNvCxnSpPr/>
      </xdr:nvCxnSpPr>
      <xdr:spPr bwMode="auto">
        <a:xfrm>
          <a:off x="2808041" y="40691658"/>
          <a:ext cx="0" cy="771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179923</xdr:colOff>
      <xdr:row>741</xdr:row>
      <xdr:rowOff>58847</xdr:rowOff>
    </xdr:from>
    <xdr:to>
      <xdr:col>39</xdr:col>
      <xdr:colOff>55513</xdr:colOff>
      <xdr:row>742</xdr:row>
      <xdr:rowOff>228882</xdr:rowOff>
    </xdr:to>
    <xdr:sp macro="" textlink="">
      <xdr:nvSpPr>
        <xdr:cNvPr id="7" name="テキスト ボックス 6"/>
        <xdr:cNvSpPr txBox="1"/>
      </xdr:nvSpPr>
      <xdr:spPr bwMode="auto">
        <a:xfrm>
          <a:off x="5580598" y="39330422"/>
          <a:ext cx="2275890" cy="52246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12</xdr:col>
      <xdr:colOff>183516</xdr:colOff>
      <xdr:row>748</xdr:row>
      <xdr:rowOff>221354</xdr:rowOff>
    </xdr:from>
    <xdr:to>
      <xdr:col>42</xdr:col>
      <xdr:colOff>92922</xdr:colOff>
      <xdr:row>752</xdr:row>
      <xdr:rowOff>231685</xdr:rowOff>
    </xdr:to>
    <xdr:sp macro="" textlink="">
      <xdr:nvSpPr>
        <xdr:cNvPr id="8" name="大かっこ 7"/>
        <xdr:cNvSpPr/>
      </xdr:nvSpPr>
      <xdr:spPr bwMode="auto">
        <a:xfrm>
          <a:off x="2583816" y="41959904"/>
          <a:ext cx="5910156" cy="1420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22</xdr:col>
      <xdr:colOff>5655</xdr:colOff>
      <xdr:row>741</xdr:row>
      <xdr:rowOff>337457</xdr:rowOff>
    </xdr:from>
    <xdr:to>
      <xdr:col>27</xdr:col>
      <xdr:colOff>68254</xdr:colOff>
      <xdr:row>741</xdr:row>
      <xdr:rowOff>339428</xdr:rowOff>
    </xdr:to>
    <xdr:cxnSp macro="">
      <xdr:nvCxnSpPr>
        <xdr:cNvPr id="9" name="直線コネクタ 8"/>
        <xdr:cNvCxnSpPr/>
      </xdr:nvCxnSpPr>
      <xdr:spPr bwMode="auto">
        <a:xfrm flipV="1">
          <a:off x="4406205" y="39609032"/>
          <a:ext cx="1062724"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196156</xdr:colOff>
      <xdr:row>747</xdr:row>
      <xdr:rowOff>69470</xdr:rowOff>
    </xdr:from>
    <xdr:to>
      <xdr:col>17</xdr:col>
      <xdr:colOff>137949</xdr:colOff>
      <xdr:row>747</xdr:row>
      <xdr:rowOff>69470</xdr:rowOff>
    </xdr:to>
    <xdr:cxnSp macro="">
      <xdr:nvCxnSpPr>
        <xdr:cNvPr id="10" name="直線コネクタ 9"/>
        <xdr:cNvCxnSpPr/>
      </xdr:nvCxnSpPr>
      <xdr:spPr bwMode="auto">
        <a:xfrm>
          <a:off x="2796481" y="41455595"/>
          <a:ext cx="741893" cy="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4.7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617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83.2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5.25" customHeight="1" x14ac:dyDescent="0.15">
      <c r="A10" s="742" t="s">
        <v>30</v>
      </c>
      <c r="B10" s="743"/>
      <c r="C10" s="743"/>
      <c r="D10" s="743"/>
      <c r="E10" s="743"/>
      <c r="F10" s="743"/>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58</v>
      </c>
      <c r="Q13" s="109"/>
      <c r="R13" s="109"/>
      <c r="S13" s="109"/>
      <c r="T13" s="109"/>
      <c r="U13" s="109"/>
      <c r="V13" s="110"/>
      <c r="W13" s="108">
        <v>50</v>
      </c>
      <c r="X13" s="109"/>
      <c r="Y13" s="109"/>
      <c r="Z13" s="109"/>
      <c r="AA13" s="109"/>
      <c r="AB13" s="109"/>
      <c r="AC13" s="110"/>
      <c r="AD13" s="108">
        <v>45</v>
      </c>
      <c r="AE13" s="109"/>
      <c r="AF13" s="109"/>
      <c r="AG13" s="109"/>
      <c r="AH13" s="109"/>
      <c r="AI13" s="109"/>
      <c r="AJ13" s="110"/>
      <c r="AK13" s="108">
        <v>28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58</v>
      </c>
      <c r="Q18" s="115"/>
      <c r="R18" s="115"/>
      <c r="S18" s="115"/>
      <c r="T18" s="115"/>
      <c r="U18" s="115"/>
      <c r="V18" s="116"/>
      <c r="W18" s="114">
        <f>SUM(W13:AC17)</f>
        <v>50</v>
      </c>
      <c r="X18" s="115"/>
      <c r="Y18" s="115"/>
      <c r="Z18" s="115"/>
      <c r="AA18" s="115"/>
      <c r="AB18" s="115"/>
      <c r="AC18" s="116"/>
      <c r="AD18" s="114">
        <f>SUM(AD13:AJ17)</f>
        <v>45</v>
      </c>
      <c r="AE18" s="115"/>
      <c r="AF18" s="115"/>
      <c r="AG18" s="115"/>
      <c r="AH18" s="115"/>
      <c r="AI18" s="115"/>
      <c r="AJ18" s="116"/>
      <c r="AK18" s="114">
        <f>SUM(AK13:AQ17)</f>
        <v>28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57</v>
      </c>
      <c r="Q19" s="109"/>
      <c r="R19" s="109"/>
      <c r="S19" s="109"/>
      <c r="T19" s="109"/>
      <c r="U19" s="109"/>
      <c r="V19" s="110"/>
      <c r="W19" s="108">
        <v>49</v>
      </c>
      <c r="X19" s="109"/>
      <c r="Y19" s="109"/>
      <c r="Z19" s="109"/>
      <c r="AA19" s="109"/>
      <c r="AB19" s="109"/>
      <c r="AC19" s="110"/>
      <c r="AD19" s="108">
        <v>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0.98275862068965514</v>
      </c>
      <c r="Q20" s="539"/>
      <c r="R20" s="539"/>
      <c r="S20" s="539"/>
      <c r="T20" s="539"/>
      <c r="U20" s="539"/>
      <c r="V20" s="539"/>
      <c r="W20" s="539">
        <f t="shared" ref="W20" si="0">IF(W18=0, "-", SUM(W19)/W18)</f>
        <v>0.98</v>
      </c>
      <c r="X20" s="539"/>
      <c r="Y20" s="539"/>
      <c r="Z20" s="539"/>
      <c r="AA20" s="539"/>
      <c r="AB20" s="539"/>
      <c r="AC20" s="539"/>
      <c r="AD20" s="539">
        <f t="shared" ref="AD20" si="1">IF(AD18=0, "-", SUM(AD19)/AD18)</f>
        <v>0.97777777777777775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0.98275862068965514</v>
      </c>
      <c r="Q21" s="539"/>
      <c r="R21" s="539"/>
      <c r="S21" s="539"/>
      <c r="T21" s="539"/>
      <c r="U21" s="539"/>
      <c r="V21" s="539"/>
      <c r="W21" s="539">
        <f t="shared" ref="W21" si="2">IF(W19=0, "-", SUM(W19)/SUM(W13,W14))</f>
        <v>0.98</v>
      </c>
      <c r="X21" s="539"/>
      <c r="Y21" s="539"/>
      <c r="Z21" s="539"/>
      <c r="AA21" s="539"/>
      <c r="AB21" s="539"/>
      <c r="AC21" s="539"/>
      <c r="AD21" s="539">
        <f t="shared" ref="AD21" si="3">IF(AD19=0, "-", SUM(AD19)/SUM(AD13,AD14))</f>
        <v>0.97777777777777775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26</v>
      </c>
      <c r="Q23" s="106"/>
      <c r="R23" s="106"/>
      <c r="S23" s="106"/>
      <c r="T23" s="106"/>
      <c r="U23" s="106"/>
      <c r="V23" s="107"/>
      <c r="W23" s="105"/>
      <c r="X23" s="106"/>
      <c r="Y23" s="106"/>
      <c r="Z23" s="106"/>
      <c r="AA23" s="106"/>
      <c r="AB23" s="106"/>
      <c r="AC23" s="107"/>
      <c r="AD23" s="209" t="s">
        <v>615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28</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30" customHeight="1" x14ac:dyDescent="0.15">
      <c r="A32" s="515"/>
      <c r="B32" s="513"/>
      <c r="C32" s="513"/>
      <c r="D32" s="513"/>
      <c r="E32" s="513"/>
      <c r="F32" s="514"/>
      <c r="G32" s="540" t="s">
        <v>620</v>
      </c>
      <c r="H32" s="541"/>
      <c r="I32" s="541"/>
      <c r="J32" s="541"/>
      <c r="K32" s="541"/>
      <c r="L32" s="541"/>
      <c r="M32" s="541"/>
      <c r="N32" s="541"/>
      <c r="O32" s="542"/>
      <c r="P32" s="161" t="s">
        <v>619</v>
      </c>
      <c r="Q32" s="161"/>
      <c r="R32" s="161"/>
      <c r="S32" s="161"/>
      <c r="T32" s="161"/>
      <c r="U32" s="161"/>
      <c r="V32" s="161"/>
      <c r="W32" s="161"/>
      <c r="X32" s="231"/>
      <c r="Y32" s="338" t="s">
        <v>12</v>
      </c>
      <c r="Z32" s="549"/>
      <c r="AA32" s="550"/>
      <c r="AB32" s="551"/>
      <c r="AC32" s="551"/>
      <c r="AD32" s="551"/>
      <c r="AE32" s="364">
        <v>6</v>
      </c>
      <c r="AF32" s="365"/>
      <c r="AG32" s="365"/>
      <c r="AH32" s="365"/>
      <c r="AI32" s="364">
        <v>8</v>
      </c>
      <c r="AJ32" s="365"/>
      <c r="AK32" s="365"/>
      <c r="AL32" s="365"/>
      <c r="AM32" s="364">
        <v>9</v>
      </c>
      <c r="AN32" s="365"/>
      <c r="AO32" s="365"/>
      <c r="AP32" s="365"/>
      <c r="AQ32" s="111" t="s">
        <v>616</v>
      </c>
      <c r="AR32" s="112"/>
      <c r="AS32" s="112"/>
      <c r="AT32" s="113"/>
      <c r="AU32" s="365"/>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v>6</v>
      </c>
      <c r="AF33" s="365"/>
      <c r="AG33" s="365"/>
      <c r="AH33" s="365"/>
      <c r="AI33" s="364">
        <v>8</v>
      </c>
      <c r="AJ33" s="365"/>
      <c r="AK33" s="365"/>
      <c r="AL33" s="365"/>
      <c r="AM33" s="364">
        <v>8</v>
      </c>
      <c r="AN33" s="365"/>
      <c r="AO33" s="365"/>
      <c r="AP33" s="365"/>
      <c r="AQ33" s="111" t="s">
        <v>616</v>
      </c>
      <c r="AR33" s="112"/>
      <c r="AS33" s="112"/>
      <c r="AT33" s="113"/>
      <c r="AU33" s="365"/>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AE32*100/AE33</f>
        <v>100</v>
      </c>
      <c r="AF34" s="365"/>
      <c r="AG34" s="365"/>
      <c r="AH34" s="365"/>
      <c r="AI34" s="364">
        <f t="shared" ref="AI34" si="4">AI32*100/AI33</f>
        <v>100</v>
      </c>
      <c r="AJ34" s="365"/>
      <c r="AK34" s="365"/>
      <c r="AL34" s="365"/>
      <c r="AM34" s="364">
        <f>AM32*100/AM33</f>
        <v>112.5</v>
      </c>
      <c r="AN34" s="365"/>
      <c r="AO34" s="365"/>
      <c r="AP34" s="365"/>
      <c r="AQ34" s="111" t="s">
        <v>616</v>
      </c>
      <c r="AR34" s="112"/>
      <c r="AS34" s="112"/>
      <c r="AT34" s="113"/>
      <c r="AU34" s="365"/>
      <c r="AV34" s="365"/>
      <c r="AW34" s="365"/>
      <c r="AX34" s="367"/>
    </row>
    <row r="35" spans="1:50" ht="23.25" customHeight="1" x14ac:dyDescent="0.15">
      <c r="A35" s="897" t="s">
        <v>506</v>
      </c>
      <c r="B35" s="898"/>
      <c r="C35" s="898"/>
      <c r="D35" s="898"/>
      <c r="E35" s="898"/>
      <c r="F35" s="899"/>
      <c r="G35" s="903" t="s">
        <v>612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582</v>
      </c>
      <c r="AC101" s="551"/>
      <c r="AD101" s="551"/>
      <c r="AE101" s="364">
        <v>3</v>
      </c>
      <c r="AF101" s="365"/>
      <c r="AG101" s="365"/>
      <c r="AH101" s="366"/>
      <c r="AI101" s="364">
        <v>3</v>
      </c>
      <c r="AJ101" s="365"/>
      <c r="AK101" s="365"/>
      <c r="AL101" s="366"/>
      <c r="AM101" s="364">
        <v>6</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3</v>
      </c>
      <c r="AF102" s="358"/>
      <c r="AG102" s="358"/>
      <c r="AH102" s="358"/>
      <c r="AI102" s="358">
        <v>3</v>
      </c>
      <c r="AJ102" s="358"/>
      <c r="AK102" s="358"/>
      <c r="AL102" s="358"/>
      <c r="AM102" s="358">
        <v>3</v>
      </c>
      <c r="AN102" s="358"/>
      <c r="AO102" s="358"/>
      <c r="AP102" s="358"/>
      <c r="AQ102" s="817">
        <v>4</v>
      </c>
      <c r="AR102" s="818"/>
      <c r="AS102" s="818"/>
      <c r="AT102" s="819"/>
      <c r="AU102" s="817"/>
      <c r="AV102" s="818"/>
      <c r="AW102" s="818"/>
      <c r="AX102" s="819"/>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f>58/3</f>
        <v>19.333333333333332</v>
      </c>
      <c r="AF116" s="358"/>
      <c r="AG116" s="358"/>
      <c r="AH116" s="358"/>
      <c r="AI116" s="358">
        <f>50/3</f>
        <v>16.666666666666668</v>
      </c>
      <c r="AJ116" s="358"/>
      <c r="AK116" s="358"/>
      <c r="AL116" s="358"/>
      <c r="AM116" s="358">
        <f>45/6</f>
        <v>7.5</v>
      </c>
      <c r="AN116" s="358"/>
      <c r="AO116" s="358"/>
      <c r="AP116" s="358"/>
      <c r="AQ116" s="364">
        <f>28/6</f>
        <v>4.666666666666667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586</v>
      </c>
      <c r="AJ117" s="306"/>
      <c r="AK117" s="306"/>
      <c r="AL117" s="306"/>
      <c r="AM117" s="306" t="s">
        <v>588</v>
      </c>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576</v>
      </c>
      <c r="AC434" s="133"/>
      <c r="AD434" s="133"/>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576</v>
      </c>
      <c r="AC459" s="133"/>
      <c r="AD459" s="133"/>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574</v>
      </c>
      <c r="AE702" s="896"/>
      <c r="AF702" s="896"/>
      <c r="AG702" s="726" t="s">
        <v>593</v>
      </c>
      <c r="AH702" s="727"/>
      <c r="AI702" s="727"/>
      <c r="AJ702" s="727"/>
      <c r="AK702" s="727"/>
      <c r="AL702" s="727"/>
      <c r="AM702" s="727"/>
      <c r="AN702" s="727"/>
      <c r="AO702" s="727"/>
      <c r="AP702" s="727"/>
      <c r="AQ702" s="727"/>
      <c r="AR702" s="727"/>
      <c r="AS702" s="727"/>
      <c r="AT702" s="727"/>
      <c r="AU702" s="727"/>
      <c r="AV702" s="727"/>
      <c r="AW702" s="727"/>
      <c r="AX702" s="728"/>
    </row>
    <row r="703" spans="1:50" ht="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726" t="s">
        <v>594</v>
      </c>
      <c r="AH703" s="727"/>
      <c r="AI703" s="727"/>
      <c r="AJ703" s="727"/>
      <c r="AK703" s="727"/>
      <c r="AL703" s="727"/>
      <c r="AM703" s="727"/>
      <c r="AN703" s="727"/>
      <c r="AO703" s="727"/>
      <c r="AP703" s="727"/>
      <c r="AQ703" s="727"/>
      <c r="AR703" s="727"/>
      <c r="AS703" s="727"/>
      <c r="AT703" s="727"/>
      <c r="AU703" s="727"/>
      <c r="AV703" s="727"/>
      <c r="AW703" s="727"/>
      <c r="AX703" s="728"/>
    </row>
    <row r="704" spans="1:50" ht="9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726" t="s">
        <v>595</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574</v>
      </c>
      <c r="AE705" s="736"/>
      <c r="AF705" s="736"/>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574</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80"/>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5">IF(OR(G722="　", G722=""), "", "-")</f>
        <v/>
      </c>
      <c r="J722" s="916"/>
      <c r="K722" s="916"/>
      <c r="L722" s="83" t="str">
        <f t="shared" ref="L722:L725" si="6">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5"/>
        <v/>
      </c>
      <c r="J723" s="916"/>
      <c r="K723" s="916"/>
      <c r="L723" s="83" t="str">
        <f t="shared" si="6"/>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5"/>
        <v/>
      </c>
      <c r="J724" s="916"/>
      <c r="K724" s="916"/>
      <c r="L724" s="83" t="str">
        <f t="shared" si="6"/>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5"/>
        <v/>
      </c>
      <c r="J725" s="961"/>
      <c r="K725" s="961"/>
      <c r="L725" s="85" t="str">
        <f t="shared" si="6"/>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606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607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622</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624</v>
      </c>
      <c r="AS737" s="103"/>
      <c r="AT737" s="103"/>
      <c r="AU737" s="103"/>
      <c r="AV737" s="103"/>
      <c r="AW737" s="103"/>
      <c r="AX737" s="104"/>
      <c r="AY737" s="89"/>
      <c r="AZ737" s="89"/>
    </row>
    <row r="738" spans="1:52" ht="24.75" customHeight="1" x14ac:dyDescent="0.15">
      <c r="A738" s="123" t="s">
        <v>540</v>
      </c>
      <c r="B738" s="124"/>
      <c r="C738" s="124"/>
      <c r="D738" s="125"/>
      <c r="E738" s="122" t="s">
        <v>625</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627</v>
      </c>
      <c r="AF738" s="122"/>
      <c r="AG738" s="122"/>
      <c r="AH738" s="122"/>
      <c r="AI738" s="122"/>
      <c r="AJ738" s="122"/>
      <c r="AK738" s="122"/>
      <c r="AL738" s="122"/>
      <c r="AM738" s="122"/>
      <c r="AN738" s="101" t="s">
        <v>534</v>
      </c>
      <c r="AO738" s="101"/>
      <c r="AP738" s="101"/>
      <c r="AQ738" s="101"/>
      <c r="AR738" s="102" t="s">
        <v>628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 customHeight="1" x14ac:dyDescent="0.15">
      <c r="A781" s="556"/>
      <c r="B781" s="766"/>
      <c r="C781" s="766"/>
      <c r="D781" s="766"/>
      <c r="E781" s="766"/>
      <c r="F781" s="767"/>
      <c r="G781" s="449" t="s">
        <v>611</v>
      </c>
      <c r="H781" s="450"/>
      <c r="I781" s="450"/>
      <c r="J781" s="450"/>
      <c r="K781" s="451"/>
      <c r="L781" s="452" t="s">
        <v>614</v>
      </c>
      <c r="M781" s="453"/>
      <c r="N781" s="453"/>
      <c r="O781" s="453"/>
      <c r="P781" s="453"/>
      <c r="Q781" s="453"/>
      <c r="R781" s="453"/>
      <c r="S781" s="453"/>
      <c r="T781" s="453"/>
      <c r="U781" s="453"/>
      <c r="V781" s="453"/>
      <c r="W781" s="453"/>
      <c r="X781" s="454"/>
      <c r="Y781" s="455">
        <v>20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9.95" customHeight="1" x14ac:dyDescent="0.15">
      <c r="A837" s="404">
        <v>1</v>
      </c>
      <c r="B837" s="404">
        <v>1</v>
      </c>
      <c r="C837" s="418" t="s">
        <v>608</v>
      </c>
      <c r="D837" s="418"/>
      <c r="E837" s="418"/>
      <c r="F837" s="418"/>
      <c r="G837" s="418"/>
      <c r="H837" s="418"/>
      <c r="I837" s="418"/>
      <c r="J837" s="419">
        <v>4010405000185</v>
      </c>
      <c r="K837" s="420"/>
      <c r="L837" s="420"/>
      <c r="M837" s="420"/>
      <c r="N837" s="420"/>
      <c r="O837" s="420"/>
      <c r="P837" s="425" t="s">
        <v>614</v>
      </c>
      <c r="Q837" s="317"/>
      <c r="R837" s="317"/>
      <c r="S837" s="317"/>
      <c r="T837" s="317"/>
      <c r="U837" s="317"/>
      <c r="V837" s="317"/>
      <c r="W837" s="317"/>
      <c r="X837" s="317"/>
      <c r="Y837" s="318">
        <v>20</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69.95" customHeight="1" x14ac:dyDescent="0.15">
      <c r="A838" s="404">
        <v>2</v>
      </c>
      <c r="B838" s="404">
        <v>1</v>
      </c>
      <c r="C838" s="418" t="s">
        <v>608</v>
      </c>
      <c r="D838" s="418"/>
      <c r="E838" s="418"/>
      <c r="F838" s="418"/>
      <c r="G838" s="418"/>
      <c r="H838" s="418"/>
      <c r="I838" s="418"/>
      <c r="J838" s="419">
        <v>4010405000185</v>
      </c>
      <c r="K838" s="420"/>
      <c r="L838" s="420"/>
      <c r="M838" s="420"/>
      <c r="N838" s="420"/>
      <c r="O838" s="420"/>
      <c r="P838" s="425" t="s">
        <v>613</v>
      </c>
      <c r="Q838" s="317"/>
      <c r="R838" s="317"/>
      <c r="S838" s="317"/>
      <c r="T838" s="317"/>
      <c r="U838" s="317"/>
      <c r="V838" s="317"/>
      <c r="W838" s="317"/>
      <c r="X838" s="317"/>
      <c r="Y838" s="318">
        <v>10</v>
      </c>
      <c r="Z838" s="319"/>
      <c r="AA838" s="319"/>
      <c r="AB838" s="320"/>
      <c r="AC838" s="328" t="s">
        <v>502</v>
      </c>
      <c r="AD838" s="328"/>
      <c r="AE838" s="328"/>
      <c r="AF838" s="328"/>
      <c r="AG838" s="328"/>
      <c r="AH838" s="421">
        <v>1</v>
      </c>
      <c r="AI838" s="422"/>
      <c r="AJ838" s="422"/>
      <c r="AK838" s="422"/>
      <c r="AL838" s="325">
        <v>100</v>
      </c>
      <c r="AM838" s="326"/>
      <c r="AN838" s="326"/>
      <c r="AO838" s="327"/>
      <c r="AP838" s="321"/>
      <c r="AQ838" s="321"/>
      <c r="AR838" s="321"/>
      <c r="AS838" s="321"/>
      <c r="AT838" s="321"/>
      <c r="AU838" s="321"/>
      <c r="AV838" s="321"/>
      <c r="AW838" s="321"/>
      <c r="AX838" s="321"/>
    </row>
    <row r="839" spans="1:50" ht="69.95" customHeight="1" x14ac:dyDescent="0.15">
      <c r="A839" s="404">
        <v>3</v>
      </c>
      <c r="B839" s="404">
        <v>1</v>
      </c>
      <c r="C839" s="424" t="s">
        <v>609</v>
      </c>
      <c r="D839" s="418"/>
      <c r="E839" s="418"/>
      <c r="F839" s="418"/>
      <c r="G839" s="418"/>
      <c r="H839" s="418"/>
      <c r="I839" s="418"/>
      <c r="J839" s="419">
        <v>4010405010556</v>
      </c>
      <c r="K839" s="420"/>
      <c r="L839" s="420"/>
      <c r="M839" s="420"/>
      <c r="N839" s="420"/>
      <c r="O839" s="420"/>
      <c r="P839" s="425" t="s">
        <v>610</v>
      </c>
      <c r="Q839" s="317"/>
      <c r="R839" s="317"/>
      <c r="S839" s="317"/>
      <c r="T839" s="317"/>
      <c r="U839" s="317"/>
      <c r="V839" s="317"/>
      <c r="W839" s="317"/>
      <c r="X839" s="317"/>
      <c r="Y839" s="318">
        <v>13</v>
      </c>
      <c r="Z839" s="319"/>
      <c r="AA839" s="319"/>
      <c r="AB839" s="320"/>
      <c r="AC839" s="328" t="s">
        <v>502</v>
      </c>
      <c r="AD839" s="328"/>
      <c r="AE839" s="328"/>
      <c r="AF839" s="328"/>
      <c r="AG839" s="328"/>
      <c r="AH839" s="323">
        <v>1</v>
      </c>
      <c r="AI839" s="324"/>
      <c r="AJ839" s="324"/>
      <c r="AK839" s="324"/>
      <c r="AL839" s="325">
        <v>100</v>
      </c>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2">
    <cfRule type="expression" dxfId="2801" priority="13899">
      <formula>IF(RIGHT(TEXT(Y782,"0.#"),1)=".",FALSE,TRUE)</formula>
    </cfRule>
    <cfRule type="expression" dxfId="2800" priority="13900">
      <formula>IF(RIGHT(TEXT(Y782,"0.#"),1)=".",TRUE,FALSE)</formula>
    </cfRule>
  </conditionalFormatting>
  <conditionalFormatting sqref="Y791">
    <cfRule type="expression" dxfId="2799" priority="13895">
      <formula>IF(RIGHT(TEXT(Y791,"0.#"),1)=".",FALSE,TRUE)</formula>
    </cfRule>
    <cfRule type="expression" dxfId="2798" priority="13896">
      <formula>IF(RIGHT(TEXT(Y791,"0.#"),1)=".",TRUE,FALSE)</formula>
    </cfRule>
  </conditionalFormatting>
  <conditionalFormatting sqref="Y822:Y829 Y820 Y809:Y816 Y807 Y796:Y803 Y794">
    <cfRule type="expression" dxfId="2797" priority="13677">
      <formula>IF(RIGHT(TEXT(Y794,"0.#"),1)=".",FALSE,TRUE)</formula>
    </cfRule>
    <cfRule type="expression" dxfId="2796" priority="13678">
      <formula>IF(RIGHT(TEXT(Y794,"0.#"),1)=".",TRUE,FALSE)</formula>
    </cfRule>
  </conditionalFormatting>
  <conditionalFormatting sqref="AR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3:Y790 Y781">
    <cfRule type="expression" dxfId="2789" priority="13701">
      <formula>IF(RIGHT(TEXT(Y781,"0.#"),1)=".",FALSE,TRUE)</formula>
    </cfRule>
    <cfRule type="expression" dxfId="2788" priority="13702">
      <formula>IF(RIGHT(TEXT(Y781,"0.#"),1)=".",TRUE,FALSE)</formula>
    </cfRule>
  </conditionalFormatting>
  <conditionalFormatting sqref="AU782">
    <cfRule type="expression" dxfId="2787" priority="13699">
      <formula>IF(RIGHT(TEXT(AU782,"0.#"),1)=".",FALSE,TRUE)</formula>
    </cfRule>
    <cfRule type="expression" dxfId="2786" priority="13700">
      <formula>IF(RIGHT(TEXT(AU782,"0.#"),1)=".",TRUE,FALSE)</formula>
    </cfRule>
  </conditionalFormatting>
  <conditionalFormatting sqref="AU791">
    <cfRule type="expression" dxfId="2785" priority="13697">
      <formula>IF(RIGHT(TEXT(AU791,"0.#"),1)=".",FALSE,TRUE)</formula>
    </cfRule>
    <cfRule type="expression" dxfId="2784" priority="13698">
      <formula>IF(RIGHT(TEXT(AU791,"0.#"),1)=".",TRUE,FALSE)</formula>
    </cfRule>
  </conditionalFormatting>
  <conditionalFormatting sqref="AU783:AU790 AU781">
    <cfRule type="expression" dxfId="2783" priority="13695">
      <formula>IF(RIGHT(TEXT(AU781,"0.#"),1)=".",FALSE,TRUE)</formula>
    </cfRule>
    <cfRule type="expression" dxfId="2782" priority="13696">
      <formula>IF(RIGHT(TEXT(AU781,"0.#"),1)=".",TRUE,FALSE)</formula>
    </cfRule>
  </conditionalFormatting>
  <conditionalFormatting sqref="Y821 Y808 Y795">
    <cfRule type="expression" dxfId="2781" priority="13681">
      <formula>IF(RIGHT(TEXT(Y795,"0.#"),1)=".",FALSE,TRUE)</formula>
    </cfRule>
    <cfRule type="expression" dxfId="2780" priority="13682">
      <formula>IF(RIGHT(TEXT(Y795,"0.#"),1)=".",TRUE,FALSE)</formula>
    </cfRule>
  </conditionalFormatting>
  <conditionalFormatting sqref="Y830 Y817 Y804">
    <cfRule type="expression" dxfId="2779" priority="13679">
      <formula>IF(RIGHT(TEXT(Y804,"0.#"),1)=".",FALSE,TRUE)</formula>
    </cfRule>
    <cfRule type="expression" dxfId="2778" priority="13680">
      <formula>IF(RIGHT(TEXT(Y804,"0.#"),1)=".",TRUE,FALSE)</formula>
    </cfRule>
  </conditionalFormatting>
  <conditionalFormatting sqref="AU821 AU808 AU795">
    <cfRule type="expression" dxfId="2777" priority="13675">
      <formula>IF(RIGHT(TEXT(AU795,"0.#"),1)=".",FALSE,TRUE)</formula>
    </cfRule>
    <cfRule type="expression" dxfId="2776" priority="13676">
      <formula>IF(RIGHT(TEXT(AU795,"0.#"),1)=".",TRUE,FALSE)</formula>
    </cfRule>
  </conditionalFormatting>
  <conditionalFormatting sqref="AU830 AU817 AU804">
    <cfRule type="expression" dxfId="2775" priority="13673">
      <formula>IF(RIGHT(TEXT(AU804,"0.#"),1)=".",FALSE,TRUE)</formula>
    </cfRule>
    <cfRule type="expression" dxfId="2774" priority="13674">
      <formula>IF(RIGHT(TEXT(AU804,"0.#"),1)=".",TRUE,FALSE)</formula>
    </cfRule>
  </conditionalFormatting>
  <conditionalFormatting sqref="AU822:AU829 AU820 AU809:AU816 AU807 AU796:AU803 AU794">
    <cfRule type="expression" dxfId="2773" priority="13671">
      <formula>IF(RIGHT(TEXT(AU794,"0.#"),1)=".",FALSE,TRUE)</formula>
    </cfRule>
    <cfRule type="expression" dxfId="2772" priority="13672">
      <formula>IF(RIGHT(TEXT(AU794,"0.#"),1)=".",TRUE,FALSE)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AI34 AM34">
    <cfRule type="expression" dxfId="2763" priority="13483">
      <formula>IF(RIGHT(TEXT(AE34,"0.#"),1)=".",FALSE,TRUE)</formula>
    </cfRule>
    <cfRule type="expression" dxfId="2762" priority="13484">
      <formula>IF(RIGHT(TEXT(AE34,"0.#"),1)=".",TRUE,FALSE)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cfRule type="expression" dxfId="2661" priority="13243">
      <formula>IF(RIGHT(TEXT(AE102,"0.#"),1)=".",FALSE,TRUE)</formula>
    </cfRule>
    <cfRule type="expression" dxfId="2660" priority="13244">
      <formula>IF(RIGHT(TEXT(AE102,"0.#"),1)=".",TRUE,FALSE)</formula>
    </cfRule>
  </conditionalFormatting>
  <conditionalFormatting sqref="AI102">
    <cfRule type="expression" dxfId="2659" priority="13241">
      <formula>IF(RIGHT(TEXT(AI102,"0.#"),1)=".",FALSE,TRUE)</formula>
    </cfRule>
    <cfRule type="expression" dxfId="2658" priority="13242">
      <formula>IF(RIGHT(TEXT(AI102,"0.#"),1)=".",TRUE,FALSE)</formula>
    </cfRule>
  </conditionalFormatting>
  <conditionalFormatting sqref="AM102">
    <cfRule type="expression" dxfId="2657" priority="13239">
      <formula>IF(RIGHT(TEXT(AM102,"0.#"),1)=".",FALSE,TRUE)</formula>
    </cfRule>
    <cfRule type="expression" dxfId="2656" priority="13240">
      <formula>IF(RIGHT(TEXT(AM102,"0.#"),1)=".",TRUE,FALSE)</formula>
    </cfRule>
  </conditionalFormatting>
  <conditionalFormatting sqref="AQ102">
    <cfRule type="expression" dxfId="2655" priority="13237">
      <formula>IF(RIGHT(TEXT(AQ102,"0.#"),1)=".",FALSE,TRUE)</formula>
    </cfRule>
    <cfRule type="expression" dxfId="2654" priority="13238">
      <formula>IF(RIGHT(TEXT(AQ102,"0.#"),1)=".",TRUE,FALSE)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AQ116 AI116 AM116">
    <cfRule type="expression" dxfId="2605" priority="13179">
      <formula>IF(RIGHT(TEXT(AE116,"0.#"),1)=".",FALSE,TRUE)</formula>
    </cfRule>
    <cfRule type="expression" dxfId="2604" priority="13180">
      <formula>IF(RIGHT(TEXT(AE116,"0.#"),1)=".",TRUE,FALSE)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0:AO866">
    <cfRule type="expression" dxfId="2515" priority="6649">
      <formula>IF(AND(AL840&gt;=0, RIGHT(TEXT(AL840,"0.#"),1)&lt;&gt;"."),TRUE,FALSE)</formula>
    </cfRule>
    <cfRule type="expression" dxfId="2514" priority="6650">
      <formula>IF(AND(AL840&gt;=0, RIGHT(TEXT(AL840,"0.#"),1)="."),TRUE,FALSE)</formula>
    </cfRule>
    <cfRule type="expression" dxfId="2513" priority="6651">
      <formula>IF(AND(AL840&lt;0, RIGHT(TEXT(AL840,"0.#"),1)&lt;&gt;"."),TRUE,FALSE)</formula>
    </cfRule>
    <cfRule type="expression" dxfId="2512" priority="6652">
      <formula>IF(AND(AL840&lt;0, RIGHT(TEXT(AL840,"0.#"),1)="."),TRUE,FALSE)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6">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cfRule type="expression" dxfId="721" priority="21">
      <formula>IF(RIGHT(TEXT(P15,"0.#"),1)=".",FALSE,TRUE)</formula>
    </cfRule>
    <cfRule type="expression" dxfId="720" priority="22">
      <formula>IF(RIGHT(TEXT(P15,"0.#"),1)=".",TRUE,FALSE)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2019-06-06T01:17:30Z</cp:lastPrinted>
  <dcterms:created xsi:type="dcterms:W3CDTF">2012-03-13T00:50:25Z</dcterms:created>
  <dcterms:modified xsi:type="dcterms:W3CDTF">2019-06-17T00:40:07Z</dcterms:modified>
</cp:coreProperties>
</file>