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nrbkts-hd\◎H23nd\◎広域地方政策課\01総務班\予算要求関係\H30予算要求\行政事業レビュー\レビューシート\H29.6.1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<sst xmlns="http://schemas.openxmlformats.org/spreadsheetml/2006/main" count="2912" uniqueCount="610">
  <si>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</si>
  <si>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</si>
  <si>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</si>
  <si>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</si>
  <si>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</si>
  <si>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</si>
  <si>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</si>
  <si>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</si>
  <si>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</si>
  <si>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</si>
  <si>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</si>
  <si>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</si>
  <si>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</si>
  <si>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</si>
  <si>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</si>
  <si>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</si>
  <si>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</si>
  <si>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</si>
  <si>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</si>
  <si>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</si>
  <si>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</si>
  <si>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</si>
  <si>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</si>
  <si>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</si>
  <si>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</si>
  <si>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</si>
  <si>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</si>
  <si>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</si>
  <si>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</si>
  <si>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</si>
  <si>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</si>
  <si>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</si>
  <si>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</si>
  <si>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</si>
  <si>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</si>
  <si>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</si>
  <si>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</si>
  <si>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</si>
  <si>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</si>
  <si>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</si>
  <si>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</si>
  <si>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</si>
  <si>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</si>
  <si>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</si>
  <si>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</si>
  <si>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</si>
  <si>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</si>
  <si>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</si>
  <si>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</si>
  <si>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</si>
  <si>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</si>
  <si>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</si>
  <si>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</si>
  <si>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</si>
  <si>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</si>
  <si>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</si>
  <si>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</si>
  <si>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</si>
  <si>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</si>
  <si>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</si>
  <si>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</si>
  <si>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</si>
  <si>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</si>
  <si>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</si>
  <si>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</si>
  <si>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</si>
  <si>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</si>
  <si>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</si>
  <si>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</si>
  <si>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</si>
  <si>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</si>
  <si>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</si>
  <si>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</si>
  <si>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</si>
  <si>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</si>
  <si>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</si>
  <si>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</si>
  <si>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</si>
  <si>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</si>
  <si>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</si>
  <si>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</si>
  <si>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</si>
  <si>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</si>
  <si>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</si>
  <si>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</si>
  <si>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</si>
  <si>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</si>
  <si>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</si>
  <si>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</si>
  <si>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</si>
  <si>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</si>
  <si>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</si>
  <si>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</si>
  <si>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</si>
  <si>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</si>
  <si>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</si>
  <si>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</si>
  <si>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</si>
  <si>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</si>
  <si>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</si>
  <si>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</si>
  <si>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</si>
  <si>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</si>
  <si>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</si>
  <si>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</si>
  <si>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</si>
  <si>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</si>
  <si>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</si>
  <si>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</si>
  <si>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</si>
  <si>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</si>
  <si>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</si>
  <si>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</si>
  <si>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</si>
  <si>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</si>
  <si>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</si>
  <si>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</si>
  <si>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</si>
  <si>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</si>
  <si>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</si>
  <si>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</si>
  <si>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</si>
  <si>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</si>
  <si>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</si>
  <si>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</si>
  <si>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</si>
  <si>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</si>
  <si>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</si>
  <si>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</si>
  <si>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</si>
  <si>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</si>
  <si>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</si>
  <si>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</si>
  <si>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</si>
  <si>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</si>
  <si>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</si>
  <si>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</si>
  <si>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</si>
  <si>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</si>
  <si>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</si>
  <si>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</si>
  <si>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</si>
  <si>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</si>
  <si>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</si>
  <si>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</si>
  <si>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</si>
  <si>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</si>
  <si>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</si>
  <si>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</si>
  <si>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</si>
  <si>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</si>
  <si>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</si>
  <si>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</si>
  <si>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</si>
  <si>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</si>
  <si>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</si>
  <si>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</si>
  <si>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</si>
  <si>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</si>
  <si>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</si>
  <si>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</si>
  <si>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</si>
  <si>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</si>
  <si>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</si>
  <si>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</si>
  <si>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</si>
  <si>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</si>
  <si>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</si>
  <si>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</si>
  <si>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</si>
  <si>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</si>
  <si>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</si>
  <si>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</si>
  <si>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</si>
  <si>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</si>
  <si>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</si>
  <si>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</si>
  <si>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</si>
  <si>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</si>
  <si>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</si>
  <si>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</si>
  <si>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</si>
  <si>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</si>
  <si>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</si>
  <si>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</si>
  <si>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</si>
  <si>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</si>
  <si>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</si>
  <si>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</si>
  <si>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</si>
  <si>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</si>
  <si>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</si>
  <si>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</si>
  <si>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</si>
  <si>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</si>
  <si>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</si>
  <si>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</si>
  <si>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</si>
  <si>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</si>
  <si>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</si>
  <si>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</si>
  <si>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</si>
  <si>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</si>
  <si>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</si>
  <si>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</si>
  <si>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</si>
  <si>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</si>
  <si>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</si>
  <si>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</si>
  <si>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</si>
  <si>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</si>
  <si>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</si>
  <si>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</si>
  <si>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</si>
  <si>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</si>
  <si>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</si>
  <si>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</si>
  <si>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</si>
  <si>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</si>
  <si>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</si>
  <si>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</si>
  <si>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</si>
  <si>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</si>
  <si>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</si>
  <si>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</si>
  <si>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</si>
  <si>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</si>
  <si>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</si>
  <si>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</si>
  <si>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</si>
  <si>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</si>
  <si>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</si>
  <si>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</si>
  <si>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</si>
  <si>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</si>
  <si>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</si>
  <si>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</si>
  <si>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</si>
  <si>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</si>
  <si>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</si>
  <si>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</si>
  <si>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</si>
  <si>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</si>
  <si>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</si>
  <si>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</si>
  <si>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</si>
  <si>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</si>
  <si>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</si>
  <si>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</si>
  <si>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</si>
  <si>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</si>
  <si>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</si>
  <si>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</si>
  <si>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</si>
  <si>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</si>
  <si>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</si>
  <si>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</si>
  <si>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</si>
  <si>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</si>
  <si>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</si>
  <si>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</si>
  <si>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</si>
  <si>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</si>
  <si>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</si>
  <si>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</si>
  <si>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</si>
  <si>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</si>
  <si>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</si>
  <si>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</si>
  <si>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</si>
  <si>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</si>
  <si>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</si>
  <si>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</si>
  <si>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</si>
  <si>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</si>
  <si>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</si>
  <si>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</si>
  <si>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</si>
  <si>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</si>
  <si>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</si>
  <si>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</si>
  <si>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</si>
  <si>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</si>
  <si>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</si>
  <si>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</si>
  <si>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</si>
  <si>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</si>
  <si>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</si>
  <si>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</si>
  <si>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</si>
  <si>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</si>
  <si>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</si>
  <si>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</si>
  <si>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</si>
  <si>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</si>
  <si>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</si>
  <si>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</si>
  <si>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</si>
  <si>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</si>
  <si>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</si>
  <si>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</si>
  <si>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</si>
  <si>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</si>
  <si>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</si>
  <si>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</si>
  <si>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</si>
  <si>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</si>
  <si>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</si>
  <si>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</si>
  <si>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</si>
  <si>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</si>
  <si>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</si>
  <si>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</si>
  <si>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</si>
  <si>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</si>
  <si>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</si>
  <si>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</si>
  <si>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</si>
  <si>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</si>
  <si>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</si>
  <si>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</si>
  <si>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</si>
  <si>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</si>
  <si>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</si>
  <si>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</si>
  <si>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</si>
  <si>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</si>
  <si>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</si>
  <si>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</si>
  <si>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</si>
  <si>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</si>
  <si>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</si>
  <si>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</si>
  <si>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</si>
  <si>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</si>
  <si>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</si>
  <si>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</si>
  <si>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</si>
  <si>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</si>
  <si>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</si>
  <si>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</si>
  <si>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</si>
  <si>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</si>
  <si>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</si>
  <si>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</si>
  <si>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</si>
  <si>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</si>
  <si>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</si>
  <si>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</si>
  <si>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</si>
  <si>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</si>
  <si>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</si>
  <si>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</si>
  <si>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</si>
  <si>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</si>
  <si>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</si>
  <si>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</si>
  <si>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</si>
  <si>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</si>
  <si>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</si>
  <si>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</si>
  <si>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</si>
  <si>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</si>
  <si>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</si>
  <si>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</si>
  <si>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</si>
  <si>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</si>
  <si>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</si>
  <si>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</si>
  <si>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</si>
  <si>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</si>
  <si>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</si>
  <si>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</si>
  <si>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</si>
  <si>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</si>
  <si>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</si>
  <si>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</si>
  <si>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</si>
  <si>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</si>
  <si>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</si>
  <si>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</si>
  <si>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</si>
  <si>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</si>
  <si>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</si>
  <si>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</si>
  <si>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</si>
  <si>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</si>
  <si>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</si>
  <si>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</si>
  <si>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</si>
  <si>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</si>
  <si>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</si>
  <si>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</si>
  <si>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</si>
  <si>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</si>
  <si>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</si>
  <si>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</si>
  <si>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</si>
  <si>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</si>
  <si>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</si>
  <si>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</si>
  <si>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</si>
  <si>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</si>
  <si>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</si>
  <si>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</si>
  <si>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</si>
  <si>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</si>
  <si>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</si>
  <si>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</si>
  <si>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</si>
  <si>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</si>
  <si>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</si>
  <si>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</si>
  <si>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</si>
  <si>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</si>
  <si>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</si>
  <si>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</si>
  <si>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</si>
  <si>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</si>
  <si>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</si>
  <si>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</si>
  <si>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</si>
  <si>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</si>
  <si>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</si>
  <si>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</si>
  <si>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</si>
  <si>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</si>
  <si>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</si>
  <si>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</si>
  <si>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</si>
  <si>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</si>
  <si>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</si>
  <si>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</si>
  <si>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</si>
  <si>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</si>
  <si>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</si>
  <si>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</si>
  <si>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</si>
  <si>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</si>
  <si>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</si>
  <si>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</si>
  <si>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</si>
  <si>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</si>
  <si>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</si>
  <si>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</si>
  <si>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</si>
  <si>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</si>
  <si>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</si>
  <si>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</si>
  <si>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</si>
  <si>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</si>
  <si>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</si>
  <si>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</si>
  <si>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</si>
  <si>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</si>
  <si>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</si>
  <si>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</si>
  <si>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</si>
  <si>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</si>
  <si>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</si>
  <si>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</si>
  <si>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</si>
  <si>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</si>
  <si>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</si>
  <si>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</si>
  <si>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</si>
  <si>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</si>
  <si>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</si>
  <si>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</si>
  <si>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</si>
  <si>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</si>
  <si>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</si>
  <si>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</si>
  <si>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</si>
  <si>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</si>
  <si>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</si>
  <si>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</si>
  <si>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</si>
  <si>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</si>
  <si>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</si>
  <si>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</si>
  <si>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</si>
  <si>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</si>
  <si>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</si>
  <si>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</si>
  <si>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</si>
  <si>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</si>
  <si>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</si>
  <si>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</si>
  <si>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</si>
  <si>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</si>
  <si>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</si>
  <si>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</si>
  <si>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</si>
  <si>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</si>
  <si>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</si>
  <si>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</si>
  <si>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</si>
  <si>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</si>
  <si>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</si>
  <si>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</si>
  <si>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</si>
  <si>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</si>
  <si>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</si>
  <si>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</si>
  <si>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</si>
  <si>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</si>
  <si>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</si>
  <si>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</si>
  <si>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</si>
  <si>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</si>
  <si>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</si>
  <si>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</si>
  <si>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</si>
  <si>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</si>
  <si>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</si>
  <si>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</si>
  <si>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</si>
  <si>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</si>
  <si>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</si>
  <si>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</si>
  <si>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</si>
  <si>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</si>
  <si>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</si>
  <si>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</si>
  <si>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</si>
  <si>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</si>
  <si>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</si>
  <si>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</si>
  <si>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</si>
  <si>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</si>
  <si>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</si>
  <si>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</si>
  <si>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</si>
  <si>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</si>
  <si>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</si>
  <si>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</si>
  <si>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</si>
  <si>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</si>
  <si>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</si>
  <si>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</si>
  <si>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</si>
  <si>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</si>
  <si>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</si>
  <si>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</si>
  <si>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</si>
  <si>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</si>
  <si>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官民連携基盤整備推進調査費</t>
    <rPh sb="0" eb="2">
      <t>カンミン</t>
    </rPh>
    <rPh sb="2" eb="4">
      <t>レンケイ</t>
    </rPh>
    <rPh sb="4" eb="6">
      <t>キバン</t>
    </rPh>
    <rPh sb="6" eb="8">
      <t>セイビ</t>
    </rPh>
    <rPh sb="8" eb="10">
      <t>スイシン</t>
    </rPh>
    <rPh sb="10" eb="13">
      <t>チョウサヒ</t>
    </rPh>
    <phoneticPr fontId="5"/>
  </si>
  <si>
    <t>国土政策局</t>
    <rPh sb="0" eb="2">
      <t>コクド</t>
    </rPh>
    <rPh sb="2" eb="5">
      <t>セイサクキョク</t>
    </rPh>
    <phoneticPr fontId="5"/>
  </si>
  <si>
    <t>広域地方政策課調整室</t>
    <phoneticPr fontId="5"/>
  </si>
  <si>
    <t>室長　田中　衛</t>
    <rPh sb="3" eb="5">
      <t>タナカ</t>
    </rPh>
    <rPh sb="6" eb="7">
      <t>マモル</t>
    </rPh>
    <phoneticPr fontId="5"/>
  </si>
  <si>
    <t>○</t>
  </si>
  <si>
    <t>-</t>
  </si>
  <si>
    <t>-</t>
    <phoneticPr fontId="5"/>
  </si>
  <si>
    <t>国土形成計画（全国計画、広域地方計画）
官民連携による地域活性化のための基盤整備推進支援調査費補助金交付要綱</t>
    <phoneticPr fontId="5"/>
  </si>
  <si>
    <t>官民の多様な主体の連携による地域づくりを通じて地域ポテンシャルを引き出し、各地域の個性や強みを活かした特色ある成長を図るためには、民間の事業活動等と一体的に基盤整備を推進する事により、効果的・効率的な基盤整備事業を行う必要がある。民間の意思決定のタイミングに合わせ、機を逸することなく事業実施段階への円滑な移行を図ることにより、基盤整備の効果発現を早め、民間の活力を最大限活かすことを目的とする。</t>
    <phoneticPr fontId="5"/>
  </si>
  <si>
    <t>　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配分先：都道府県、市町村
補助率：１/２</t>
    <phoneticPr fontId="5"/>
  </si>
  <si>
    <t>官民連携基盤整備調査費補助</t>
    <phoneticPr fontId="5"/>
  </si>
  <si>
    <t>調査実施箇所において調査実施から3年後までに8割を事業実施段階へ移行する。※各年度の目標値は段階的に記載</t>
    <phoneticPr fontId="5"/>
  </si>
  <si>
    <t>調査実施箇所数</t>
    <phoneticPr fontId="5"/>
  </si>
  <si>
    <t>各年度の実績額（単位：百万円）／各年度の調査実施箇所数（単位：箇所）　　　　　　　　　　　　　　</t>
    <phoneticPr fontId="5"/>
  </si>
  <si>
    <t>箇所</t>
    <phoneticPr fontId="5"/>
  </si>
  <si>
    <t>百万円/箇所</t>
    <phoneticPr fontId="5"/>
  </si>
  <si>
    <t>百万円/箇所</t>
    <phoneticPr fontId="5"/>
  </si>
  <si>
    <t>10 国土の総合的な利用、整備及び保全、国土に関する情報の整備</t>
    <phoneticPr fontId="5"/>
  </si>
  <si>
    <t>37　総合的な国土形成を推進する</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</si>
  <si>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phoneticPr fontId="5"/>
  </si>
  <si>
    <t>‐</t>
  </si>
  <si>
    <t>民間活力を活かした地域の活性化は、国として推進している施策であり、国からの一定の支援は必要である。</t>
    <phoneticPr fontId="5"/>
  </si>
  <si>
    <t>本事業は補助事業であるため、直接の委託契約は行っていない。なお、支援案件の選定に当たっては財務省実施計画協議を実施している。</t>
    <phoneticPr fontId="5"/>
  </si>
  <si>
    <t>要綱に基づき地方公共団体に適正な負担を求めている。</t>
    <phoneticPr fontId="5"/>
  </si>
  <si>
    <t>地方公共団体は、目的を達成するために適正な費用を申請しており、その額を過去の類似案件と比較するなどして査定している。また、本事業の実施により、調査に要する期間が短縮され、官民双方の計画が合理的となることで単位当たりコストの低減が図られた。</t>
    <phoneticPr fontId="5"/>
  </si>
  <si>
    <t>関連法律に基づき適正に執行されるよう指導している。</t>
    <phoneticPr fontId="5"/>
  </si>
  <si>
    <t>要綱を定め、それに基づき申請内容を精査し、1件ごとに財務省と協議した上で支援の可否を決定している。</t>
    <phoneticPr fontId="5"/>
  </si>
  <si>
    <t>関係機関への周知や、地域のニーズに応じたより実行性の高い制度となるよう支援対象の拡充を図ってきている。</t>
    <phoneticPr fontId="5"/>
  </si>
  <si>
    <t>調査支援により事業の内容・規模が適正化・効率化される。</t>
    <phoneticPr fontId="5"/>
  </si>
  <si>
    <t>基盤整備の事業実施段階への移行に寄与している。</t>
    <phoneticPr fontId="5"/>
  </si>
  <si>
    <t>先導的官民連携支援事業</t>
    <phoneticPr fontId="5"/>
  </si>
  <si>
    <t>本事業が有効に活用されるよう引き続き制度の周知を図るとともに、より地域のニーズに応じた支援制度となるよう、本事業に係るアンケート調査の結果や現地調査、ヒアリング調査等の結果を踏まえて制度の改善を図る。</t>
    <phoneticPr fontId="5"/>
  </si>
  <si>
    <t>補助金</t>
    <phoneticPr fontId="5"/>
  </si>
  <si>
    <t>官民連携による地域活性化のための基盤整備推進支援事業の実施</t>
  </si>
  <si>
    <t>官民連携による地域活性化のための基盤整備推進支援事業の実施</t>
    <phoneticPr fontId="5"/>
  </si>
  <si>
    <t>補助金等交付</t>
  </si>
  <si>
    <t>228/26</t>
    <phoneticPr fontId="5"/>
  </si>
  <si>
    <t>217/18</t>
    <phoneticPr fontId="5"/>
  </si>
  <si>
    <t>330/34</t>
    <phoneticPr fontId="5"/>
  </si>
  <si>
    <t>325/33</t>
    <phoneticPr fontId="5"/>
  </si>
  <si>
    <t>旭川市</t>
    <rPh sb="0" eb="3">
      <t>アサヒカワシ</t>
    </rPh>
    <phoneticPr fontId="5"/>
  </si>
  <si>
    <t>豊島区</t>
    <rPh sb="0" eb="3">
      <t>トシマク</t>
    </rPh>
    <phoneticPr fontId="5"/>
  </si>
  <si>
    <t>宮崎県</t>
    <rPh sb="0" eb="3">
      <t>ミヤザキケン</t>
    </rPh>
    <phoneticPr fontId="5"/>
  </si>
  <si>
    <t>帯広市</t>
    <rPh sb="0" eb="3">
      <t>オビヒロシ</t>
    </rPh>
    <phoneticPr fontId="5"/>
  </si>
  <si>
    <t>北海道</t>
    <rPh sb="0" eb="3">
      <t>ホッカイドウ</t>
    </rPh>
    <phoneticPr fontId="5"/>
  </si>
  <si>
    <t>高知県</t>
    <rPh sb="0" eb="3">
      <t>コウチケン</t>
    </rPh>
    <phoneticPr fontId="5"/>
  </si>
  <si>
    <t>愛知県</t>
    <rPh sb="0" eb="3">
      <t>アイチケン</t>
    </rPh>
    <phoneticPr fontId="5"/>
  </si>
  <si>
    <t>山形県</t>
    <rPh sb="0" eb="3">
      <t>ヤマガタケン</t>
    </rPh>
    <phoneticPr fontId="5"/>
  </si>
  <si>
    <t>兵庫県</t>
    <rPh sb="0" eb="3">
      <t>ヒョウゴケン</t>
    </rPh>
    <phoneticPr fontId="5"/>
  </si>
  <si>
    <t>和歌山県</t>
    <rPh sb="0" eb="4">
      <t>ワカヤマケン</t>
    </rPh>
    <phoneticPr fontId="5"/>
  </si>
  <si>
    <t>A.旭川市</t>
    <rPh sb="2" eb="5">
      <t>アサヒカワシ</t>
    </rPh>
    <phoneticPr fontId="5"/>
  </si>
  <si>
    <t>旭川市への補助金の交付</t>
    <rPh sb="0" eb="2">
      <t>アサヒカワ</t>
    </rPh>
    <phoneticPr fontId="5"/>
  </si>
  <si>
    <t>平成28年度秋の年次公開検証の指摘事項を踏まえ、「PPP/PFI推進アクションプラン」における数値目標達成に向け、本事業においては、PPP/PFIの導入可能性及び具体的事業手法の検討を行う調査案件を優先的に採択することとした。また、本事業が有効に活用されるようパンフレットの配布や事例集のＨＰを通じた広報、関係機関への周知を行うとともに、採択の対象となりうる調査の内容等についてより具体的な助言・情報提供を行った。その結果、本事業の平成29年度第1回配分においては、19件の実施（国費合計153百万円）を決定したところである。</t>
    <rPh sb="57" eb="58">
      <t>ホン</t>
    </rPh>
    <rPh sb="58" eb="60">
      <t>ジギョウ</t>
    </rPh>
    <phoneticPr fontId="5"/>
  </si>
  <si>
    <t>【平成２８年度秋の年次公開検証等のとりまとめ「PFI（実例に即して）」コメント】（事業番号391、事業名：官民連携基盤整備推進調査費）
　「PPP/PFI推進アクションプラン」（平成28年5月18日民間資金等活用事業推進会議決定）における数値目標達成に向け、最大限努力すべきである。
【平成２７年度公開プロセス結果及びとりまとめコメント】（事業番号372、事業名：官民連携基盤整備推進調査費）
　①調査が実際の事業に結びついた割合を入れるなど、成果目標をより具体的なものに見直すべき。②採択基準を明確にすべき。③調査の対象をより明確にしつつ、適用事例を積極的にＰＲするなどして、実績を上げるべき。また、事業化できていないものの分析（原因）も周知すべき。④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rPh sb="7" eb="8">
      <t>アキ</t>
    </rPh>
    <rPh sb="9" eb="11">
      <t>ネンジ</t>
    </rPh>
    <rPh sb="13" eb="15">
      <t>ケンショウ</t>
    </rPh>
    <rPh sb="15" eb="16">
      <t>トウ</t>
    </rPh>
    <rPh sb="27" eb="29">
      <t>ジツレイ</t>
    </rPh>
    <rPh sb="30" eb="31">
      <t>ソク</t>
    </rPh>
    <phoneticPr fontId="5"/>
  </si>
  <si>
    <t>調査実施箇所における調査実施から事業実施段階への移行割合（平成26年度事業：8割、平成27年度事業：4割、平成28年度事業：0割)</t>
    <phoneticPr fontId="5"/>
  </si>
  <si>
    <t>-</t>
    <phoneticPr fontId="5"/>
  </si>
  <si>
    <t>-</t>
    <phoneticPr fontId="5"/>
  </si>
  <si>
    <t>本調査費は、公共事業の事業化を前提として、事業実施への円滑かつ速やかな移行のため、基盤整備の調査・設計を支援することが目的であり、その際に、併せてPPP/PFIの導入可能性検討及び具体的事業手法の検討をできるものである。
先導的官民連携支援事業は、PPP/PFIの推進のため、新規投資を実施するかどうかにかかわらず、民間資金や知恵を活用しようとする取組を幅広く支援することにより、官民連携モデルを蓄積しようとするものである。</t>
    <rPh sb="111" eb="114">
      <t>センドウテキ</t>
    </rPh>
    <rPh sb="114" eb="118">
      <t>カンミンレンケイ</t>
    </rPh>
    <rPh sb="118" eb="120">
      <t>シエン</t>
    </rPh>
    <rPh sb="120" eb="122">
      <t>ジギョウ</t>
    </rPh>
    <rPh sb="132" eb="134">
      <t>スイシン</t>
    </rPh>
    <rPh sb="138" eb="140">
      <t>シンキ</t>
    </rPh>
    <rPh sb="140" eb="142">
      <t>トウシ</t>
    </rPh>
    <rPh sb="143" eb="145">
      <t>ジッシ</t>
    </rPh>
    <rPh sb="158" eb="160">
      <t>ミンカン</t>
    </rPh>
    <rPh sb="160" eb="162">
      <t>シキン</t>
    </rPh>
    <rPh sb="163" eb="165">
      <t>チエ</t>
    </rPh>
    <rPh sb="166" eb="168">
      <t>カツヨウ</t>
    </rPh>
    <rPh sb="174" eb="176">
      <t>トリクミ</t>
    </rPh>
    <rPh sb="177" eb="179">
      <t>ハバヒロ</t>
    </rPh>
    <rPh sb="180" eb="182">
      <t>シエン</t>
    </rPh>
    <rPh sb="190" eb="192">
      <t>カンミン</t>
    </rPh>
    <rPh sb="192" eb="194">
      <t>レンケイ</t>
    </rPh>
    <rPh sb="198" eb="200">
      <t>チクセキ</t>
    </rPh>
    <phoneticPr fontId="5"/>
  </si>
  <si>
    <t>多くの案件で事業化に向けた手続きが進んでおり、成果実績は成果目標をおおむね達成している。</t>
    <rPh sb="0" eb="1">
      <t>オオ</t>
    </rPh>
    <rPh sb="3" eb="5">
      <t>アンケン</t>
    </rPh>
    <rPh sb="6" eb="9">
      <t>ジギョウカ</t>
    </rPh>
    <rPh sb="10" eb="11">
      <t>ム</t>
    </rPh>
    <rPh sb="13" eb="15">
      <t>テツヅ</t>
    </rPh>
    <rPh sb="17" eb="18">
      <t>スス</t>
    </rPh>
    <rPh sb="23" eb="25">
      <t>セイカ</t>
    </rPh>
    <rPh sb="25" eb="27">
      <t>ジッセキ</t>
    </rPh>
    <rPh sb="28" eb="30">
      <t>セイカ</t>
    </rPh>
    <rPh sb="30" eb="32">
      <t>モクヒョウ</t>
    </rPh>
    <rPh sb="37" eb="39">
      <t>タッセイ</t>
    </rPh>
    <phoneticPr fontId="5"/>
  </si>
  <si>
    <t>活動実績はおおむね当初の見込み通りである。</t>
    <rPh sb="0" eb="2">
      <t>カツドウ</t>
    </rPh>
    <rPh sb="2" eb="4">
      <t>ジッセキ</t>
    </rPh>
    <rPh sb="9" eb="11">
      <t>トウショ</t>
    </rPh>
    <rPh sb="12" eb="14">
      <t>ミコ</t>
    </rPh>
    <rPh sb="15" eb="16">
      <t>ドオ</t>
    </rPh>
    <phoneticPr fontId="5"/>
  </si>
  <si>
    <t>社会資本整備については、「新規投資の費用便益分析を徹底し、民間投資の誘発効果などストック効果の高い事業への一層の重点化を図りつつ、他の整備手法との比較検証や既存社会資本ストックの有効活用、受益者負担や民間資金の活用による公的負担の最小化により、社会資本の投資効率を向上させる。」としている。（経済財政運営と改革の基本方針2017より）</t>
    <phoneticPr fontId="5"/>
  </si>
  <si>
    <t>社会資本整備については、「新規投資の費用便益分析を徹底し、民間投資の誘発効果などストック効果の高い事業への一層の重点化を図りつつ、他の整備手法との比較検証や既存社会資本ストックの有効活用、受益者負担や民間資金の活用による公的負担の最小化により、社会資本の投資効率を向上させる。」としている。（経済財政運営と改革の基本方針2017より）</t>
    <phoneticPr fontId="5"/>
  </si>
  <si>
    <t>国土交通省国土政策局調べ（平成27年5月）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</si>
</sst>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20412</xdr:colOff>
      <xdr:row>740</xdr:row>
      <xdr:rowOff>95248</xdr:rowOff>
    </xdr:from>
    <xdr:to>
      <xdr:col>20</xdr:col>
      <xdr:colOff>178602</xdr:colOff>
      <xdr:row>742</xdr:row>
      <xdr:rowOff>185057</xdr:rowOff>
    </xdr:to>
    <xdr:sp macro="" textlink="">
      <xdr:nvSpPr>
        <xdr:cNvPr id="2" name="正方形/長方形 1"/>
        <xdr:cNvSpPr/>
      </xdr:nvSpPr>
      <xdr:spPr>
        <a:xfrm>
          <a:off x="2034269" y="42761805"/>
          <a:ext cx="2172047" cy="79738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endParaRPr kumimoji="1" lang="en-US" altLang="ja-JP" sz="1100">
            <a:solidFill>
              <a:sysClr val="windowText" lastClr="000000"/>
            </a:solidFill>
          </a:endParaRPr>
        </a:p>
      </xdr:txBody>
    </xdr:sp>
    <xdr:clientData/>
  </xdr:twoCellAnchor>
  <xdr:twoCellAnchor>
    <xdr:from>
      <xdr:col>10</xdr:col>
      <xdr:colOff>21258</xdr:colOff>
      <xdr:row>745</xdr:row>
      <xdr:rowOff>195972</xdr:rowOff>
    </xdr:from>
    <xdr:to>
      <xdr:col>20</xdr:col>
      <xdr:colOff>175366</xdr:colOff>
      <xdr:row>747</xdr:row>
      <xdr:rowOff>191971</xdr:rowOff>
    </xdr:to>
    <xdr:sp macro="" textlink="">
      <xdr:nvSpPr>
        <xdr:cNvPr id="4" name="正方形/長方形 3"/>
        <xdr:cNvSpPr/>
      </xdr:nvSpPr>
      <xdr:spPr>
        <a:xfrm>
          <a:off x="2009084" y="44607320"/>
          <a:ext cx="2141934" cy="708303"/>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地方公共団体（３４団体）</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endParaRPr kumimoji="1" lang="en-US" altLang="ja-JP" sz="1100">
            <a:solidFill>
              <a:sysClr val="windowText" lastClr="000000"/>
            </a:solidFill>
          </a:endParaRPr>
        </a:p>
      </xdr:txBody>
    </xdr:sp>
    <xdr:clientData/>
  </xdr:twoCellAnchor>
  <xdr:twoCellAnchor>
    <xdr:from>
      <xdr:col>8</xdr:col>
      <xdr:colOff>92534</xdr:colOff>
      <xdr:row>744</xdr:row>
      <xdr:rowOff>308500</xdr:rowOff>
    </xdr:from>
    <xdr:to>
      <xdr:col>13</xdr:col>
      <xdr:colOff>165652</xdr:colOff>
      <xdr:row>745</xdr:row>
      <xdr:rowOff>183841</xdr:rowOff>
    </xdr:to>
    <xdr:sp macro="" textlink="">
      <xdr:nvSpPr>
        <xdr:cNvPr id="5" name="テキスト ボックス 4"/>
        <xdr:cNvSpPr txBox="1"/>
      </xdr:nvSpPr>
      <xdr:spPr>
        <a:xfrm>
          <a:off x="1682795" y="44363696"/>
          <a:ext cx="1067031" cy="23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24849</xdr:colOff>
      <xdr:row>747</xdr:row>
      <xdr:rowOff>304161</xdr:rowOff>
    </xdr:from>
    <xdr:to>
      <xdr:col>20</xdr:col>
      <xdr:colOff>182219</xdr:colOff>
      <xdr:row>749</xdr:row>
      <xdr:rowOff>244957</xdr:rowOff>
    </xdr:to>
    <xdr:sp macro="" textlink="">
      <xdr:nvSpPr>
        <xdr:cNvPr id="8" name="大かっこ 7"/>
        <xdr:cNvSpPr/>
      </xdr:nvSpPr>
      <xdr:spPr>
        <a:xfrm>
          <a:off x="2012675" y="45427813"/>
          <a:ext cx="2145196" cy="653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115957</xdr:colOff>
      <xdr:row>747</xdr:row>
      <xdr:rowOff>332496</xdr:rowOff>
    </xdr:from>
    <xdr:to>
      <xdr:col>20</xdr:col>
      <xdr:colOff>57979</xdr:colOff>
      <xdr:row>750</xdr:row>
      <xdr:rowOff>3622</xdr:rowOff>
    </xdr:to>
    <xdr:sp macro="" textlink="">
      <xdr:nvSpPr>
        <xdr:cNvPr id="9" name="テキスト ボックス 16"/>
        <xdr:cNvSpPr txBox="1"/>
      </xdr:nvSpPr>
      <xdr:spPr>
        <a:xfrm>
          <a:off x="2103783" y="45456148"/>
          <a:ext cx="1929848" cy="7395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15</xdr:col>
      <xdr:colOff>108857</xdr:colOff>
      <xdr:row>743</xdr:row>
      <xdr:rowOff>279207</xdr:rowOff>
    </xdr:from>
    <xdr:to>
      <xdr:col>15</xdr:col>
      <xdr:colOff>111919</xdr:colOff>
      <xdr:row>745</xdr:row>
      <xdr:rowOff>171139</xdr:rowOff>
    </xdr:to>
    <xdr:cxnSp macro="">
      <xdr:nvCxnSpPr>
        <xdr:cNvPr id="11" name="直線矢印コネクタ 10"/>
        <xdr:cNvCxnSpPr/>
      </xdr:nvCxnSpPr>
      <xdr:spPr>
        <a:xfrm>
          <a:off x="3134445" y="43903707"/>
          <a:ext cx="3062" cy="5866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102219</xdr:colOff>
      <xdr:row>751</xdr:row>
      <xdr:rowOff>244202</xdr:rowOff>
    </xdr:from>
    <xdr:to>
      <xdr:col>16</xdr:col>
      <xdr:colOff>129433</xdr:colOff>
      <xdr:row>752</xdr:row>
      <xdr:rowOff>149616</xdr:rowOff>
    </xdr:to>
    <xdr:sp macro="" textlink="">
      <xdr:nvSpPr>
        <xdr:cNvPr id="16" name="テキスト ボックス 15"/>
        <xdr:cNvSpPr txBox="1"/>
      </xdr:nvSpPr>
      <xdr:spPr>
        <a:xfrm>
          <a:off x="1493697" y="46792463"/>
          <a:ext cx="1816258" cy="261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＜旭川市の例＞</a:t>
          </a:r>
        </a:p>
      </xdr:txBody>
    </xdr:sp>
    <xdr:clientData/>
  </xdr:twoCellAnchor>
  <xdr:twoCellAnchor>
    <xdr:from>
      <xdr:col>10</xdr:col>
      <xdr:colOff>27215</xdr:colOff>
      <xdr:row>752</xdr:row>
      <xdr:rowOff>167870</xdr:rowOff>
    </xdr:from>
    <xdr:to>
      <xdr:col>20</xdr:col>
      <xdr:colOff>181323</xdr:colOff>
      <xdr:row>754</xdr:row>
      <xdr:rowOff>163869</xdr:rowOff>
    </xdr:to>
    <xdr:sp macro="" textlink="">
      <xdr:nvSpPr>
        <xdr:cNvPr id="17" name="正方形/長方形 16"/>
        <xdr:cNvSpPr/>
      </xdr:nvSpPr>
      <xdr:spPr>
        <a:xfrm>
          <a:off x="2015041" y="47072283"/>
          <a:ext cx="2141934" cy="708303"/>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調査委託費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２５百万円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＜実績報告ベース＞</a:t>
          </a:r>
          <a:endParaRPr kumimoji="1" lang="en-US" altLang="ja-JP" sz="1100">
            <a:solidFill>
              <a:sysClr val="windowText" lastClr="000000"/>
            </a:solidFill>
            <a:latin typeface="+mn-ea"/>
            <a:ea typeface="+mn-ea"/>
          </a:endParaRPr>
        </a:p>
      </xdr:txBody>
    </xdr:sp>
    <xdr:clientData/>
  </xdr:twoCellAnchor>
  <xdr:twoCellAnchor>
    <xdr:from>
      <xdr:col>15</xdr:col>
      <xdr:colOff>195943</xdr:colOff>
      <xdr:row>749</xdr:row>
      <xdr:rowOff>279092</xdr:rowOff>
    </xdr:from>
    <xdr:to>
      <xdr:col>16</xdr:col>
      <xdr:colOff>7593</xdr:colOff>
      <xdr:row>752</xdr:row>
      <xdr:rowOff>130537</xdr:rowOff>
    </xdr:to>
    <xdr:cxnSp macro="">
      <xdr:nvCxnSpPr>
        <xdr:cNvPr id="6" name="直線コネクタ 5"/>
        <xdr:cNvCxnSpPr/>
      </xdr:nvCxnSpPr>
      <xdr:spPr>
        <a:xfrm>
          <a:off x="3177682" y="46115049"/>
          <a:ext cx="10433" cy="9199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19879</xdr:colOff>
      <xdr:row>742</xdr:row>
      <xdr:rowOff>221250</xdr:rowOff>
    </xdr:from>
    <xdr:to>
      <xdr:col>20</xdr:col>
      <xdr:colOff>177249</xdr:colOff>
      <xdr:row>743</xdr:row>
      <xdr:rowOff>223632</xdr:rowOff>
    </xdr:to>
    <xdr:sp macro="" textlink="">
      <xdr:nvSpPr>
        <xdr:cNvPr id="12" name="大かっこ 11"/>
        <xdr:cNvSpPr/>
      </xdr:nvSpPr>
      <xdr:spPr>
        <a:xfrm>
          <a:off x="2007705" y="43564141"/>
          <a:ext cx="2145196" cy="358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104643</xdr:colOff>
      <xdr:row>742</xdr:row>
      <xdr:rowOff>269145</xdr:rowOff>
    </xdr:from>
    <xdr:to>
      <xdr:col>20</xdr:col>
      <xdr:colOff>46842</xdr:colOff>
      <xdr:row>743</xdr:row>
      <xdr:rowOff>186446</xdr:rowOff>
    </xdr:to>
    <xdr:sp macro="" textlink="">
      <xdr:nvSpPr>
        <xdr:cNvPr id="13" name="テキスト ボックス 16"/>
        <xdr:cNvSpPr txBox="1"/>
      </xdr:nvSpPr>
      <xdr:spPr>
        <a:xfrm>
          <a:off x="2090707" y="43650454"/>
          <a:ext cx="1928263" cy="2699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予算の配分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726" zoomScaleNormal="75" zoomScaleSheetLayoutView="100" zoomScalePageLayoutView="85" workbookViewId="0">
      <selection activeCell="AA744" sqref="AA74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381</v>
      </c>
      <c r="AT2" s="965"/>
      <c r="AU2" s="965"/>
      <c r="AV2" s="52" t="str">
        <f>IF(AW2="", "", "-")</f>
        <v/>
      </c>
      <c r="AW2" s="937"/>
      <c r="AX2" s="937"/>
    </row>
    <row r="3" spans="1:50" ht="21" customHeight="1" thickBot="1">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187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554</v>
      </c>
      <c r="AF7" s="939"/>
      <c r="AG7" s="939"/>
      <c r="AH7" s="939"/>
      <c r="AI7" s="939"/>
      <c r="AJ7" s="939"/>
      <c r="AK7" s="939"/>
      <c r="AL7" s="939"/>
      <c r="AM7" s="939"/>
      <c r="AN7" s="939"/>
      <c r="AO7" s="939"/>
      <c r="AP7" s="939"/>
      <c r="AQ7" s="939"/>
      <c r="AR7" s="939"/>
      <c r="AS7" s="939"/>
      <c r="AT7" s="939"/>
      <c r="AU7" s="939"/>
      <c r="AV7" s="939"/>
      <c r="AW7" s="939"/>
      <c r="AX7" s="940"/>
    </row>
    <row r="8" spans="1:50" ht="53.25" customHeight="1">
      <c r="A8" s="511" t="s">
        <v>391</v>
      </c>
      <c r="B8" s="512"/>
      <c r="C8" s="512"/>
      <c r="D8" s="512"/>
      <c r="E8" s="512"/>
      <c r="F8" s="513"/>
      <c r="G8" s="966" t="str">
        <f>入力規則等!A26</f>
        <v>観光立国</v>
      </c>
      <c r="H8" s="743"/>
      <c r="I8" s="743"/>
      <c r="J8" s="743"/>
      <c r="K8" s="743"/>
      <c r="L8" s="743"/>
      <c r="M8" s="743"/>
      <c r="N8" s="743"/>
      <c r="O8" s="743"/>
      <c r="P8" s="743"/>
      <c r="Q8" s="743"/>
      <c r="R8" s="743"/>
      <c r="S8" s="743"/>
      <c r="T8" s="743"/>
      <c r="U8" s="743"/>
      <c r="V8" s="743"/>
      <c r="W8" s="743"/>
      <c r="X8" s="967"/>
      <c r="Y8" s="870" t="s">
        <v>392</v>
      </c>
      <c r="Z8" s="871"/>
      <c r="AA8" s="871"/>
      <c r="AB8" s="871"/>
      <c r="AC8" s="871"/>
      <c r="AD8" s="872"/>
      <c r="AE8" s="742" t="str">
        <f>入力規則等!K13</f>
        <v>公共事業</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556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70" t="s">
        <v>25</v>
      </c>
      <c r="B12" s="971"/>
      <c r="C12" s="971"/>
      <c r="D12" s="971"/>
      <c r="E12" s="971"/>
      <c r="F12" s="972"/>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v>397</v>
      </c>
      <c r="Q13" s="679"/>
      <c r="R13" s="679"/>
      <c r="S13" s="679"/>
      <c r="T13" s="679"/>
      <c r="U13" s="679"/>
      <c r="V13" s="680"/>
      <c r="W13" s="678">
        <v>397</v>
      </c>
      <c r="X13" s="679"/>
      <c r="Y13" s="679"/>
      <c r="Z13" s="679"/>
      <c r="AA13" s="679"/>
      <c r="AB13" s="679"/>
      <c r="AC13" s="680"/>
      <c r="AD13" s="678">
        <v>357</v>
      </c>
      <c r="AE13" s="679"/>
      <c r="AF13" s="679"/>
      <c r="AG13" s="679"/>
      <c r="AH13" s="679"/>
      <c r="AI13" s="679"/>
      <c r="AJ13" s="680"/>
      <c r="AK13" s="678">
        <v>325</v>
      </c>
      <c r="AL13" s="679"/>
      <c r="AM13" s="679"/>
      <c r="AN13" s="679"/>
      <c r="AO13" s="679"/>
      <c r="AP13" s="679"/>
      <c r="AQ13" s="680"/>
      <c r="AR13" s="945"/>
      <c r="AS13" s="946"/>
      <c r="AT13" s="946"/>
      <c r="AU13" s="946"/>
      <c r="AV13" s="946"/>
      <c r="AW13" s="946"/>
      <c r="AX13" s="947"/>
    </row>
    <row r="14" spans="1:50" ht="21" customHeight="1">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t="s">
        <v>552</v>
      </c>
      <c r="X14" s="679"/>
      <c r="Y14" s="679"/>
      <c r="Z14" s="679"/>
      <c r="AA14" s="679"/>
      <c r="AB14" s="679"/>
      <c r="AC14" s="680"/>
      <c r="AD14" s="678" t="s">
        <v>552</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552</v>
      </c>
      <c r="Q15" s="679"/>
      <c r="R15" s="679"/>
      <c r="S15" s="679"/>
      <c r="T15" s="679"/>
      <c r="U15" s="679"/>
      <c r="V15" s="680"/>
      <c r="W15" s="678" t="s">
        <v>552</v>
      </c>
      <c r="X15" s="679"/>
      <c r="Y15" s="679"/>
      <c r="Z15" s="679"/>
      <c r="AA15" s="679"/>
      <c r="AB15" s="679"/>
      <c r="AC15" s="680"/>
      <c r="AD15" s="678" t="s">
        <v>552</v>
      </c>
      <c r="AE15" s="679"/>
      <c r="AF15" s="679"/>
      <c r="AG15" s="679"/>
      <c r="AH15" s="679"/>
      <c r="AI15" s="679"/>
      <c r="AJ15" s="680"/>
      <c r="AK15" s="678" t="s">
        <v>552</v>
      </c>
      <c r="AL15" s="679"/>
      <c r="AM15" s="679"/>
      <c r="AN15" s="679"/>
      <c r="AO15" s="679"/>
      <c r="AP15" s="679"/>
      <c r="AQ15" s="680"/>
      <c r="AR15" s="678"/>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t="s">
        <v>552</v>
      </c>
      <c r="X16" s="679"/>
      <c r="Y16" s="679"/>
      <c r="Z16" s="679"/>
      <c r="AA16" s="679"/>
      <c r="AB16" s="679"/>
      <c r="AC16" s="680"/>
      <c r="AD16" s="678" t="s">
        <v>552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c r="AL17" s="679"/>
      <c r="AM17" s="679"/>
      <c r="AN17" s="679"/>
      <c r="AO17" s="679"/>
      <c r="AP17" s="679"/>
      <c r="AQ17" s="680"/>
      <c r="AR17" s="943"/>
      <c r="AS17" s="943"/>
      <c r="AT17" s="943"/>
      <c r="AU17" s="943"/>
      <c r="AV17" s="943"/>
      <c r="AW17" s="943"/>
      <c r="AX17" s="944"/>
    </row>
    <row r="18" spans="1:50" ht="24.75" customHeight="1">
      <c r="A18" s="637"/>
      <c r="B18" s="638"/>
      <c r="C18" s="638"/>
      <c r="D18" s="638"/>
      <c r="E18" s="638"/>
      <c r="F18" s="639"/>
      <c r="G18" s="750"/>
      <c r="H18" s="751"/>
      <c r="I18" s="739" t="s">
        <v>21</v>
      </c>
      <c r="J18" s="740"/>
      <c r="K18" s="740"/>
      <c r="L18" s="740"/>
      <c r="M18" s="740"/>
      <c r="N18" s="740"/>
      <c r="O18" s="741"/>
      <c r="P18" s="902">
        <f>SUM(P13:V17)</f>
        <v>397</v>
      </c>
      <c r="Q18" s="903"/>
      <c r="R18" s="903"/>
      <c r="S18" s="903"/>
      <c r="T18" s="903"/>
      <c r="U18" s="903"/>
      <c r="V18" s="904"/>
      <c r="W18" s="902">
        <f>SUM(W13:AC17)</f>
        <v>397</v>
      </c>
      <c r="X18" s="903"/>
      <c r="Y18" s="903"/>
      <c r="Z18" s="903"/>
      <c r="AA18" s="903"/>
      <c r="AB18" s="903"/>
      <c r="AC18" s="904"/>
      <c r="AD18" s="902">
        <f>SUM(AD13:AJ17)</f>
        <v>357</v>
      </c>
      <c r="AE18" s="903"/>
      <c r="AF18" s="903"/>
      <c r="AG18" s="903"/>
      <c r="AH18" s="903"/>
      <c r="AI18" s="903"/>
      <c r="AJ18" s="904"/>
      <c r="AK18" s="902">
        <f>SUM(AK13:AQ17)</f>
        <v>325</v>
      </c>
      <c r="AL18" s="903"/>
      <c r="AM18" s="903"/>
      <c r="AN18" s="903"/>
      <c r="AO18" s="903"/>
      <c r="AP18" s="903"/>
      <c r="AQ18" s="904"/>
      <c r="AR18" s="902">
        <f>SUM(AR13:AX17)</f>
        <v>0</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v>228</v>
      </c>
      <c r="Q19" s="679"/>
      <c r="R19" s="679"/>
      <c r="S19" s="679"/>
      <c r="T19" s="679"/>
      <c r="U19" s="679"/>
      <c r="V19" s="680"/>
      <c r="W19" s="678">
        <v>217</v>
      </c>
      <c r="X19" s="679"/>
      <c r="Y19" s="679"/>
      <c r="Z19" s="679"/>
      <c r="AA19" s="679"/>
      <c r="AB19" s="679"/>
      <c r="AC19" s="680"/>
      <c r="AD19" s="678">
        <v>330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f>IF(P18=0, "-", SUM(P19)/P18)</f>
        <v>0.5743073047858942</v>
      </c>
      <c r="Q20" s="351"/>
      <c r="R20" s="351"/>
      <c r="S20" s="351"/>
      <c r="T20" s="351"/>
      <c r="U20" s="351"/>
      <c r="V20" s="351"/>
      <c r="W20" s="351">
        <f t="shared" ref="W20" si="0">IF(W18=0, "-", SUM(W19)/W18)</f>
        <v>0.54659949622166248</v>
      </c>
      <c r="X20" s="351"/>
      <c r="Y20" s="351"/>
      <c r="Z20" s="351"/>
      <c r="AA20" s="351"/>
      <c r="AB20" s="351"/>
      <c r="AC20" s="351"/>
      <c r="AD20" s="351">
        <f t="shared" ref="AD20" si="1">IF(AD18=0, "-", SUM(AD19)/AD18)</f>
        <v>0.92436974789915971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3"/>
      <c r="G21" s="349" t="s">
        <v>508</v>
      </c>
      <c r="H21" s="350"/>
      <c r="I21" s="350"/>
      <c r="J21" s="350"/>
      <c r="K21" s="350"/>
      <c r="L21" s="350"/>
      <c r="M21" s="350"/>
      <c r="N21" s="350"/>
      <c r="O21" s="350"/>
      <c r="P21" s="351">
        <f>IF(P19=0, "-", SUM(P19)/SUM(P13,P14))</f>
        <v>0.5743073047858942</v>
      </c>
      <c r="Q21" s="351"/>
      <c r="R21" s="351"/>
      <c r="S21" s="351"/>
      <c r="T21" s="351"/>
      <c r="U21" s="351"/>
      <c r="V21" s="351"/>
      <c r="W21" s="351">
        <f t="shared" ref="W21" si="2">IF(W19=0, "-", SUM(W19)/SUM(W13,W14))</f>
        <v>0.54659949622166248</v>
      </c>
      <c r="X21" s="351"/>
      <c r="Y21" s="351"/>
      <c r="Z21" s="351"/>
      <c r="AA21" s="351"/>
      <c r="AB21" s="351"/>
      <c r="AC21" s="351"/>
      <c r="AD21" s="351">
        <f t="shared" ref="AD21" si="3">IF(AD19=0, "-", SUM(AD19)/SUM(AD13,AD14))</f>
        <v>0.92436974789915971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c r="A23" s="994"/>
      <c r="B23" s="995"/>
      <c r="C23" s="995"/>
      <c r="D23" s="995"/>
      <c r="E23" s="995"/>
      <c r="F23" s="996"/>
      <c r="G23" s="979" t="s">
        <v>557</v>
      </c>
      <c r="H23" s="980"/>
      <c r="I23" s="980"/>
      <c r="J23" s="980"/>
      <c r="K23" s="980"/>
      <c r="L23" s="980"/>
      <c r="M23" s="980"/>
      <c r="N23" s="980"/>
      <c r="O23" s="981"/>
      <c r="P23" s="945">
        <v>325</v>
      </c>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c r="A24" s="994"/>
      <c r="B24" s="995"/>
      <c r="C24" s="995"/>
      <c r="D24" s="995"/>
      <c r="E24" s="995"/>
      <c r="F24" s="996"/>
      <c r="G24" s="982"/>
      <c r="H24" s="983"/>
      <c r="I24" s="983"/>
      <c r="J24" s="983"/>
      <c r="K24" s="983"/>
      <c r="L24" s="983"/>
      <c r="M24" s="983"/>
      <c r="N24" s="983"/>
      <c r="O24" s="984"/>
      <c r="P24" s="678"/>
      <c r="Q24" s="679"/>
      <c r="R24" s="679"/>
      <c r="S24" s="679"/>
      <c r="T24" s="679"/>
      <c r="U24" s="679"/>
      <c r="V24" s="680"/>
      <c r="W24" s="678"/>
      <c r="X24" s="679"/>
      <c r="Y24" s="679"/>
      <c r="Z24" s="679"/>
      <c r="AA24" s="679"/>
      <c r="AB24" s="679"/>
      <c r="AC24" s="6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c r="A25" s="994"/>
      <c r="B25" s="995"/>
      <c r="C25" s="995"/>
      <c r="D25" s="995"/>
      <c r="E25" s="995"/>
      <c r="F25" s="996"/>
      <c r="G25" s="982"/>
      <c r="H25" s="983"/>
      <c r="I25" s="983"/>
      <c r="J25" s="983"/>
      <c r="K25" s="983"/>
      <c r="L25" s="983"/>
      <c r="M25" s="983"/>
      <c r="N25" s="983"/>
      <c r="O25" s="984"/>
      <c r="P25" s="678"/>
      <c r="Q25" s="679"/>
      <c r="R25" s="679"/>
      <c r="S25" s="679"/>
      <c r="T25" s="679"/>
      <c r="U25" s="679"/>
      <c r="V25" s="680"/>
      <c r="W25" s="678"/>
      <c r="X25" s="679"/>
      <c r="Y25" s="679"/>
      <c r="Z25" s="679"/>
      <c r="AA25" s="679"/>
      <c r="AB25" s="679"/>
      <c r="AC25" s="6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c r="A26" s="994"/>
      <c r="B26" s="995"/>
      <c r="C26" s="995"/>
      <c r="D26" s="995"/>
      <c r="E26" s="995"/>
      <c r="F26" s="996"/>
      <c r="G26" s="982"/>
      <c r="H26" s="983"/>
      <c r="I26" s="983"/>
      <c r="J26" s="983"/>
      <c r="K26" s="983"/>
      <c r="L26" s="983"/>
      <c r="M26" s="983"/>
      <c r="N26" s="983"/>
      <c r="O26" s="984"/>
      <c r="P26" s="678"/>
      <c r="Q26" s="679"/>
      <c r="R26" s="679"/>
      <c r="S26" s="679"/>
      <c r="T26" s="679"/>
      <c r="U26" s="679"/>
      <c r="V26" s="680"/>
      <c r="W26" s="678"/>
      <c r="X26" s="679"/>
      <c r="Y26" s="679"/>
      <c r="Z26" s="679"/>
      <c r="AA26" s="679"/>
      <c r="AB26" s="679"/>
      <c r="AC26" s="6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c r="A27" s="994"/>
      <c r="B27" s="995"/>
      <c r="C27" s="995"/>
      <c r="D27" s="995"/>
      <c r="E27" s="995"/>
      <c r="F27" s="996"/>
      <c r="G27" s="982"/>
      <c r="H27" s="983"/>
      <c r="I27" s="983"/>
      <c r="J27" s="983"/>
      <c r="K27" s="983"/>
      <c r="L27" s="983"/>
      <c r="M27" s="983"/>
      <c r="N27" s="983"/>
      <c r="O27" s="984"/>
      <c r="P27" s="678"/>
      <c r="Q27" s="679"/>
      <c r="R27" s="679"/>
      <c r="S27" s="679"/>
      <c r="T27" s="679"/>
      <c r="U27" s="679"/>
      <c r="V27" s="680"/>
      <c r="W27" s="678"/>
      <c r="X27" s="679"/>
      <c r="Y27" s="679"/>
      <c r="Z27" s="679"/>
      <c r="AA27" s="679"/>
      <c r="AB27" s="679"/>
      <c r="AC27" s="6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c r="A28" s="994"/>
      <c r="B28" s="995"/>
      <c r="C28" s="995"/>
      <c r="D28" s="995"/>
      <c r="E28" s="995"/>
      <c r="F28" s="996"/>
      <c r="G28" s="985" t="s">
        <v>488</v>
      </c>
      <c r="H28" s="986"/>
      <c r="I28" s="986"/>
      <c r="J28" s="986"/>
      <c r="K28" s="986"/>
      <c r="L28" s="986"/>
      <c r="M28" s="986"/>
      <c r="N28" s="986"/>
      <c r="O28" s="987"/>
      <c r="P28" s="902">
        <f>P29-SUM(P23:P27)</f>
        <v>0</v>
      </c>
      <c r="Q28" s="903"/>
      <c r="R28" s="903"/>
      <c r="S28" s="903"/>
      <c r="T28" s="903"/>
      <c r="U28" s="903"/>
      <c r="V28" s="904"/>
      <c r="W28" s="902">
        <f>W29-SUM(W23:W27)</f>
        <v>0</v>
      </c>
      <c r="X28" s="903"/>
      <c r="Y28" s="903"/>
      <c r="Z28" s="903"/>
      <c r="AA28" s="903"/>
      <c r="AB28" s="903"/>
      <c r="AC28" s="904"/>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c r="A29" s="997"/>
      <c r="B29" s="998"/>
      <c r="C29" s="998"/>
      <c r="D29" s="998"/>
      <c r="E29" s="998"/>
      <c r="F29" s="999"/>
      <c r="G29" s="988" t="s">
        <v>484</v>
      </c>
      <c r="H29" s="989"/>
      <c r="I29" s="989"/>
      <c r="J29" s="989"/>
      <c r="K29" s="989"/>
      <c r="L29" s="989"/>
      <c r="M29" s="989"/>
      <c r="N29" s="989"/>
      <c r="O29" s="990"/>
      <c r="P29" s="960">
        <f>AK13</f>
        <v>325</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41" t="s">
        <v>358</v>
      </c>
      <c r="AF30" s="941"/>
      <c r="AG30" s="941"/>
      <c r="AH30" s="941"/>
      <c r="AI30" s="941" t="s">
        <v>359</v>
      </c>
      <c r="AJ30" s="941"/>
      <c r="AK30" s="941"/>
      <c r="AL30" s="941"/>
      <c r="AM30" s="941" t="s">
        <v>365</v>
      </c>
      <c r="AN30" s="941"/>
      <c r="AO30" s="941"/>
      <c r="AP30" s="882"/>
      <c r="AQ30" s="791" t="s">
        <v>356</v>
      </c>
      <c r="AR30" s="792"/>
      <c r="AS30" s="792"/>
      <c r="AT30" s="793"/>
      <c r="AU30" s="798" t="s">
        <v>254</v>
      </c>
      <c r="AV30" s="798"/>
      <c r="AW30" s="798"/>
      <c r="AX30" s="942"/>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553</v>
      </c>
      <c r="AR31" s="187"/>
      <c r="AS31" s="131" t="s">
        <v>357</v>
      </c>
      <c r="AT31" s="132"/>
      <c r="AU31" s="186" t="s">
        <v>553</v>
      </c>
      <c r="AV31" s="186"/>
      <c r="AW31" s="429" t="s">
        <v>301</v>
      </c>
      <c r="AX31" s="430"/>
    </row>
    <row r="32" spans="1:50" ht="23.25" customHeight="1">
      <c r="A32" s="434"/>
      <c r="B32" s="432"/>
      <c r="C32" s="432"/>
      <c r="D32" s="432"/>
      <c r="E32" s="432"/>
      <c r="F32" s="433"/>
      <c r="G32" s="575" t="s">
        <v>558</v>
      </c>
      <c r="H32" s="576"/>
      <c r="I32" s="576"/>
      <c r="J32" s="576"/>
      <c r="K32" s="576"/>
      <c r="L32" s="576"/>
      <c r="M32" s="576"/>
      <c r="N32" s="576"/>
      <c r="O32" s="577"/>
      <c r="P32" s="100" t="s">
        <v>601</v>
      </c>
      <c r="Q32" s="100"/>
      <c r="R32" s="100"/>
      <c r="S32" s="100"/>
      <c r="T32" s="100"/>
      <c r="U32" s="100"/>
      <c r="V32" s="100"/>
      <c r="W32" s="100"/>
      <c r="X32" s="101"/>
      <c r="Y32" s="497" t="s">
        <v>13</v>
      </c>
      <c r="Z32" s="544"/>
      <c r="AA32" s="545"/>
      <c r="AB32" s="482" t="s">
        <v>15</v>
      </c>
      <c r="AC32" s="482"/>
      <c r="AD32" s="482"/>
      <c r="AE32" s="239">
        <v>69</v>
      </c>
      <c r="AF32" s="240"/>
      <c r="AG32" s="240"/>
      <c r="AH32" s="240"/>
      <c r="AI32" s="239">
        <v>44</v>
      </c>
      <c r="AJ32" s="240"/>
      <c r="AK32" s="240"/>
      <c r="AL32" s="240"/>
      <c r="AM32" s="239">
        <v>24</v>
      </c>
      <c r="AN32" s="240"/>
      <c r="AO32" s="240"/>
      <c r="AP32" s="240"/>
      <c r="AQ32" s="359" t="s">
        <v>553</v>
      </c>
      <c r="AR32" s="194"/>
      <c r="AS32" s="194"/>
      <c r="AT32" s="360"/>
      <c r="AU32" s="240" t="s">
        <v>553</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15</v>
      </c>
      <c r="AC33" s="536"/>
      <c r="AD33" s="536"/>
      <c r="AE33" s="239">
        <v>80</v>
      </c>
      <c r="AF33" s="240"/>
      <c r="AG33" s="240"/>
      <c r="AH33" s="240"/>
      <c r="AI33" s="239">
        <v>40</v>
      </c>
      <c r="AJ33" s="240"/>
      <c r="AK33" s="240"/>
      <c r="AL33" s="240"/>
      <c r="AM33" s="239">
        <v>0</v>
      </c>
      <c r="AN33" s="240"/>
      <c r="AO33" s="240"/>
      <c r="AP33" s="240"/>
      <c r="AQ33" s="359">
        <v>80</v>
      </c>
      <c r="AR33" s="194"/>
      <c r="AS33" s="194"/>
      <c r="AT33" s="360"/>
      <c r="AU33" s="240">
        <v>80</v>
      </c>
      <c r="AV33" s="240"/>
      <c r="AW33" s="240"/>
      <c r="AX33" s="242"/>
    </row>
    <row r="34" spans="1:50" ht="40.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86</v>
      </c>
      <c r="AF34" s="240"/>
      <c r="AG34" s="240"/>
      <c r="AH34" s="240"/>
      <c r="AI34" s="239">
        <v>110</v>
      </c>
      <c r="AJ34" s="240"/>
      <c r="AK34" s="240"/>
      <c r="AL34" s="240"/>
      <c r="AM34" s="239" t="s">
        <v>553</v>
      </c>
      <c r="AN34" s="240"/>
      <c r="AO34" s="240"/>
      <c r="AP34" s="240"/>
      <c r="AQ34" s="359" t="s">
        <v>553</v>
      </c>
      <c r="AR34" s="194"/>
      <c r="AS34" s="194"/>
      <c r="AT34" s="360"/>
      <c r="AU34" s="240" t="s">
        <v>553</v>
      </c>
      <c r="AV34" s="240"/>
      <c r="AW34" s="240"/>
      <c r="AX34" s="242"/>
    </row>
    <row r="35" spans="1:50" ht="23.25" customHeight="1">
      <c r="A35" s="225" t="s">
        <v>539</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6"/>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6"/>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4"/>
    </row>
    <row r="80" spans="1:50" ht="18.75" hidden="1" customHeight="1">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26</v>
      </c>
      <c r="AF101" s="240"/>
      <c r="AG101" s="240"/>
      <c r="AH101" s="241"/>
      <c r="AI101" s="239">
        <v>18</v>
      </c>
      <c r="AJ101" s="240"/>
      <c r="AK101" s="240"/>
      <c r="AL101" s="241"/>
      <c r="AM101" s="239">
        <v>34</v>
      </c>
      <c r="AN101" s="240"/>
      <c r="AO101" s="240"/>
      <c r="AP101" s="241"/>
      <c r="AQ101" s="239" t="s">
        <v>553</v>
      </c>
      <c r="AR101" s="240"/>
      <c r="AS101" s="240"/>
      <c r="AT101" s="241"/>
      <c r="AU101" s="239" t="s">
        <v>602</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t="s">
        <v>553</v>
      </c>
      <c r="AF102" s="452"/>
      <c r="AG102" s="452"/>
      <c r="AH102" s="452"/>
      <c r="AI102" s="452">
        <v>30</v>
      </c>
      <c r="AJ102" s="452"/>
      <c r="AK102" s="452"/>
      <c r="AL102" s="452"/>
      <c r="AM102" s="452">
        <v>30</v>
      </c>
      <c r="AN102" s="452"/>
      <c r="AO102" s="452"/>
      <c r="AP102" s="452"/>
      <c r="AQ102" s="237">
        <v>33</v>
      </c>
      <c r="AR102" s="238"/>
      <c r="AS102" s="238"/>
      <c r="AT102" s="334"/>
      <c r="AU102" s="237" t="s">
        <v>602</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504</v>
      </c>
      <c r="AR112" s="951"/>
      <c r="AS112" s="951"/>
      <c r="AT112" s="952"/>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v>9</v>
      </c>
      <c r="AF116" s="452"/>
      <c r="AG116" s="452"/>
      <c r="AH116" s="452"/>
      <c r="AI116" s="452">
        <v>12</v>
      </c>
      <c r="AJ116" s="452"/>
      <c r="AK116" s="452"/>
      <c r="AL116" s="452"/>
      <c r="AM116" s="452">
        <v>10</v>
      </c>
      <c r="AN116" s="452"/>
      <c r="AO116" s="452"/>
      <c r="AP116" s="452"/>
      <c r="AQ116" s="239">
        <v>10</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583</v>
      </c>
      <c r="AF117" s="548"/>
      <c r="AG117" s="548"/>
      <c r="AH117" s="548"/>
      <c r="AI117" s="548" t="s">
        <v>584</v>
      </c>
      <c r="AJ117" s="548"/>
      <c r="AK117" s="548"/>
      <c r="AL117" s="548"/>
      <c r="AM117" s="548" t="s">
        <v>585</v>
      </c>
      <c r="AN117" s="548"/>
      <c r="AO117" s="548"/>
      <c r="AP117" s="548"/>
      <c r="AQ117" s="548" t="s">
        <v>586</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t="s">
        <v>553</v>
      </c>
      <c r="AV133" s="187"/>
      <c r="AW133" s="131" t="s">
        <v>301</v>
      </c>
      <c r="AX133" s="170"/>
    </row>
    <row r="134" spans="1:50" ht="39.75" customHeight="1">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t="s">
        <v>553</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8"/>
      <c r="E430" s="207" t="s">
        <v>390</v>
      </c>
      <c r="F430" s="208"/>
      <c r="G430" s="925" t="s">
        <v>386</v>
      </c>
      <c r="H430" s="121"/>
      <c r="I430" s="121"/>
      <c r="J430" s="926" t="s">
        <v>602</v>
      </c>
      <c r="K430" s="927"/>
      <c r="L430" s="927"/>
      <c r="M430" s="927"/>
      <c r="N430" s="927"/>
      <c r="O430" s="927"/>
      <c r="P430" s="927"/>
      <c r="Q430" s="927"/>
      <c r="R430" s="927"/>
      <c r="S430" s="927"/>
      <c r="T430" s="928"/>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602</v>
      </c>
      <c r="AF432" s="187"/>
      <c r="AG432" s="131" t="s">
        <v>357</v>
      </c>
      <c r="AH432" s="132"/>
      <c r="AI432" s="182"/>
      <c r="AJ432" s="182"/>
      <c r="AK432" s="182"/>
      <c r="AL432" s="160"/>
      <c r="AM432" s="182"/>
      <c r="AN432" s="182"/>
      <c r="AO432" s="182"/>
      <c r="AP432" s="160"/>
      <c r="AQ432" s="604" t="s">
        <v>602</v>
      </c>
      <c r="AR432" s="187"/>
      <c r="AS432" s="131" t="s">
        <v>357</v>
      </c>
      <c r="AT432" s="132"/>
      <c r="AU432" s="187" t="s">
        <v>602</v>
      </c>
      <c r="AV432" s="187"/>
      <c r="AW432" s="131" t="s">
        <v>301</v>
      </c>
      <c r="AX432" s="170"/>
    </row>
    <row r="433" spans="1:50" ht="23.25" customHeight="1">
      <c r="A433" s="144"/>
      <c r="B433" s="140"/>
      <c r="C433" s="139"/>
      <c r="D433" s="140"/>
      <c r="E433" s="361"/>
      <c r="F433" s="362"/>
      <c r="G433" s="99" t="s">
        <v>603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602</v>
      </c>
      <c r="AC433" s="200"/>
      <c r="AD433" s="200"/>
      <c r="AE433" s="359" t="s">
        <v>602</v>
      </c>
      <c r="AF433" s="194"/>
      <c r="AG433" s="194"/>
      <c r="AH433" s="194"/>
      <c r="AI433" s="359" t="s">
        <v>602</v>
      </c>
      <c r="AJ433" s="194"/>
      <c r="AK433" s="194"/>
      <c r="AL433" s="194"/>
      <c r="AM433" s="359" t="s">
        <v>602</v>
      </c>
      <c r="AN433" s="194"/>
      <c r="AO433" s="194"/>
      <c r="AP433" s="360"/>
      <c r="AQ433" s="359" t="s">
        <v>602</v>
      </c>
      <c r="AR433" s="194"/>
      <c r="AS433" s="194"/>
      <c r="AT433" s="360"/>
      <c r="AU433" s="194" t="s">
        <v>602</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602</v>
      </c>
      <c r="AC434" s="192"/>
      <c r="AD434" s="192"/>
      <c r="AE434" s="359" t="s">
        <v>602</v>
      </c>
      <c r="AF434" s="194"/>
      <c r="AG434" s="194"/>
      <c r="AH434" s="360"/>
      <c r="AI434" s="359" t="s">
        <v>602</v>
      </c>
      <c r="AJ434" s="194"/>
      <c r="AK434" s="194"/>
      <c r="AL434" s="194"/>
      <c r="AM434" s="359" t="s">
        <v>602</v>
      </c>
      <c r="AN434" s="194"/>
      <c r="AO434" s="194"/>
      <c r="AP434" s="360"/>
      <c r="AQ434" s="359" t="s">
        <v>602</v>
      </c>
      <c r="AR434" s="194"/>
      <c r="AS434" s="194"/>
      <c r="AT434" s="360"/>
      <c r="AU434" s="194" t="s">
        <v>602</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602</v>
      </c>
      <c r="AF435" s="194"/>
      <c r="AG435" s="194"/>
      <c r="AH435" s="360"/>
      <c r="AI435" s="359" t="s">
        <v>602</v>
      </c>
      <c r="AJ435" s="194"/>
      <c r="AK435" s="194"/>
      <c r="AL435" s="194"/>
      <c r="AM435" s="359" t="s">
        <v>602</v>
      </c>
      <c r="AN435" s="194"/>
      <c r="AO435" s="194"/>
      <c r="AP435" s="360"/>
      <c r="AQ435" s="359" t="s">
        <v>602</v>
      </c>
      <c r="AR435" s="194"/>
      <c r="AS435" s="194"/>
      <c r="AT435" s="360"/>
      <c r="AU435" s="194" t="s">
        <v>602</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602</v>
      </c>
      <c r="AF457" s="187"/>
      <c r="AG457" s="131" t="s">
        <v>357</v>
      </c>
      <c r="AH457" s="132"/>
      <c r="AI457" s="182"/>
      <c r="AJ457" s="182"/>
      <c r="AK457" s="182"/>
      <c r="AL457" s="160"/>
      <c r="AM457" s="182"/>
      <c r="AN457" s="182"/>
      <c r="AO457" s="182"/>
      <c r="AP457" s="160"/>
      <c r="AQ457" s="604" t="s">
        <v>602</v>
      </c>
      <c r="AR457" s="187"/>
      <c r="AS457" s="131" t="s">
        <v>357</v>
      </c>
      <c r="AT457" s="132"/>
      <c r="AU457" s="187" t="s">
        <v>602</v>
      </c>
      <c r="AV457" s="187"/>
      <c r="AW457" s="131" t="s">
        <v>301</v>
      </c>
      <c r="AX457" s="170"/>
    </row>
    <row r="458" spans="1:50" ht="23.25" customHeight="1">
      <c r="A458" s="144"/>
      <c r="B458" s="140"/>
      <c r="C458" s="139"/>
      <c r="D458" s="140"/>
      <c r="E458" s="361"/>
      <c r="F458" s="362"/>
      <c r="G458" s="99" t="s">
        <v>602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602</v>
      </c>
      <c r="AC458" s="200"/>
      <c r="AD458" s="200"/>
      <c r="AE458" s="359" t="s">
        <v>602</v>
      </c>
      <c r="AF458" s="194"/>
      <c r="AG458" s="194"/>
      <c r="AH458" s="194"/>
      <c r="AI458" s="359" t="s">
        <v>602</v>
      </c>
      <c r="AJ458" s="194"/>
      <c r="AK458" s="194"/>
      <c r="AL458" s="194"/>
      <c r="AM458" s="359" t="s">
        <v>602</v>
      </c>
      <c r="AN458" s="194"/>
      <c r="AO458" s="194"/>
      <c r="AP458" s="360"/>
      <c r="AQ458" s="359" t="s">
        <v>602</v>
      </c>
      <c r="AR458" s="194"/>
      <c r="AS458" s="194"/>
      <c r="AT458" s="360"/>
      <c r="AU458" s="194" t="s">
        <v>602</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602</v>
      </c>
      <c r="AC459" s="192"/>
      <c r="AD459" s="192"/>
      <c r="AE459" s="359" t="s">
        <v>602</v>
      </c>
      <c r="AF459" s="194"/>
      <c r="AG459" s="194"/>
      <c r="AH459" s="360"/>
      <c r="AI459" s="359" t="s">
        <v>602</v>
      </c>
      <c r="AJ459" s="194"/>
      <c r="AK459" s="194"/>
      <c r="AL459" s="194"/>
      <c r="AM459" s="359" t="s">
        <v>602</v>
      </c>
      <c r="AN459" s="194"/>
      <c r="AO459" s="194"/>
      <c r="AP459" s="360"/>
      <c r="AQ459" s="359" t="s">
        <v>602</v>
      </c>
      <c r="AR459" s="194"/>
      <c r="AS459" s="194"/>
      <c r="AT459" s="360"/>
      <c r="AU459" s="194" t="s">
        <v>602</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602</v>
      </c>
      <c r="AF460" s="194"/>
      <c r="AG460" s="194"/>
      <c r="AH460" s="360"/>
      <c r="AI460" s="359" t="s">
        <v>602</v>
      </c>
      <c r="AJ460" s="194"/>
      <c r="AK460" s="194"/>
      <c r="AL460" s="194"/>
      <c r="AM460" s="359" t="s">
        <v>602</v>
      </c>
      <c r="AN460" s="194"/>
      <c r="AO460" s="194"/>
      <c r="AP460" s="360"/>
      <c r="AQ460" s="359" t="s">
        <v>602</v>
      </c>
      <c r="AR460" s="194"/>
      <c r="AS460" s="194"/>
      <c r="AT460" s="360"/>
      <c r="AU460" s="194" t="s">
        <v>602</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602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90.75"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607</v>
      </c>
      <c r="AH702" s="411"/>
      <c r="AI702" s="411"/>
      <c r="AJ702" s="411"/>
      <c r="AK702" s="411"/>
      <c r="AL702" s="411"/>
      <c r="AM702" s="411"/>
      <c r="AN702" s="411"/>
      <c r="AO702" s="411"/>
      <c r="AP702" s="411"/>
      <c r="AQ702" s="411"/>
      <c r="AR702" s="411"/>
      <c r="AS702" s="411"/>
      <c r="AT702" s="411"/>
      <c r="AU702" s="411"/>
      <c r="AV702" s="411"/>
      <c r="AW702" s="411"/>
      <c r="AX702" s="412"/>
    </row>
    <row r="703" spans="1:50" ht="42"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90"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608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567</v>
      </c>
      <c r="AE705" s="738"/>
      <c r="AF705" s="738"/>
      <c r="AG705" s="123" t="s">
        <v>569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551</v>
      </c>
      <c r="AE708" s="628"/>
      <c r="AF708" s="628"/>
      <c r="AG708" s="766" t="s">
        <v>570</v>
      </c>
      <c r="AH708" s="767"/>
      <c r="AI708" s="767"/>
      <c r="AJ708" s="767"/>
      <c r="AK708" s="767"/>
      <c r="AL708" s="767"/>
      <c r="AM708" s="767"/>
      <c r="AN708" s="767"/>
      <c r="AO708" s="767"/>
      <c r="AP708" s="767"/>
      <c r="AQ708" s="767"/>
      <c r="AR708" s="767"/>
      <c r="AS708" s="767"/>
      <c r="AT708" s="767"/>
      <c r="AU708" s="767"/>
      <c r="AV708" s="767"/>
      <c r="AW708" s="767"/>
      <c r="AX708" s="768"/>
    </row>
    <row r="709" spans="1:50" ht="69.7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551</v>
      </c>
      <c r="AE710" s="348"/>
      <c r="AF710" s="348"/>
      <c r="AG710" s="117" t="s">
        <v>572</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38.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6.7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574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605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27.75"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606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551</v>
      </c>
      <c r="AE719" s="628"/>
      <c r="AF719" s="628"/>
      <c r="AG719" s="123" t="s">
        <v>604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t="s">
        <v>546</v>
      </c>
      <c r="D721" s="337"/>
      <c r="E721" s="337"/>
      <c r="F721" s="338"/>
      <c r="G721" s="319"/>
      <c r="H721" s="320"/>
      <c r="I721" s="92" t="str">
        <f>IF(OR(G721="　", G721=""), "", "-")</f>
        <v/>
      </c>
      <c r="J721" s="323"/>
      <c r="K721" s="323"/>
      <c r="L721" s="92" t="str">
        <f>IF(M721="","","-")</f>
        <v/>
      </c>
      <c r="M721" s="93"/>
      <c r="N721" s="298" t="s">
        <v>577</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599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2"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6.75" customHeight="1" thickBot="1">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1.5" customHeight="1" thickBot="1">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111.75" customHeight="1" thickBot="1">
      <c r="A735" s="814" t="s">
        <v>600</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v>60</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366</v>
      </c>
      <c r="H738" s="314"/>
      <c r="I738" s="314"/>
      <c r="J738" s="314"/>
      <c r="K738" s="314"/>
      <c r="L738" s="314"/>
      <c r="M738" s="314"/>
      <c r="N738" s="314"/>
      <c r="O738" s="314"/>
      <c r="P738" s="314"/>
      <c r="Q738" s="326" t="s">
        <v>363</v>
      </c>
      <c r="R738" s="326"/>
      <c r="S738" s="326"/>
      <c r="T738" s="326"/>
      <c r="U738" s="326"/>
      <c r="V738" s="326"/>
      <c r="W738" s="313">
        <v>355</v>
      </c>
      <c r="X738" s="314"/>
      <c r="Y738" s="314"/>
      <c r="Z738" s="314"/>
      <c r="AA738" s="314"/>
      <c r="AB738" s="314"/>
      <c r="AC738" s="314"/>
      <c r="AD738" s="314"/>
      <c r="AE738" s="314"/>
      <c r="AF738" s="315"/>
      <c r="AG738" s="279" t="s">
        <v>364</v>
      </c>
      <c r="AH738" s="279"/>
      <c r="AI738" s="279"/>
      <c r="AJ738" s="279"/>
      <c r="AK738" s="279"/>
      <c r="AL738" s="279"/>
      <c r="AM738" s="313">
        <v>372</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v>391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597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c r="A781" s="656"/>
      <c r="B781" s="657"/>
      <c r="C781" s="657"/>
      <c r="D781" s="657"/>
      <c r="E781" s="657"/>
      <c r="F781" s="658"/>
      <c r="G781" s="693" t="s">
        <v>579</v>
      </c>
      <c r="H781" s="694"/>
      <c r="I781" s="694"/>
      <c r="J781" s="694"/>
      <c r="K781" s="695"/>
      <c r="L781" s="687" t="s">
        <v>598</v>
      </c>
      <c r="M781" s="688"/>
      <c r="N781" s="688"/>
      <c r="O781" s="688"/>
      <c r="P781" s="688"/>
      <c r="Q781" s="688"/>
      <c r="R781" s="688"/>
      <c r="S781" s="688"/>
      <c r="T781" s="688"/>
      <c r="U781" s="688"/>
      <c r="V781" s="688"/>
      <c r="W781" s="688"/>
      <c r="X781" s="689"/>
      <c r="Y781" s="413">
        <v>25</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75" customHeight="1">
      <c r="A837" s="401">
        <v>1</v>
      </c>
      <c r="B837" s="401">
        <v>1</v>
      </c>
      <c r="C837" s="387" t="s">
        <v>587</v>
      </c>
      <c r="D837" s="369"/>
      <c r="E837" s="369"/>
      <c r="F837" s="369"/>
      <c r="G837" s="369"/>
      <c r="H837" s="369"/>
      <c r="I837" s="369"/>
      <c r="J837" s="370">
        <v>9000020012041</v>
      </c>
      <c r="K837" s="371"/>
      <c r="L837" s="371"/>
      <c r="M837" s="371"/>
      <c r="N837" s="371"/>
      <c r="O837" s="371"/>
      <c r="P837" s="388" t="s">
        <v>581</v>
      </c>
      <c r="Q837" s="372"/>
      <c r="R837" s="372"/>
      <c r="S837" s="372"/>
      <c r="T837" s="372"/>
      <c r="U837" s="372"/>
      <c r="V837" s="372"/>
      <c r="W837" s="372"/>
      <c r="X837" s="372"/>
      <c r="Y837" s="373">
        <v>25</v>
      </c>
      <c r="Z837" s="374"/>
      <c r="AA837" s="374"/>
      <c r="AB837" s="375"/>
      <c r="AC837" s="383" t="s">
        <v>582</v>
      </c>
      <c r="AD837" s="384"/>
      <c r="AE837" s="384"/>
      <c r="AF837" s="384"/>
      <c r="AG837" s="384"/>
      <c r="AH837" s="385" t="s">
        <v>553</v>
      </c>
      <c r="AI837" s="386"/>
      <c r="AJ837" s="386"/>
      <c r="AK837" s="386"/>
      <c r="AL837" s="379" t="s">
        <v>553</v>
      </c>
      <c r="AM837" s="380"/>
      <c r="AN837" s="380"/>
      <c r="AO837" s="381"/>
      <c r="AP837" s="382" t="s">
        <v>553</v>
      </c>
      <c r="AQ837" s="382"/>
      <c r="AR837" s="382"/>
      <c r="AS837" s="382"/>
      <c r="AT837" s="382"/>
      <c r="AU837" s="382"/>
      <c r="AV837" s="382"/>
      <c r="AW837" s="382"/>
      <c r="AX837" s="382"/>
    </row>
    <row r="838" spans="1:50" ht="45.75" customHeight="1">
      <c r="A838" s="401">
        <v>2</v>
      </c>
      <c r="B838" s="401">
        <v>1</v>
      </c>
      <c r="C838" s="387" t="s">
        <v>589</v>
      </c>
      <c r="D838" s="369"/>
      <c r="E838" s="369"/>
      <c r="F838" s="369"/>
      <c r="G838" s="369"/>
      <c r="H838" s="369"/>
      <c r="I838" s="369"/>
      <c r="J838" s="370">
        <v>4000020450006</v>
      </c>
      <c r="K838" s="371"/>
      <c r="L838" s="371"/>
      <c r="M838" s="371"/>
      <c r="N838" s="371"/>
      <c r="O838" s="371"/>
      <c r="P838" s="372" t="s">
        <v>580</v>
      </c>
      <c r="Q838" s="372"/>
      <c r="R838" s="372"/>
      <c r="S838" s="372"/>
      <c r="T838" s="372"/>
      <c r="U838" s="372"/>
      <c r="V838" s="372"/>
      <c r="W838" s="372"/>
      <c r="X838" s="372"/>
      <c r="Y838" s="373">
        <v>24</v>
      </c>
      <c r="Z838" s="374"/>
      <c r="AA838" s="374"/>
      <c r="AB838" s="375"/>
      <c r="AC838" s="383" t="s">
        <v>582</v>
      </c>
      <c r="AD838" s="383"/>
      <c r="AE838" s="383"/>
      <c r="AF838" s="383"/>
      <c r="AG838" s="383"/>
      <c r="AH838" s="385" t="s">
        <v>553</v>
      </c>
      <c r="AI838" s="386"/>
      <c r="AJ838" s="386"/>
      <c r="AK838" s="386"/>
      <c r="AL838" s="379" t="s">
        <v>468</v>
      </c>
      <c r="AM838" s="380"/>
      <c r="AN838" s="380"/>
      <c r="AO838" s="381"/>
      <c r="AP838" s="382" t="s">
        <v>553</v>
      </c>
      <c r="AQ838" s="382"/>
      <c r="AR838" s="382"/>
      <c r="AS838" s="382"/>
      <c r="AT838" s="382"/>
      <c r="AU838" s="382"/>
      <c r="AV838" s="382"/>
      <c r="AW838" s="382"/>
      <c r="AX838" s="382"/>
    </row>
    <row r="839" spans="1:50" ht="45.75" customHeight="1">
      <c r="A839" s="401">
        <v>3</v>
      </c>
      <c r="B839" s="401">
        <v>1</v>
      </c>
      <c r="C839" s="387" t="s">
        <v>588</v>
      </c>
      <c r="D839" s="369"/>
      <c r="E839" s="369"/>
      <c r="F839" s="369"/>
      <c r="G839" s="369"/>
      <c r="H839" s="369"/>
      <c r="I839" s="369"/>
      <c r="J839" s="370">
        <v>8000020131164</v>
      </c>
      <c r="K839" s="371"/>
      <c r="L839" s="371"/>
      <c r="M839" s="371"/>
      <c r="N839" s="371"/>
      <c r="O839" s="371"/>
      <c r="P839" s="388" t="s">
        <v>580</v>
      </c>
      <c r="Q839" s="372"/>
      <c r="R839" s="372"/>
      <c r="S839" s="372"/>
      <c r="T839" s="372"/>
      <c r="U839" s="372"/>
      <c r="V839" s="372"/>
      <c r="W839" s="372"/>
      <c r="X839" s="372"/>
      <c r="Y839" s="373">
        <v>22</v>
      </c>
      <c r="Z839" s="374"/>
      <c r="AA839" s="374"/>
      <c r="AB839" s="375"/>
      <c r="AC839" s="383" t="s">
        <v>582</v>
      </c>
      <c r="AD839" s="383"/>
      <c r="AE839" s="383"/>
      <c r="AF839" s="383"/>
      <c r="AG839" s="383"/>
      <c r="AH839" s="377" t="s">
        <v>553</v>
      </c>
      <c r="AI839" s="378"/>
      <c r="AJ839" s="378"/>
      <c r="AK839" s="378"/>
      <c r="AL839" s="379" t="s">
        <v>553</v>
      </c>
      <c r="AM839" s="380"/>
      <c r="AN839" s="380"/>
      <c r="AO839" s="381"/>
      <c r="AP839" s="382" t="s">
        <v>553</v>
      </c>
      <c r="AQ839" s="382"/>
      <c r="AR839" s="382"/>
      <c r="AS839" s="382"/>
      <c r="AT839" s="382"/>
      <c r="AU839" s="382"/>
      <c r="AV839" s="382"/>
      <c r="AW839" s="382"/>
      <c r="AX839" s="382"/>
    </row>
    <row r="840" spans="1:50" ht="45.75" customHeight="1">
      <c r="A840" s="401">
        <v>4</v>
      </c>
      <c r="B840" s="401">
        <v>1</v>
      </c>
      <c r="C840" s="387" t="s">
        <v>591</v>
      </c>
      <c r="D840" s="369"/>
      <c r="E840" s="369"/>
      <c r="F840" s="369"/>
      <c r="G840" s="369"/>
      <c r="H840" s="369"/>
      <c r="I840" s="369"/>
      <c r="J840" s="370">
        <v>7000020010006</v>
      </c>
      <c r="K840" s="371"/>
      <c r="L840" s="371"/>
      <c r="M840" s="371"/>
      <c r="N840" s="371"/>
      <c r="O840" s="371"/>
      <c r="P840" s="388" t="s">
        <v>580</v>
      </c>
      <c r="Q840" s="372"/>
      <c r="R840" s="372"/>
      <c r="S840" s="372"/>
      <c r="T840" s="372"/>
      <c r="U840" s="372"/>
      <c r="V840" s="372"/>
      <c r="W840" s="372"/>
      <c r="X840" s="372"/>
      <c r="Y840" s="373">
        <v>19</v>
      </c>
      <c r="Z840" s="374"/>
      <c r="AA840" s="374"/>
      <c r="AB840" s="375"/>
      <c r="AC840" s="383" t="s">
        <v>582</v>
      </c>
      <c r="AD840" s="383"/>
      <c r="AE840" s="383"/>
      <c r="AF840" s="383"/>
      <c r="AG840" s="383"/>
      <c r="AH840" s="377" t="s">
        <v>553</v>
      </c>
      <c r="AI840" s="378"/>
      <c r="AJ840" s="378"/>
      <c r="AK840" s="378"/>
      <c r="AL840" s="379" t="s">
        <v>553</v>
      </c>
      <c r="AM840" s="380"/>
      <c r="AN840" s="380"/>
      <c r="AO840" s="381"/>
      <c r="AP840" s="382" t="s">
        <v>553</v>
      </c>
      <c r="AQ840" s="382"/>
      <c r="AR840" s="382"/>
      <c r="AS840" s="382"/>
      <c r="AT840" s="382"/>
      <c r="AU840" s="382"/>
      <c r="AV840" s="382"/>
      <c r="AW840" s="382"/>
      <c r="AX840" s="382"/>
    </row>
    <row r="841" spans="1:50" ht="45.75" customHeight="1">
      <c r="A841" s="401">
        <v>5</v>
      </c>
      <c r="B841" s="401">
        <v>1</v>
      </c>
      <c r="C841" s="387" t="s">
        <v>590</v>
      </c>
      <c r="D841" s="369"/>
      <c r="E841" s="369"/>
      <c r="F841" s="369"/>
      <c r="G841" s="369"/>
      <c r="H841" s="369"/>
      <c r="I841" s="369"/>
      <c r="J841" s="370">
        <v>7000020012076</v>
      </c>
      <c r="K841" s="371"/>
      <c r="L841" s="371"/>
      <c r="M841" s="371"/>
      <c r="N841" s="371"/>
      <c r="O841" s="371"/>
      <c r="P841" s="372" t="s">
        <v>580</v>
      </c>
      <c r="Q841" s="372"/>
      <c r="R841" s="372"/>
      <c r="S841" s="372"/>
      <c r="T841" s="372"/>
      <c r="U841" s="372"/>
      <c r="V841" s="372"/>
      <c r="W841" s="372"/>
      <c r="X841" s="372"/>
      <c r="Y841" s="373">
        <v>19</v>
      </c>
      <c r="Z841" s="374"/>
      <c r="AA841" s="374"/>
      <c r="AB841" s="375"/>
      <c r="AC841" s="376" t="s">
        <v>582</v>
      </c>
      <c r="AD841" s="376"/>
      <c r="AE841" s="376"/>
      <c r="AF841" s="376"/>
      <c r="AG841" s="376"/>
      <c r="AH841" s="377" t="s">
        <v>553</v>
      </c>
      <c r="AI841" s="378"/>
      <c r="AJ841" s="378"/>
      <c r="AK841" s="378"/>
      <c r="AL841" s="379" t="s">
        <v>553</v>
      </c>
      <c r="AM841" s="380"/>
      <c r="AN841" s="380"/>
      <c r="AO841" s="381"/>
      <c r="AP841" s="382" t="s">
        <v>553</v>
      </c>
      <c r="AQ841" s="382"/>
      <c r="AR841" s="382"/>
      <c r="AS841" s="382"/>
      <c r="AT841" s="382"/>
      <c r="AU841" s="382"/>
      <c r="AV841" s="382"/>
      <c r="AW841" s="382"/>
      <c r="AX841" s="382"/>
    </row>
    <row r="842" spans="1:50" ht="45.75" customHeight="1">
      <c r="A842" s="401">
        <v>6</v>
      </c>
      <c r="B842" s="401">
        <v>1</v>
      </c>
      <c r="C842" s="387" t="s">
        <v>593</v>
      </c>
      <c r="D842" s="369"/>
      <c r="E842" s="369"/>
      <c r="F842" s="369"/>
      <c r="G842" s="369"/>
      <c r="H842" s="369"/>
      <c r="I842" s="369"/>
      <c r="J842" s="922">
        <v>1000020230006</v>
      </c>
      <c r="K842" s="923"/>
      <c r="L842" s="923"/>
      <c r="M842" s="923"/>
      <c r="N842" s="923"/>
      <c r="O842" s="924"/>
      <c r="P842" s="372" t="s">
        <v>580</v>
      </c>
      <c r="Q842" s="372"/>
      <c r="R842" s="372"/>
      <c r="S842" s="372"/>
      <c r="T842" s="372"/>
      <c r="U842" s="372"/>
      <c r="V842" s="372"/>
      <c r="W842" s="372"/>
      <c r="X842" s="372"/>
      <c r="Y842" s="373">
        <v>18</v>
      </c>
      <c r="Z842" s="374"/>
      <c r="AA842" s="374"/>
      <c r="AB842" s="375"/>
      <c r="AC842" s="376" t="s">
        <v>582</v>
      </c>
      <c r="AD842" s="376"/>
      <c r="AE842" s="376"/>
      <c r="AF842" s="376"/>
      <c r="AG842" s="376"/>
      <c r="AH842" s="377" t="s">
        <v>553</v>
      </c>
      <c r="AI842" s="378"/>
      <c r="AJ842" s="378"/>
      <c r="AK842" s="378"/>
      <c r="AL842" s="379" t="s">
        <v>553</v>
      </c>
      <c r="AM842" s="380"/>
      <c r="AN842" s="380"/>
      <c r="AO842" s="381"/>
      <c r="AP842" s="382" t="s">
        <v>553</v>
      </c>
      <c r="AQ842" s="382"/>
      <c r="AR842" s="382"/>
      <c r="AS842" s="382"/>
      <c r="AT842" s="382"/>
      <c r="AU842" s="382"/>
      <c r="AV842" s="382"/>
      <c r="AW842" s="382"/>
      <c r="AX842" s="382"/>
    </row>
    <row r="843" spans="1:50" ht="45.75" customHeight="1">
      <c r="A843" s="401">
        <v>7</v>
      </c>
      <c r="B843" s="401">
        <v>1</v>
      </c>
      <c r="C843" s="387" t="s">
        <v>592</v>
      </c>
      <c r="D843" s="369"/>
      <c r="E843" s="369"/>
      <c r="F843" s="369"/>
      <c r="G843" s="369"/>
      <c r="H843" s="369"/>
      <c r="I843" s="369"/>
      <c r="J843" s="922">
        <v>5000020390003</v>
      </c>
      <c r="K843" s="923"/>
      <c r="L843" s="923"/>
      <c r="M843" s="923"/>
      <c r="N843" s="923"/>
      <c r="O843" s="924"/>
      <c r="P843" s="372" t="s">
        <v>580</v>
      </c>
      <c r="Q843" s="372"/>
      <c r="R843" s="372"/>
      <c r="S843" s="372"/>
      <c r="T843" s="372"/>
      <c r="U843" s="372"/>
      <c r="V843" s="372"/>
      <c r="W843" s="372"/>
      <c r="X843" s="372"/>
      <c r="Y843" s="373">
        <v>16</v>
      </c>
      <c r="Z843" s="374"/>
      <c r="AA843" s="374"/>
      <c r="AB843" s="375"/>
      <c r="AC843" s="376" t="s">
        <v>582</v>
      </c>
      <c r="AD843" s="376"/>
      <c r="AE843" s="376"/>
      <c r="AF843" s="376"/>
      <c r="AG843" s="376"/>
      <c r="AH843" s="377" t="s">
        <v>553</v>
      </c>
      <c r="AI843" s="378"/>
      <c r="AJ843" s="378"/>
      <c r="AK843" s="378"/>
      <c r="AL843" s="379" t="s">
        <v>553</v>
      </c>
      <c r="AM843" s="380"/>
      <c r="AN843" s="380"/>
      <c r="AO843" s="381"/>
      <c r="AP843" s="382" t="s">
        <v>553</v>
      </c>
      <c r="AQ843" s="382"/>
      <c r="AR843" s="382"/>
      <c r="AS843" s="382"/>
      <c r="AT843" s="382"/>
      <c r="AU843" s="382"/>
      <c r="AV843" s="382"/>
      <c r="AW843" s="382"/>
      <c r="AX843" s="382"/>
    </row>
    <row r="844" spans="1:50" ht="45.75" customHeight="1">
      <c r="A844" s="401">
        <v>8</v>
      </c>
      <c r="B844" s="401">
        <v>1</v>
      </c>
      <c r="C844" s="387" t="s">
        <v>594</v>
      </c>
      <c r="D844" s="369"/>
      <c r="E844" s="369"/>
      <c r="F844" s="369"/>
      <c r="G844" s="369"/>
      <c r="H844" s="369"/>
      <c r="I844" s="369"/>
      <c r="J844" s="922">
        <v>5000020060003</v>
      </c>
      <c r="K844" s="923"/>
      <c r="L844" s="923"/>
      <c r="M844" s="923"/>
      <c r="N844" s="923"/>
      <c r="O844" s="924"/>
      <c r="P844" s="372" t="s">
        <v>580</v>
      </c>
      <c r="Q844" s="372"/>
      <c r="R844" s="372"/>
      <c r="S844" s="372"/>
      <c r="T844" s="372"/>
      <c r="U844" s="372"/>
      <c r="V844" s="372"/>
      <c r="W844" s="372"/>
      <c r="X844" s="372"/>
      <c r="Y844" s="373">
        <v>13</v>
      </c>
      <c r="Z844" s="374"/>
      <c r="AA844" s="374"/>
      <c r="AB844" s="375"/>
      <c r="AC844" s="376" t="s">
        <v>582</v>
      </c>
      <c r="AD844" s="376"/>
      <c r="AE844" s="376"/>
      <c r="AF844" s="376"/>
      <c r="AG844" s="376"/>
      <c r="AH844" s="377" t="s">
        <v>553</v>
      </c>
      <c r="AI844" s="378"/>
      <c r="AJ844" s="378"/>
      <c r="AK844" s="378"/>
      <c r="AL844" s="379" t="s">
        <v>553</v>
      </c>
      <c r="AM844" s="380"/>
      <c r="AN844" s="380"/>
      <c r="AO844" s="381"/>
      <c r="AP844" s="382" t="s">
        <v>553</v>
      </c>
      <c r="AQ844" s="382"/>
      <c r="AR844" s="382"/>
      <c r="AS844" s="382"/>
      <c r="AT844" s="382"/>
      <c r="AU844" s="382"/>
      <c r="AV844" s="382"/>
      <c r="AW844" s="382"/>
      <c r="AX844" s="382"/>
    </row>
    <row r="845" spans="1:50" ht="45.75" customHeight="1">
      <c r="A845" s="401">
        <v>9</v>
      </c>
      <c r="B845" s="401">
        <v>1</v>
      </c>
      <c r="C845" s="387" t="s">
        <v>595</v>
      </c>
      <c r="D845" s="369"/>
      <c r="E845" s="369"/>
      <c r="F845" s="369"/>
      <c r="G845" s="369"/>
      <c r="H845" s="369"/>
      <c r="I845" s="369"/>
      <c r="J845" s="922">
        <v>8000020280003</v>
      </c>
      <c r="K845" s="923"/>
      <c r="L845" s="923"/>
      <c r="M845" s="923"/>
      <c r="N845" s="923"/>
      <c r="O845" s="924"/>
      <c r="P845" s="372" t="s">
        <v>580</v>
      </c>
      <c r="Q845" s="372"/>
      <c r="R845" s="372"/>
      <c r="S845" s="372"/>
      <c r="T845" s="372"/>
      <c r="U845" s="372"/>
      <c r="V845" s="372"/>
      <c r="W845" s="372"/>
      <c r="X845" s="372"/>
      <c r="Y845" s="373">
        <v>12</v>
      </c>
      <c r="Z845" s="374"/>
      <c r="AA845" s="374"/>
      <c r="AB845" s="375"/>
      <c r="AC845" s="376" t="s">
        <v>582</v>
      </c>
      <c r="AD845" s="376"/>
      <c r="AE845" s="376"/>
      <c r="AF845" s="376"/>
      <c r="AG845" s="376"/>
      <c r="AH845" s="377" t="s">
        <v>553</v>
      </c>
      <c r="AI845" s="378"/>
      <c r="AJ845" s="378"/>
      <c r="AK845" s="378"/>
      <c r="AL845" s="379" t="s">
        <v>553</v>
      </c>
      <c r="AM845" s="380"/>
      <c r="AN845" s="380"/>
      <c r="AO845" s="381"/>
      <c r="AP845" s="382" t="s">
        <v>553</v>
      </c>
      <c r="AQ845" s="382"/>
      <c r="AR845" s="382"/>
      <c r="AS845" s="382"/>
      <c r="AT845" s="382"/>
      <c r="AU845" s="382"/>
      <c r="AV845" s="382"/>
      <c r="AW845" s="382"/>
      <c r="AX845" s="382"/>
    </row>
    <row r="846" spans="1:50" ht="45.75" customHeight="1">
      <c r="A846" s="401">
        <v>10</v>
      </c>
      <c r="B846" s="401">
        <v>1</v>
      </c>
      <c r="C846" s="387" t="s">
        <v>596</v>
      </c>
      <c r="D846" s="369"/>
      <c r="E846" s="369"/>
      <c r="F846" s="369"/>
      <c r="G846" s="369"/>
      <c r="H846" s="369"/>
      <c r="I846" s="369"/>
      <c r="J846" s="922">
        <v>4000020300004</v>
      </c>
      <c r="K846" s="923"/>
      <c r="L846" s="923"/>
      <c r="M846" s="923"/>
      <c r="N846" s="923"/>
      <c r="O846" s="924"/>
      <c r="P846" s="372" t="s">
        <v>580</v>
      </c>
      <c r="Q846" s="372"/>
      <c r="R846" s="372"/>
      <c r="S846" s="372"/>
      <c r="T846" s="372"/>
      <c r="U846" s="372"/>
      <c r="V846" s="372"/>
      <c r="W846" s="372"/>
      <c r="X846" s="372"/>
      <c r="Y846" s="373">
        <v>12</v>
      </c>
      <c r="Z846" s="374"/>
      <c r="AA846" s="374"/>
      <c r="AB846" s="375"/>
      <c r="AC846" s="376" t="s">
        <v>582</v>
      </c>
      <c r="AD846" s="376"/>
      <c r="AE846" s="376"/>
      <c r="AF846" s="376"/>
      <c r="AG846" s="376"/>
      <c r="AH846" s="377" t="s">
        <v>553</v>
      </c>
      <c r="AI846" s="378"/>
      <c r="AJ846" s="378"/>
      <c r="AK846" s="378"/>
      <c r="AL846" s="379" t="s">
        <v>553</v>
      </c>
      <c r="AM846" s="380"/>
      <c r="AN846" s="380"/>
      <c r="AO846" s="381"/>
      <c r="AP846" s="382" t="s">
        <v>553</v>
      </c>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C14 AK14:AQ14">
    <cfRule type="expression" dxfId="2805" priority="13579">
      <formula>IF(RIGHT(TEXT(P14,"0.#"),1)=".",FALSE,TRUE)</formula>
    </cfRule>
    <cfRule type="expression" dxfId="2804" priority="13580">
      <formula>IF(RIGHT(TEXT(P14,"0.#"),1)=".",TRUE,FALSE)</formula>
    </cfRule>
  </conditionalFormatting>
  <conditionalFormatting sqref="AE32">
    <cfRule type="expression" dxfId="2803" priority="13569">
      <formula>IF(RIGHT(TEXT(AE32,"0.#"),1)=".",FALSE,TRUE)</formula>
    </cfRule>
    <cfRule type="expression" dxfId="2802" priority="13570">
      <formula>IF(RIGHT(TEXT(AE32,"0.#"),1)=".",TRUE,FALSE)</formula>
    </cfRule>
  </conditionalFormatting>
  <conditionalFormatting sqref="P18:AX18">
    <cfRule type="expression" dxfId="2801" priority="13455">
      <formula>IF(RIGHT(TEXT(P18,"0.#"),1)=".",FALSE,TRUE)</formula>
    </cfRule>
    <cfRule type="expression" dxfId="2800" priority="13456">
      <formula>IF(RIGHT(TEXT(P18,"0.#"),1)=".",TRUE,FALSE)</formula>
    </cfRule>
  </conditionalFormatting>
  <conditionalFormatting sqref="Y782">
    <cfRule type="expression" dxfId="2799" priority="13451">
      <formula>IF(RIGHT(TEXT(Y782,"0.#"),1)=".",FALSE,TRUE)</formula>
    </cfRule>
    <cfRule type="expression" dxfId="2798" priority="13452">
      <formula>IF(RIGHT(TEXT(Y782,"0.#"),1)=".",TRUE,FALSE)</formula>
    </cfRule>
  </conditionalFormatting>
  <conditionalFormatting sqref="Y791">
    <cfRule type="expression" dxfId="2797" priority="13447">
      <formula>IF(RIGHT(TEXT(Y791,"0.#"),1)=".",FALSE,TRUE)</formula>
    </cfRule>
    <cfRule type="expression" dxfId="2796" priority="13448">
      <formula>IF(RIGHT(TEXT(Y791,"0.#"),1)=".",TRUE,FALSE)</formula>
    </cfRule>
  </conditionalFormatting>
  <conditionalFormatting sqref="Y822:Y829 Y820 Y809:Y816 Y807 Y796:Y803 Y794">
    <cfRule type="expression" dxfId="2795" priority="13229">
      <formula>IF(RIGHT(TEXT(Y794,"0.#"),1)=".",FALSE,TRUE)</formula>
    </cfRule>
    <cfRule type="expression" dxfId="2794" priority="13230">
      <formula>IF(RIGHT(TEXT(Y794,"0.#"),1)=".",TRUE,FALSE)</formula>
    </cfRule>
  </conditionalFormatting>
  <conditionalFormatting sqref="P15:AC17 P13:AX13 AR15:AX15 AK16:AQ17">
    <cfRule type="expression" dxfId="2793" priority="13277">
      <formula>IF(RIGHT(TEXT(P13,"0.#"),1)=".",FALSE,TRUE)</formula>
    </cfRule>
    <cfRule type="expression" dxfId="2792" priority="13278">
      <formula>IF(RIGHT(TEXT(P13,"0.#"),1)=".",TRUE,FALSE)</formula>
    </cfRule>
  </conditionalFormatting>
  <conditionalFormatting sqref="P19:AJ19">
    <cfRule type="expression" dxfId="2791" priority="13275">
      <formula>IF(RIGHT(TEXT(P19,"0.#"),1)=".",FALSE,TRUE)</formula>
    </cfRule>
    <cfRule type="expression" dxfId="2790" priority="13276">
      <formula>IF(RIGHT(TEXT(P19,"0.#"),1)=".",TRUE,FALSE)</formula>
    </cfRule>
  </conditionalFormatting>
  <conditionalFormatting sqref="AE101 AQ101">
    <cfRule type="expression" dxfId="2789" priority="13267">
      <formula>IF(RIGHT(TEXT(AE101,"0.#"),1)=".",FALSE,TRUE)</formula>
    </cfRule>
    <cfRule type="expression" dxfId="2788" priority="13268">
      <formula>IF(RIGHT(TEXT(AE101,"0.#"),1)=".",TRUE,FALSE)</formula>
    </cfRule>
  </conditionalFormatting>
  <conditionalFormatting sqref="Y783:Y790 Y781">
    <cfRule type="expression" dxfId="2787" priority="13253">
      <formula>IF(RIGHT(TEXT(Y781,"0.#"),1)=".",FALSE,TRUE)</formula>
    </cfRule>
    <cfRule type="expression" dxfId="2786" priority="13254">
      <formula>IF(RIGHT(TEXT(Y781,"0.#"),1)=".",TRUE,FALSE)</formula>
    </cfRule>
  </conditionalFormatting>
  <conditionalFormatting sqref="AU782">
    <cfRule type="expression" dxfId="2785" priority="13251">
      <formula>IF(RIGHT(TEXT(AU782,"0.#"),1)=".",FALSE,TRUE)</formula>
    </cfRule>
    <cfRule type="expression" dxfId="2784" priority="13252">
      <formula>IF(RIGHT(TEXT(AU782,"0.#"),1)=".",TRUE,FALSE)</formula>
    </cfRule>
  </conditionalFormatting>
  <conditionalFormatting sqref="AU791">
    <cfRule type="expression" dxfId="2783" priority="13249">
      <formula>IF(RIGHT(TEXT(AU791,"0.#"),1)=".",FALSE,TRUE)</formula>
    </cfRule>
    <cfRule type="expression" dxfId="2782" priority="13250">
      <formula>IF(RIGHT(TEXT(AU791,"0.#"),1)=".",TRUE,FALSE)</formula>
    </cfRule>
  </conditionalFormatting>
  <conditionalFormatting sqref="AU783:AU790 AU781">
    <cfRule type="expression" dxfId="2781" priority="13247">
      <formula>IF(RIGHT(TEXT(AU781,"0.#"),1)=".",FALSE,TRUE)</formula>
    </cfRule>
    <cfRule type="expression" dxfId="2780" priority="13248">
      <formula>IF(RIGHT(TEXT(AU781,"0.#"),1)=".",TRUE,FALSE)</formula>
    </cfRule>
  </conditionalFormatting>
  <conditionalFormatting sqref="Y821 Y808 Y795">
    <cfRule type="expression" dxfId="2779" priority="13233">
      <formula>IF(RIGHT(TEXT(Y795,"0.#"),1)=".",FALSE,TRUE)</formula>
    </cfRule>
    <cfRule type="expression" dxfId="2778" priority="13234">
      <formula>IF(RIGHT(TEXT(Y795,"0.#"),1)=".",TRUE,FALSE)</formula>
    </cfRule>
  </conditionalFormatting>
  <conditionalFormatting sqref="Y830 Y817 Y804">
    <cfRule type="expression" dxfId="2777" priority="13231">
      <formula>IF(RIGHT(TEXT(Y804,"0.#"),1)=".",FALSE,TRUE)</formula>
    </cfRule>
    <cfRule type="expression" dxfId="2776" priority="13232">
      <formula>IF(RIGHT(TEXT(Y804,"0.#"),1)=".",TRUE,FALSE)</formula>
    </cfRule>
  </conditionalFormatting>
  <conditionalFormatting sqref="AU821 AU808 AU795">
    <cfRule type="expression" dxfId="2775" priority="13227">
      <formula>IF(RIGHT(TEXT(AU795,"0.#"),1)=".",FALSE,TRUE)</formula>
    </cfRule>
    <cfRule type="expression" dxfId="2774" priority="13228">
      <formula>IF(RIGHT(TEXT(AU795,"0.#"),1)=".",TRUE,FALSE)</formula>
    </cfRule>
  </conditionalFormatting>
  <conditionalFormatting sqref="AU830 AU817 AU804">
    <cfRule type="expression" dxfId="2773" priority="13225">
      <formula>IF(RIGHT(TEXT(AU804,"0.#"),1)=".",FALSE,TRUE)</formula>
    </cfRule>
    <cfRule type="expression" dxfId="2772" priority="13226">
      <formula>IF(RIGHT(TEXT(AU804,"0.#"),1)=".",TRUE,FALSE)</formula>
    </cfRule>
  </conditionalFormatting>
  <conditionalFormatting sqref="AU822:AU829 AU820 AU809:AU816 AU807 AU796:AU803 AU794">
    <cfRule type="expression" dxfId="2771" priority="13223">
      <formula>IF(RIGHT(TEXT(AU794,"0.#"),1)=".",FALSE,TRUE)</formula>
    </cfRule>
    <cfRule type="expression" dxfId="2770" priority="13224">
      <formula>IF(RIGHT(TEXT(AU794,"0.#"),1)=".",TRUE,FALSE)</formula>
    </cfRule>
  </conditionalFormatting>
  <conditionalFormatting sqref="AM87">
    <cfRule type="expression" dxfId="2769" priority="12877">
      <formula>IF(RIGHT(TEXT(AM87,"0.#"),1)=".",FALSE,TRUE)</formula>
    </cfRule>
    <cfRule type="expression" dxfId="2768" priority="12878">
      <formula>IF(RIGHT(TEXT(AM87,"0.#"),1)=".",TRUE,FALSE)</formula>
    </cfRule>
  </conditionalFormatting>
  <conditionalFormatting sqref="AE55">
    <cfRule type="expression" dxfId="2767" priority="12945">
      <formula>IF(RIGHT(TEXT(AE55,"0.#"),1)=".",FALSE,TRUE)</formula>
    </cfRule>
    <cfRule type="expression" dxfId="2766" priority="12946">
      <formula>IF(RIGHT(TEXT(AE55,"0.#"),1)=".",TRUE,FALSE)</formula>
    </cfRule>
  </conditionalFormatting>
  <conditionalFormatting sqref="AI55">
    <cfRule type="expression" dxfId="2765" priority="12943">
      <formula>IF(RIGHT(TEXT(AI55,"0.#"),1)=".",FALSE,TRUE)</formula>
    </cfRule>
    <cfRule type="expression" dxfId="2764" priority="12944">
      <formula>IF(RIGHT(TEXT(AI55,"0.#"),1)=".",TRUE,FALSE)</formula>
    </cfRule>
  </conditionalFormatting>
  <conditionalFormatting sqref="AM34">
    <cfRule type="expression" dxfId="2763" priority="13023">
      <formula>IF(RIGHT(TEXT(AM34,"0.#"),1)=".",FALSE,TRUE)</formula>
    </cfRule>
    <cfRule type="expression" dxfId="2762" priority="13024">
      <formula>IF(RIGHT(TEXT(AM34,"0.#"),1)=".",TRUE,FALSE)</formula>
    </cfRule>
  </conditionalFormatting>
  <conditionalFormatting sqref="AE33">
    <cfRule type="expression" dxfId="2761" priority="13037">
      <formula>IF(RIGHT(TEXT(AE33,"0.#"),1)=".",FALSE,TRUE)</formula>
    </cfRule>
    <cfRule type="expression" dxfId="2760" priority="13038">
      <formula>IF(RIGHT(TEXT(AE33,"0.#"),1)=".",TRUE,FALSE)</formula>
    </cfRule>
  </conditionalFormatting>
  <conditionalFormatting sqref="AE34">
    <cfRule type="expression" dxfId="2759" priority="13035">
      <formula>IF(RIGHT(TEXT(AE34,"0.#"),1)=".",FALSE,TRUE)</formula>
    </cfRule>
    <cfRule type="expression" dxfId="2758" priority="13036">
      <formula>IF(RIGHT(TEXT(AE34,"0.#"),1)=".",TRUE,FALSE)</formula>
    </cfRule>
  </conditionalFormatting>
  <conditionalFormatting sqref="AI34">
    <cfRule type="expression" dxfId="2757" priority="13033">
      <formula>IF(RIGHT(TEXT(AI34,"0.#"),1)=".",FALSE,TRUE)</formula>
    </cfRule>
    <cfRule type="expression" dxfId="2756" priority="13034">
      <formula>IF(RIGHT(TEXT(AI34,"0.#"),1)=".",TRUE,FALSE)</formula>
    </cfRule>
  </conditionalFormatting>
  <conditionalFormatting sqref="AI33">
    <cfRule type="expression" dxfId="2755" priority="13031">
      <formula>IF(RIGHT(TEXT(AI33,"0.#"),1)=".",FALSE,TRUE)</formula>
    </cfRule>
    <cfRule type="expression" dxfId="2754" priority="13032">
      <formula>IF(RIGHT(TEXT(AI33,"0.#"),1)=".",TRUE,FALSE)</formula>
    </cfRule>
  </conditionalFormatting>
  <conditionalFormatting sqref="AI32">
    <cfRule type="expression" dxfId="2753" priority="13029">
      <formula>IF(RIGHT(TEXT(AI32,"0.#"),1)=".",FALSE,TRUE)</formula>
    </cfRule>
    <cfRule type="expression" dxfId="2752" priority="13030">
      <formula>IF(RIGHT(TEXT(AI32,"0.#"),1)=".",TRUE,FALSE)</formula>
    </cfRule>
  </conditionalFormatting>
  <conditionalFormatting sqref="AM32">
    <cfRule type="expression" dxfId="2751" priority="13027">
      <formula>IF(RIGHT(TEXT(AM32,"0.#"),1)=".",FALSE,TRUE)</formula>
    </cfRule>
    <cfRule type="expression" dxfId="2750" priority="13028">
      <formula>IF(RIGHT(TEXT(AM32,"0.#"),1)=".",TRUE,FALSE)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I134:AI135 AM134:AM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7">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4" max="49" man="1"/>
    <brk id="707" max="49" man="1"/>
    <brk id="739"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1" sqref="P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551</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t="s">
        <v>551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観光立国</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観光立国</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3"/>
      <c r="AA2" s="854"/>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3"/>
      <c r="AA9" s="854"/>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3"/>
      <c r="AA16" s="854"/>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3"/>
      <c r="AA23" s="854"/>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3"/>
      <c r="AA30" s="854"/>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3"/>
      <c r="AA37" s="854"/>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3"/>
      <c r="AA44" s="854"/>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3"/>
      <c r="AA51" s="854"/>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3"/>
      <c r="AA58" s="854"/>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3"/>
      <c r="AA65" s="854"/>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4" t="s">
        <v>29</v>
      </c>
      <c r="B2" s="1065"/>
      <c r="C2" s="1065"/>
      <c r="D2" s="1065"/>
      <c r="E2" s="1065"/>
      <c r="F2" s="1066"/>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c r="A3" s="1058"/>
      <c r="B3" s="1059"/>
      <c r="C3" s="1059"/>
      <c r="D3" s="1059"/>
      <c r="E3" s="1059"/>
      <c r="F3" s="1060"/>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8"/>
      <c r="B14" s="1059"/>
      <c r="C14" s="1059"/>
      <c r="D14" s="1059"/>
      <c r="E14" s="1059"/>
      <c r="F14" s="1060"/>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8"/>
      <c r="B15" s="1059"/>
      <c r="C15" s="1059"/>
      <c r="D15" s="1059"/>
      <c r="E15" s="1059"/>
      <c r="F15" s="106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8"/>
      <c r="B16" s="1059"/>
      <c r="C16" s="1059"/>
      <c r="D16" s="1059"/>
      <c r="E16" s="1059"/>
      <c r="F16" s="1060"/>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8"/>
      <c r="B27" s="1059"/>
      <c r="C27" s="1059"/>
      <c r="D27" s="1059"/>
      <c r="E27" s="1059"/>
      <c r="F27" s="1060"/>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8"/>
      <c r="B28" s="1059"/>
      <c r="C28" s="1059"/>
      <c r="D28" s="1059"/>
      <c r="E28" s="1059"/>
      <c r="F28" s="106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8"/>
      <c r="B29" s="1059"/>
      <c r="C29" s="1059"/>
      <c r="D29" s="1059"/>
      <c r="E29" s="1059"/>
      <c r="F29" s="1060"/>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8"/>
      <c r="B40" s="1059"/>
      <c r="C40" s="1059"/>
      <c r="D40" s="1059"/>
      <c r="E40" s="1059"/>
      <c r="F40" s="1060"/>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8"/>
      <c r="B41" s="1059"/>
      <c r="C41" s="1059"/>
      <c r="D41" s="1059"/>
      <c r="E41" s="1059"/>
      <c r="F41" s="106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8"/>
      <c r="B42" s="1059"/>
      <c r="C42" s="1059"/>
      <c r="D42" s="1059"/>
      <c r="E42" s="1059"/>
      <c r="F42" s="1060"/>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row r="55" spans="1:50" ht="30" customHeight="1">
      <c r="A55" s="1064" t="s">
        <v>29</v>
      </c>
      <c r="B55" s="1065"/>
      <c r="C55" s="1065"/>
      <c r="D55" s="1065"/>
      <c r="E55" s="1065"/>
      <c r="F55" s="106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8"/>
      <c r="B56" s="1059"/>
      <c r="C56" s="1059"/>
      <c r="D56" s="1059"/>
      <c r="E56" s="1059"/>
      <c r="F56" s="1060"/>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8"/>
      <c r="B67" s="1059"/>
      <c r="C67" s="1059"/>
      <c r="D67" s="1059"/>
      <c r="E67" s="1059"/>
      <c r="F67" s="1060"/>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8"/>
      <c r="B68" s="1059"/>
      <c r="C68" s="1059"/>
      <c r="D68" s="1059"/>
      <c r="E68" s="1059"/>
      <c r="F68" s="106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8"/>
      <c r="B69" s="1059"/>
      <c r="C69" s="1059"/>
      <c r="D69" s="1059"/>
      <c r="E69" s="1059"/>
      <c r="F69" s="1060"/>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8"/>
      <c r="B80" s="1059"/>
      <c r="C80" s="1059"/>
      <c r="D80" s="1059"/>
      <c r="E80" s="1059"/>
      <c r="F80" s="1060"/>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8"/>
      <c r="B81" s="1059"/>
      <c r="C81" s="1059"/>
      <c r="D81" s="1059"/>
      <c r="E81" s="1059"/>
      <c r="F81" s="106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8"/>
      <c r="B82" s="1059"/>
      <c r="C82" s="1059"/>
      <c r="D82" s="1059"/>
      <c r="E82" s="1059"/>
      <c r="F82" s="1060"/>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8"/>
      <c r="B93" s="1059"/>
      <c r="C93" s="1059"/>
      <c r="D93" s="1059"/>
      <c r="E93" s="1059"/>
      <c r="F93" s="1060"/>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8"/>
      <c r="B94" s="1059"/>
      <c r="C94" s="1059"/>
      <c r="D94" s="1059"/>
      <c r="E94" s="1059"/>
      <c r="F94" s="106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8"/>
      <c r="B95" s="1059"/>
      <c r="C95" s="1059"/>
      <c r="D95" s="1059"/>
      <c r="E95" s="1059"/>
      <c r="F95" s="1060"/>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row r="108" spans="1:50" ht="30" customHeight="1">
      <c r="A108" s="1064" t="s">
        <v>29</v>
      </c>
      <c r="B108" s="1065"/>
      <c r="C108" s="1065"/>
      <c r="D108" s="1065"/>
      <c r="E108" s="1065"/>
      <c r="F108" s="106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8"/>
      <c r="B109" s="1059"/>
      <c r="C109" s="1059"/>
      <c r="D109" s="1059"/>
      <c r="E109" s="1059"/>
      <c r="F109" s="1060"/>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8"/>
      <c r="B120" s="1059"/>
      <c r="C120" s="1059"/>
      <c r="D120" s="1059"/>
      <c r="E120" s="1059"/>
      <c r="F120" s="1060"/>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8"/>
      <c r="B121" s="1059"/>
      <c r="C121" s="1059"/>
      <c r="D121" s="1059"/>
      <c r="E121" s="1059"/>
      <c r="F121" s="106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8"/>
      <c r="B122" s="1059"/>
      <c r="C122" s="1059"/>
      <c r="D122" s="1059"/>
      <c r="E122" s="1059"/>
      <c r="F122" s="1060"/>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8"/>
      <c r="B133" s="1059"/>
      <c r="C133" s="1059"/>
      <c r="D133" s="1059"/>
      <c r="E133" s="1059"/>
      <c r="F133" s="1060"/>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8"/>
      <c r="B134" s="1059"/>
      <c r="C134" s="1059"/>
      <c r="D134" s="1059"/>
      <c r="E134" s="1059"/>
      <c r="F134" s="106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8"/>
      <c r="B135" s="1059"/>
      <c r="C135" s="1059"/>
      <c r="D135" s="1059"/>
      <c r="E135" s="1059"/>
      <c r="F135" s="1060"/>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8"/>
      <c r="B146" s="1059"/>
      <c r="C146" s="1059"/>
      <c r="D146" s="1059"/>
      <c r="E146" s="1059"/>
      <c r="F146" s="1060"/>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8"/>
      <c r="B147" s="1059"/>
      <c r="C147" s="1059"/>
      <c r="D147" s="1059"/>
      <c r="E147" s="1059"/>
      <c r="F147" s="106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8"/>
      <c r="B148" s="1059"/>
      <c r="C148" s="1059"/>
      <c r="D148" s="1059"/>
      <c r="E148" s="1059"/>
      <c r="F148" s="1060"/>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row r="161" spans="1:50" ht="30" customHeight="1">
      <c r="A161" s="1064" t="s">
        <v>29</v>
      </c>
      <c r="B161" s="1065"/>
      <c r="C161" s="1065"/>
      <c r="D161" s="1065"/>
      <c r="E161" s="1065"/>
      <c r="F161" s="106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8"/>
      <c r="B162" s="1059"/>
      <c r="C162" s="1059"/>
      <c r="D162" s="1059"/>
      <c r="E162" s="1059"/>
      <c r="F162" s="1060"/>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8"/>
      <c r="B173" s="1059"/>
      <c r="C173" s="1059"/>
      <c r="D173" s="1059"/>
      <c r="E173" s="1059"/>
      <c r="F173" s="1060"/>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8"/>
      <c r="B174" s="1059"/>
      <c r="C174" s="1059"/>
      <c r="D174" s="1059"/>
      <c r="E174" s="1059"/>
      <c r="F174" s="106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8"/>
      <c r="B175" s="1059"/>
      <c r="C175" s="1059"/>
      <c r="D175" s="1059"/>
      <c r="E175" s="1059"/>
      <c r="F175" s="1060"/>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8"/>
      <c r="B186" s="1059"/>
      <c r="C186" s="1059"/>
      <c r="D186" s="1059"/>
      <c r="E186" s="1059"/>
      <c r="F186" s="1060"/>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8"/>
      <c r="B187" s="1059"/>
      <c r="C187" s="1059"/>
      <c r="D187" s="1059"/>
      <c r="E187" s="1059"/>
      <c r="F187" s="106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8"/>
      <c r="B188" s="1059"/>
      <c r="C188" s="1059"/>
      <c r="D188" s="1059"/>
      <c r="E188" s="1059"/>
      <c r="F188" s="1060"/>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8"/>
      <c r="B199" s="1059"/>
      <c r="C199" s="1059"/>
      <c r="D199" s="1059"/>
      <c r="E199" s="1059"/>
      <c r="F199" s="1060"/>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8"/>
      <c r="B200" s="1059"/>
      <c r="C200" s="1059"/>
      <c r="D200" s="1059"/>
      <c r="E200" s="1059"/>
      <c r="F200" s="106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8"/>
      <c r="B201" s="1059"/>
      <c r="C201" s="1059"/>
      <c r="D201" s="1059"/>
      <c r="E201" s="1059"/>
      <c r="F201" s="1060"/>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row r="214" spans="1:50" ht="30" customHeight="1">
      <c r="A214" s="1055" t="s">
        <v>29</v>
      </c>
      <c r="B214" s="1056"/>
      <c r="C214" s="1056"/>
      <c r="D214" s="1056"/>
      <c r="E214" s="1056"/>
      <c r="F214" s="105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8"/>
      <c r="B215" s="1059"/>
      <c r="C215" s="1059"/>
      <c r="D215" s="1059"/>
      <c r="E215" s="1059"/>
      <c r="F215" s="1060"/>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8"/>
      <c r="B226" s="1059"/>
      <c r="C226" s="1059"/>
      <c r="D226" s="1059"/>
      <c r="E226" s="1059"/>
      <c r="F226" s="1060"/>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8"/>
      <c r="B227" s="1059"/>
      <c r="C227" s="1059"/>
      <c r="D227" s="1059"/>
      <c r="E227" s="1059"/>
      <c r="F227" s="106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8"/>
      <c r="B228" s="1059"/>
      <c r="C228" s="1059"/>
      <c r="D228" s="1059"/>
      <c r="E228" s="1059"/>
      <c r="F228" s="1060"/>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8"/>
      <c r="B239" s="1059"/>
      <c r="C239" s="1059"/>
      <c r="D239" s="1059"/>
      <c r="E239" s="1059"/>
      <c r="F239" s="1060"/>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8"/>
      <c r="B240" s="1059"/>
      <c r="C240" s="1059"/>
      <c r="D240" s="1059"/>
      <c r="E240" s="1059"/>
      <c r="F240" s="106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8"/>
      <c r="B241" s="1059"/>
      <c r="C241" s="1059"/>
      <c r="D241" s="1059"/>
      <c r="E241" s="1059"/>
      <c r="F241" s="1060"/>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8"/>
      <c r="B252" s="1059"/>
      <c r="C252" s="1059"/>
      <c r="D252" s="1059"/>
      <c r="E252" s="1059"/>
      <c r="F252" s="1060"/>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8"/>
      <c r="B253" s="1059"/>
      <c r="C253" s="1059"/>
      <c r="D253" s="1059"/>
      <c r="E253" s="1059"/>
      <c r="F253" s="106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8"/>
      <c r="B254" s="1059"/>
      <c r="C254" s="1059"/>
      <c r="D254" s="1059"/>
      <c r="E254" s="1059"/>
      <c r="F254" s="1060"/>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2017-07-05T08:40:04Z</cp:lastPrinted>
  <dcterms:created xsi:type="dcterms:W3CDTF">2012-03-13T00:50:25Z</dcterms:created>
  <dcterms:modified xsi:type="dcterms:W3CDTF">2017-07-05T08:41:00Z</dcterms:modified>
</cp:coreProperties>
</file>