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114" sheetId="1" r:id="rId1"/>
    <sheet name="Sheet1" sheetId="2" r:id="rId2"/>
  </sheets>
  <definedNames>
    <definedName name="_xlnm.Print_Area" localSheetId="0">'114'!$A$1:$AX$566</definedName>
  </definedNames>
  <calcPr calcId="125725"/>
</workbook>
</file>

<file path=xl/calcChain.xml><?xml version="1.0" encoding="utf-8"?>
<calcChain xmlns="http://schemas.openxmlformats.org/spreadsheetml/2006/main">
  <c r="R37" i="1"/>
  <c r="AK538"/>
  <c r="AK537"/>
  <c r="AK536"/>
  <c r="AK535"/>
  <c r="AU483"/>
  <c r="AU482"/>
  <c r="AU481"/>
  <c r="AU480"/>
  <c r="AU479"/>
  <c r="AU478"/>
  <c r="AU477"/>
  <c r="AU476"/>
  <c r="AU475"/>
  <c r="AU474"/>
  <c r="AU473"/>
  <c r="AU472"/>
  <c r="AU471"/>
  <c r="AU470"/>
  <c r="AU469"/>
  <c r="AU440"/>
  <c r="AU439"/>
  <c r="AU438"/>
  <c r="AU437"/>
  <c r="AU436"/>
  <c r="AU146"/>
  <c r="Y146"/>
  <c r="AU135"/>
  <c r="Y127"/>
  <c r="Y135" s="1"/>
  <c r="AU124"/>
  <c r="Y124"/>
  <c r="AU113"/>
  <c r="Y113"/>
  <c r="L37"/>
</calcChain>
</file>

<file path=xl/sharedStrings.xml><?xml version="1.0" encoding="utf-8"?>
<sst xmlns="http://schemas.openxmlformats.org/spreadsheetml/2006/main" count="418" uniqueCount="215">
  <si>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</si>
  <si>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</si>
  <si>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</si>
  <si>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</si>
  <si>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災害対策等緊急事業</t>
    <rPh sb="0" eb="2">
      <t>サイガイ</t>
    </rPh>
    <rPh sb="2" eb="5">
      <t>タイサクナド</t>
    </rPh>
    <rPh sb="5" eb="7">
      <t>キンキュウ</t>
    </rPh>
    <rPh sb="7" eb="9">
      <t>ジギョウ</t>
    </rPh>
    <phoneticPr fontId="2"/>
  </si>
  <si>
    <t>担当部局庁</t>
    <phoneticPr fontId="2"/>
  </si>
  <si>
    <t>国土政策局</t>
    <rPh sb="0" eb="2">
      <t>コクド</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</si>
  <si>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</si>
  <si>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</si>
  <si>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平成17年度～終了（予定）なし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</si>
  <si>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</si>
  <si>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広域地方政策課</t>
    <rPh sb="0" eb="2">
      <t>コウイキ</t>
    </rPh>
    <rPh sb="2" eb="4">
      <t>チホウ</t>
    </rPh>
    <rPh sb="4" eb="7">
      <t>セイサクカ</t>
    </rPh>
    <phoneticPr fontId="2"/>
  </si>
  <si>
    <t>会計区分</t>
    <rPh sb="0" eb="2">
      <t>カイケイ</t>
    </rPh>
    <rPh sb="2" eb="4">
      <t>クブン</t>
    </rPh>
    <phoneticPr fontId="2"/>
  </si>
  <si>
    <t>一般会計（執行段階で一部特別会計に繰入する）</t>
    <rPh sb="0" eb="2">
      <t>イッパン</t>
    </rPh>
    <rPh sb="2" eb="4">
      <t>カイケイ</t>
    </rPh>
    <rPh sb="5" eb="7">
      <t>シッコウ</t>
    </rPh>
    <rPh sb="7" eb="9">
      <t>ダンカイ</t>
    </rPh>
    <rPh sb="10" eb="12">
      <t>イチブ</t>
    </rPh>
    <rPh sb="12" eb="14">
      <t>トクベツ</t>
    </rPh>
    <rPh sb="14" eb="16">
      <t>カイケイ</t>
    </rPh>
    <rPh sb="17" eb="18">
      <t>ク</t>
    </rPh>
    <rPh sb="18" eb="19">
      <t>イ</t>
    </rPh>
    <phoneticPr fontId="2"/>
  </si>
  <si>
    <t>政策・施策名</t>
    <rPh sb="0" eb="2">
      <t>セイサク</t>
    </rPh>
    <rPh sb="3" eb="5">
      <t>シサク</t>
    </rPh>
    <rPh sb="5" eb="6">
      <t>メイ</t>
    </rPh>
    <phoneticPr fontId="2"/>
  </si>
  <si>
    <t>　　４　水害等災害による被害の軽減　　　
　　　　12　水害・土砂災害の防止・減災を推進する</t>
    <rPh sb="4" eb="6">
      <t>スイガイ</t>
    </rPh>
    <rPh sb="6" eb="7">
      <t>ナド</t>
    </rPh>
    <rPh sb="7" eb="9">
      <t>サイガイ</t>
    </rPh>
    <rPh sb="12" eb="14">
      <t>ヒガイ</t>
    </rPh>
    <rPh sb="15" eb="17">
      <t>ケイゲン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</si>
  <si>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</si>
  <si>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</si>
  <si>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</si>
  <si>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災害対策等緊急事業推進費取扱要領</t>
    <rPh sb="0" eb="2">
      <t>サイガイ</t>
    </rPh>
    <rPh sb="2" eb="5">
      <t>タイサクナド</t>
    </rPh>
    <rPh sb="5" eb="7">
      <t>キンキュウ</t>
    </rPh>
    <rPh sb="7" eb="9">
      <t>ジギョウ</t>
    </rPh>
    <rPh sb="9" eb="12">
      <t>スイシンヒ</t>
    </rPh>
    <rPh sb="12" eb="13">
      <t>ト</t>
    </rPh>
    <rPh sb="13" eb="14">
      <t>アツカ</t>
    </rPh>
    <rPh sb="14" eb="16">
      <t>ヨウリョウ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</si>
  <si>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</si>
  <si>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自然現象による災害を受けた地域や社会的に影響のある重大な事故が発生した箇所等において、災害や事故の発生後、迅速に再度災害防止や事故再発防止のための事業を実施することで、住民や利用者の安全・安心の確保に資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</si>
  <si>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</si>
  <si>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台風や集中豪雨等の自然災害を受けた地域等で、再度災害による被害を防止するため、浸水被害を受けた河川の河道掘削や落石発生箇所における道路斜面の防護柵の設置等、再度災害防止対策工事を年度途中に緊急に実施するための事業。
　また、重大な事故が発生した箇所等で、速やかに事故の再発を防止するため、道路交通事故を受けて道路情報提供装置を設置するなど、事故再発防止対策工事を年度途中に緊急に実施するための事業。
　（※国庫負担率、国庫補助率は各対象事業で決められた率に従う。）</t>
    <rPh sb="23" eb="25">
      <t>サイド</t>
    </rPh>
    <rPh sb="204" eb="206">
      <t>コッコ</t>
    </rPh>
    <rPh sb="206" eb="209">
      <t>フタンリツ</t>
    </rPh>
    <rPh sb="210" eb="212">
      <t>コッコ</t>
    </rPh>
    <rPh sb="212" eb="215">
      <t>ホジョリツ</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</si>
  <si>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</si>
  <si>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</si>
  <si>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</si>
  <si>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</si>
  <si>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</si>
  <si>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</si>
  <si>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</si>
  <si>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</si>
  <si>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</si>
  <si>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</si>
  <si>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</si>
  <si>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</si>
  <si>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</si>
  <si>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</si>
  <si>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</si>
  <si>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</si>
  <si>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</si>
  <si>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</si>
  <si>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</si>
  <si>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</si>
  <si>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</si>
  <si>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　年度によって災害等の発生状況が変化するため、定量的な成果目標は設定できない。</t>
    <phoneticPr fontId="2"/>
  </si>
  <si>
    <t>成果実績</t>
    <rPh sb="0" eb="2">
      <t>セイカ</t>
    </rPh>
    <rPh sb="2" eb="4">
      <t>ジッセキ</t>
    </rPh>
    <phoneticPr fontId="2"/>
  </si>
  <si>
    <t>目標値</t>
    <rPh sb="0" eb="3">
      <t>モクヒョウチ</t>
    </rPh>
    <phoneticPr fontId="2"/>
  </si>
  <si>
    <t>－</t>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</si>
  <si>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</si>
  <si>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</si>
  <si>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</si>
  <si>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</si>
  <si>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災害等の発生を受けた当該年度新規の配分件数
（前年度繰越及び翌年度への繰越箇所は含まない）
※年度によって災害等の発生状況が変化するため、事前に活動見込みを示すことはできない。</t>
    <rPh sb="0" eb="2">
      <t>サイガイ</t>
    </rPh>
    <rPh sb="2" eb="3">
      <t>ナド</t>
    </rPh>
    <rPh sb="4" eb="6">
      <t>ハッセイ</t>
    </rPh>
    <rPh sb="7" eb="8">
      <t>ウ</t>
    </rPh>
    <rPh sb="78" eb="79">
      <t>シメ</t>
    </rPh>
    <phoneticPr fontId="2"/>
  </si>
  <si>
    <t>活動実績</t>
    <rPh sb="0" eb="2">
      <t>カツドウ</t>
    </rPh>
    <rPh sb="2" eb="4">
      <t>ジッセキ</t>
    </rPh>
    <phoneticPr fontId="2"/>
  </si>
  <si>
    <t>件</t>
    <rPh sb="0" eb="1">
      <t>ケン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</si>
  <si>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</si>
  <si>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</si>
  <si>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</si>
  <si>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</si>
  <si>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</si>
  <si>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被災の規模や事業の内容によって必要なコストは様々であり、単位あたりのコストは指標として不適切であるため示すことができない。</t>
    <rPh sb="51" eb="52">
      <t>シメ</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</si>
  <si>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</si>
  <si>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</si>
  <si>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</si>
  <si>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</si>
  <si>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</si>
  <si>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災害対策等緊急事業推進費</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</si>
  <si>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</si>
  <si>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</si>
  <si>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</si>
  <si>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</si>
  <si>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</si>
  <si>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</si>
  <si>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</si>
  <si>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本事業は、災害対応等のため年度途中に各事業主体（地方公共団体等）が優先して緊急に実施すべきと考えるものを申請して行う事業である。
　各省庁が所管する公共事業（直轄事業、補助事業）を対象としていること、災害等の発生は年度、地域によって偏在があることから、国が実施すべき事業である。</t>
    <rPh sb="103" eb="104">
      <t>ナド</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</si>
  <si>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</si>
  <si>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</si>
  <si>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</si>
  <si>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</si>
  <si>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直轄については、各事業部局が関係法令等に基づき用地補償や少額のもの、災害対策等のため緊急の必要により競争に付することができない場合といった、真にやむを得ないものを除き、公募・競争入札で支出先を選定している。補助については関係法令等に基づき適切に執行されていると考えられる。
　受益者（地方公共団体）負担は、各対象事業において法令等に基づき定められた国費率に従っている。
　被災の規模や事業の内容によって必要なコストは様々であり、単位あたりのコストは指標として不適切であるため「-」とした。なお、「災害対策等緊急事業推進費取扱要領（以下、要領という）」を定め、それに基づき事業内容等が記載された事業計画の提出を求め、事業内容等が当該要領の要件を満たすかどうかの確認をしている。
　国土交通省の直轄においては、調達価格（直接工事を請負う業者との契約額）を公募・競争入札により決定している。また、各事業の執行については会計法令や契約関係書類等に従い適切に処理されている。その他の事業ついては関係法令に基づき、適切に執行されていると考えている。
要領を定め、それに基づき、各事業地区からの申請内容について、1件1件財務省と協議した上で、閣議決定等を経て予算を配分している。
　不用額が生じる理由としては、本事業はそもそも被災地域等の各事業主体からの申請を受け、予算を配分するものであり、その必要額については自然災害等といった予期できない事象を対象としており、年度によって変動があるため等と考えられる。</t>
    <rPh sb="400" eb="402">
      <t>シッコウ</t>
    </rPh>
    <rPh sb="407" eb="409">
      <t>カイケイ</t>
    </rPh>
    <rPh sb="409" eb="411">
      <t>ホウレイ</t>
    </rPh>
    <rPh sb="412" eb="414">
      <t>ケイヤク</t>
    </rPh>
    <rPh sb="414" eb="416">
      <t>カンケイ</t>
    </rPh>
    <rPh sb="416" eb="418">
      <t>ショルイ</t>
    </rPh>
    <rPh sb="418" eb="419">
      <t>ナド</t>
    </rPh>
    <rPh sb="420" eb="421">
      <t>シタガ</t>
    </rPh>
    <rPh sb="422" eb="424">
      <t>テキセツ</t>
    </rPh>
    <rPh sb="425" eb="427">
      <t>ショリ</t>
    </rPh>
    <rPh sb="519" eb="520">
      <t>ナド</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</si>
  <si>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</si>
  <si>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</si>
  <si>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</si>
  <si>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</si>
  <si>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</si>
  <si>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</si>
  <si>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</si>
  <si>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本事業は、地方公共団体等からの申請を受け付け、予算を配分するものであり、ニーズに合う効果的な手段である。
　年度によって災害等の発生状況が変化するため、定量的な成果目標を設定すること、事前に活動見込みをたてることはできないため、「-」とした。
　対策による防災機能の強化・向上等の効果については申請時に確認し、各事業で行われた公共土木施設の対策の結果については、事業完了後に各事業主体から実施状況報告を受けている。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</si>
  <si>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</si>
  <si>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</si>
  <si>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</si>
  <si>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</si>
  <si>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　本事業は各事業主体からの申請を受け、災害等を契機に年度途中に省内の関係部局および関係する他省庁へ予算を配分する制度であり、類似の事業はないため、「-」とした。</t>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</si>
  <si>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</si>
  <si>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</si>
  <si>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</si>
  <si>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</si>
  <si>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上記の通り、事業の目的に沿った適切な執行となるよう取り組むとともに、本事業が有効に活用されるよう、本事業の制度について、パンフレット等を用いて説明会を実施し、関係機関への周知を引き続き行う。
　また、制度の手引きの作成・配布や要求前の事前相談等を通じて、短期間での予算配分が可能となるよう引き続き取り組む。</t>
    <phoneticPr fontId="2"/>
  </si>
  <si>
    <t>改善の
方向性</t>
    <rPh sb="0" eb="2">
      <t>カイゼン</t>
    </rPh>
    <rPh sb="4" eb="7">
      <t>ホウコウセイ</t>
    </rPh>
    <phoneticPr fontId="2"/>
  </si>
  <si>
    <t>　本事業が有効に活用されるよう、本事業の制度について、パンフレット等を用いて説明会を実施するなど関係機関への周知について引き続き行う。説明会の実施に当たっては、東京のほか、要望に応じて地方でも実施するなど、本事業が有効に活用されるよう関係機関への周知も引き続き行う。
　また、制度の手引きの作成・配布や要求前の事前相談等を通じて、短期間での予算配分が可能となるよう引き続き取り組む。</t>
    <rPh sb="67" eb="70">
      <t>セツメイカイ</t>
    </rPh>
    <rPh sb="71" eb="73">
      <t>ジッシ</t>
    </rPh>
    <rPh sb="74" eb="75">
      <t>ア</t>
    </rPh>
    <rPh sb="80" eb="82">
      <t>トウキョウ</t>
    </rPh>
    <rPh sb="86" eb="88">
      <t>ヨウボウ</t>
    </rPh>
    <rPh sb="89" eb="90">
      <t>オウ</t>
    </rPh>
    <rPh sb="92" eb="94">
      <t>チホウ</t>
    </rPh>
    <rPh sb="96" eb="98">
      <t>ジッシ</t>
    </rPh>
    <rPh sb="103" eb="104">
      <t>ホン</t>
    </rPh>
    <rPh sb="104" eb="106">
      <t>ジギョウ</t>
    </rPh>
    <rPh sb="107" eb="109">
      <t>ユウコウ</t>
    </rPh>
    <rPh sb="110" eb="112">
      <t>カツヨウ</t>
    </rPh>
    <rPh sb="117" eb="119">
      <t>カンケイ</t>
    </rPh>
    <rPh sb="119" eb="121">
      <t>キカン</t>
    </rPh>
    <rPh sb="123" eb="125">
      <t>シュウチ</t>
    </rPh>
    <rPh sb="126" eb="127">
      <t>ヒ</t>
    </rPh>
    <rPh sb="128" eb="129">
      <t>ツヅ</t>
    </rPh>
    <rPh sb="130" eb="131">
      <t>オコナ</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</si>
  <si>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</si>
  <si>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</si>
  <si>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</si>
  <si>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</si>
  <si>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　【本事業制度の情報】
　　国土交通省ＨＰ（国土政策局）
  　　　http://www.mlit.go.jp/kokudoseisaku/kokudokeikaku_tk4_000002.html</t>
    <rPh sb="2" eb="3">
      <t>ホン</t>
    </rPh>
    <rPh sb="3" eb="5">
      <t>ジギョウ</t>
    </rPh>
    <rPh sb="5" eb="7">
      <t>セイド</t>
    </rPh>
    <rPh sb="8" eb="10">
      <t>ジョウホウ</t>
    </rPh>
    <rPh sb="14" eb="19">
      <t>コクドコウツウショウ</t>
    </rPh>
    <rPh sb="22" eb="24">
      <t>コクド</t>
    </rPh>
    <rPh sb="24" eb="27">
      <t>セイサクキョク</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</si>
  <si>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</si>
  <si>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</si>
  <si>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</si>
  <si>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</si>
  <si>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</si>
  <si>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t>
    <rPh sb="1" eb="3">
      <t>ヘイセイ</t>
    </rPh>
    <rPh sb="5" eb="7">
      <t>ネンド</t>
    </rPh>
    <rPh sb="7" eb="9">
      <t>ジッセキ</t>
    </rPh>
    <rPh sb="10" eb="12">
      <t>キニュウ</t>
    </rPh>
    <phoneticPr fontId="2"/>
  </si>
  <si>
    <t>※四捨五入のため、合計が一致しないところがある。</t>
    <rPh sb="1" eb="5">
      <t>シシャゴニュウ</t>
    </rPh>
    <rPh sb="9" eb="11">
      <t>ゴウケイ</t>
    </rPh>
    <rPh sb="12" eb="14">
      <t>イッチ</t>
    </rPh>
    <phoneticPr fontId="2"/>
  </si>
  <si>
    <t>※契約事業費ベース（ただし、Ｅの地方公共団体については配分事業費を記載）</t>
    <rPh sb="1" eb="3">
      <t>ケイヤク</t>
    </rPh>
    <rPh sb="3" eb="6">
      <t>ジギョウヒ</t>
    </rPh>
    <rPh sb="16" eb="18">
      <t>チホウ</t>
    </rPh>
    <rPh sb="18" eb="20">
      <t>コウキョウ</t>
    </rPh>
    <rPh sb="20" eb="22">
      <t>ダンタイ</t>
    </rPh>
    <rPh sb="27" eb="29">
      <t>ハイブン</t>
    </rPh>
    <rPh sb="29" eb="32">
      <t>ジギョウヒ</t>
    </rPh>
    <rPh sb="33" eb="35">
      <t>キサイ</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</si>
  <si>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</si>
  <si>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A.九州地方整備局</t>
    <rPh sb="2" eb="4">
      <t>キュウシュウ</t>
    </rPh>
    <rPh sb="4" eb="6">
      <t>チホウ</t>
    </rPh>
    <rPh sb="6" eb="9">
      <t>セイビキョク</t>
    </rPh>
    <phoneticPr fontId="2"/>
  </si>
  <si>
    <t>E.山形県</t>
    <rPh sb="2" eb="4">
      <t>ヤマガタ</t>
    </rPh>
    <rPh sb="4" eb="5">
      <t>ケン</t>
    </rPh>
    <phoneticPr fontId="2"/>
  </si>
  <si>
    <t>使　途</t>
    <rPh sb="0" eb="1">
      <t>ツカ</t>
    </rPh>
    <rPh sb="2" eb="3">
      <t>ト</t>
    </rPh>
    <phoneticPr fontId="2"/>
  </si>
  <si>
    <t>金　額
(百万円）</t>
    <rPh sb="0" eb="1">
      <t>キン</t>
    </rPh>
    <rPh sb="2" eb="3">
      <t>ガク</t>
    </rPh>
    <rPh sb="5" eb="7">
      <t>ヒャクマン</t>
    </rPh>
    <rPh sb="7" eb="8">
      <t>エン</t>
    </rPh>
    <phoneticPr fontId="2"/>
  </si>
  <si>
    <t>河川事業費</t>
    <rPh sb="0" eb="2">
      <t>カセン</t>
    </rPh>
    <rPh sb="2" eb="4">
      <t>ジギョウ</t>
    </rPh>
    <rPh sb="4" eb="5">
      <t>ヒ</t>
    </rPh>
    <phoneticPr fontId="2"/>
  </si>
  <si>
    <t>工事の実施及び工事にかかる調査・設計等</t>
    <rPh sb="0" eb="2">
      <t>コウジ</t>
    </rPh>
    <rPh sb="3" eb="5">
      <t>ジッシ</t>
    </rPh>
    <rPh sb="5" eb="6">
      <t>オヨ</t>
    </rPh>
    <rPh sb="7" eb="9">
      <t>コウジ</t>
    </rPh>
    <rPh sb="13" eb="15">
      <t>チョウサ</t>
    </rPh>
    <rPh sb="16" eb="18">
      <t>セッケイ</t>
    </rPh>
    <rPh sb="18" eb="19">
      <t>ナド</t>
    </rPh>
    <phoneticPr fontId="2"/>
  </si>
  <si>
    <t>補助事業費</t>
    <rPh sb="0" eb="2">
      <t>ホジョ</t>
    </rPh>
    <rPh sb="2" eb="5">
      <t>ジギョウヒ</t>
    </rPh>
    <phoneticPr fontId="2"/>
  </si>
  <si>
    <t>工事の実施及び工事に係る調査・測量・設計・用地費及補償費等</t>
    <rPh sb="0" eb="2">
      <t>コウジ</t>
    </rPh>
    <rPh sb="3" eb="5">
      <t>ジッシ</t>
    </rPh>
    <rPh sb="5" eb="6">
      <t>オヨ</t>
    </rPh>
    <rPh sb="7" eb="9">
      <t>コウジ</t>
    </rPh>
    <rPh sb="10" eb="11">
      <t>カカ</t>
    </rPh>
    <rPh sb="12" eb="14">
      <t>チョウサ</t>
    </rPh>
    <rPh sb="15" eb="17">
      <t>ソクリョウ</t>
    </rPh>
    <rPh sb="18" eb="20">
      <t>セッケイ</t>
    </rPh>
    <rPh sb="21" eb="23">
      <t>ヨウチ</t>
    </rPh>
    <rPh sb="23" eb="24">
      <t>ヒ</t>
    </rPh>
    <rPh sb="24" eb="25">
      <t>オヨ</t>
    </rPh>
    <rPh sb="25" eb="27">
      <t>ホショウ</t>
    </rPh>
    <rPh sb="27" eb="28">
      <t>ヒ</t>
    </rPh>
    <rPh sb="28" eb="29">
      <t>ナド</t>
    </rPh>
    <phoneticPr fontId="2"/>
  </si>
  <si>
    <t>砂防事業費</t>
    <rPh sb="0" eb="2">
      <t>サボウ</t>
    </rPh>
    <rPh sb="2" eb="4">
      <t>ジギョウ</t>
    </rPh>
    <rPh sb="4" eb="5">
      <t>ヒ</t>
    </rPh>
    <phoneticPr fontId="2"/>
  </si>
  <si>
    <t>工事の実施及び工事にかかる調査等</t>
    <rPh sb="0" eb="2">
      <t>コウジ</t>
    </rPh>
    <rPh sb="3" eb="5">
      <t>ジッシ</t>
    </rPh>
    <rPh sb="5" eb="6">
      <t>オヨ</t>
    </rPh>
    <rPh sb="7" eb="9">
      <t>コウジ</t>
    </rPh>
    <rPh sb="13" eb="15">
      <t>チョウサ</t>
    </rPh>
    <rPh sb="15" eb="16">
      <t>ナド</t>
    </rPh>
    <phoneticPr fontId="2"/>
  </si>
  <si>
    <t>道路事業費</t>
    <rPh sb="0" eb="2">
      <t>ドウロ</t>
    </rPh>
    <rPh sb="2" eb="4">
      <t>ジギョウ</t>
    </rPh>
    <rPh sb="4" eb="5">
      <t>ヒ</t>
    </rPh>
    <phoneticPr fontId="2"/>
  </si>
  <si>
    <t>工事の実施及び工事にかかる測量・設計等</t>
    <rPh sb="0" eb="2">
      <t>コウジ</t>
    </rPh>
    <rPh sb="3" eb="5">
      <t>ジッシ</t>
    </rPh>
    <rPh sb="5" eb="6">
      <t>オヨ</t>
    </rPh>
    <rPh sb="7" eb="9">
      <t>コウジ</t>
    </rPh>
    <rPh sb="13" eb="15">
      <t>ソクリョウ</t>
    </rPh>
    <rPh sb="16" eb="18">
      <t>セッケイ</t>
    </rPh>
    <rPh sb="18" eb="19">
      <t>ナド</t>
    </rPh>
    <phoneticPr fontId="2"/>
  </si>
  <si>
    <t>B.（一社）北陸地域づくり協会</t>
    <rPh sb="3" eb="4">
      <t>イチ</t>
    </rPh>
    <rPh sb="4" eb="5">
      <t>シャ</t>
    </rPh>
    <rPh sb="6" eb="8">
      <t>ホクリク</t>
    </rPh>
    <rPh sb="8" eb="10">
      <t>チイキ</t>
    </rPh>
    <rPh sb="13" eb="15">
      <t>キョウカイ</t>
    </rPh>
    <phoneticPr fontId="2"/>
  </si>
  <si>
    <t>設計費</t>
    <rPh sb="0" eb="3">
      <t>セッケイヒ</t>
    </rPh>
    <phoneticPr fontId="2"/>
  </si>
  <si>
    <t>発注者支援（積算技術業務）</t>
    <phoneticPr fontId="2"/>
  </si>
  <si>
    <t>発注者支援（積算技術業務）</t>
    <rPh sb="0" eb="3">
      <t>ハッチュウシャ</t>
    </rPh>
    <rPh sb="3" eb="5">
      <t>シエン</t>
    </rPh>
    <rPh sb="6" eb="8">
      <t>セキサン</t>
    </rPh>
    <rPh sb="8" eb="10">
      <t>ギジュツ</t>
    </rPh>
    <rPh sb="10" eb="12">
      <t>ギョウム</t>
    </rPh>
    <phoneticPr fontId="2"/>
  </si>
  <si>
    <t>技術提案審査補助業務</t>
    <rPh sb="8" eb="10">
      <t>ギョウム</t>
    </rPh>
    <phoneticPr fontId="2"/>
  </si>
  <si>
    <t>C.安藤建設(株)</t>
    <rPh sb="2" eb="4">
      <t>アンドウ</t>
    </rPh>
    <rPh sb="4" eb="6">
      <t>ケンセツ</t>
    </rPh>
    <rPh sb="6" eb="9">
      <t>カブ</t>
    </rPh>
    <phoneticPr fontId="2"/>
  </si>
  <si>
    <t>工事費</t>
    <rPh sb="0" eb="3">
      <t>コウジヒ</t>
    </rPh>
    <phoneticPr fontId="2"/>
  </si>
  <si>
    <t>越波防災工事（波返し擁壁工）</t>
    <rPh sb="0" eb="1">
      <t>エツ</t>
    </rPh>
    <rPh sb="1" eb="2">
      <t>ナミ</t>
    </rPh>
    <rPh sb="2" eb="4">
      <t>ボウサイ</t>
    </rPh>
    <rPh sb="4" eb="6">
      <t>コウジ</t>
    </rPh>
    <rPh sb="7" eb="8">
      <t>ナミ</t>
    </rPh>
    <rPh sb="8" eb="9">
      <t>カエ</t>
    </rPh>
    <rPh sb="10" eb="12">
      <t>ヨウヘキ</t>
    </rPh>
    <rPh sb="12" eb="13">
      <t>コウ</t>
    </rPh>
    <phoneticPr fontId="2"/>
  </si>
  <si>
    <t>水制工工事（根固めブロック設置、河道掘削等）</t>
    <phoneticPr fontId="2"/>
  </si>
  <si>
    <t>D.個人（イ）</t>
    <phoneticPr fontId="2"/>
  </si>
  <si>
    <t>用地費及補償費</t>
    <rPh sb="0" eb="2">
      <t>ヨウチ</t>
    </rPh>
    <rPh sb="2" eb="3">
      <t>ヒ</t>
    </rPh>
    <rPh sb="3" eb="4">
      <t>オヨ</t>
    </rPh>
    <rPh sb="4" eb="7">
      <t>ホショウヒ</t>
    </rPh>
    <phoneticPr fontId="2"/>
  </si>
  <si>
    <t>土地に関する補償費</t>
    <rPh sb="0" eb="2">
      <t>トチ</t>
    </rPh>
    <rPh sb="3" eb="4">
      <t>カン</t>
    </rPh>
    <rPh sb="6" eb="9">
      <t>ホショウヒ</t>
    </rPh>
    <phoneticPr fontId="2"/>
  </si>
  <si>
    <t>支出先上位１０者リスト</t>
    <phoneticPr fontId="2"/>
  </si>
  <si>
    <t>A.地方整備局等（9局）</t>
    <rPh sb="2" eb="4">
      <t>チホウ</t>
    </rPh>
    <rPh sb="4" eb="7">
      <t>セイビキョク</t>
    </rPh>
    <rPh sb="7" eb="8">
      <t>ナド</t>
    </rPh>
    <rPh sb="10" eb="11">
      <t>キョク</t>
    </rPh>
    <phoneticPr fontId="2"/>
  </si>
  <si>
    <t>支　出　先</t>
    <phoneticPr fontId="2"/>
  </si>
  <si>
    <t>業　務　概　要</t>
    <phoneticPr fontId="2"/>
  </si>
  <si>
    <t>支　出　額
（百万円）</t>
    <phoneticPr fontId="2"/>
  </si>
  <si>
    <t>入札者数</t>
  </si>
  <si>
    <t>落札率</t>
  </si>
  <si>
    <t>九州地方整備局</t>
    <rPh sb="0" eb="2">
      <t>キュウシュウ</t>
    </rPh>
    <rPh sb="2" eb="4">
      <t>チホウ</t>
    </rPh>
    <rPh sb="4" eb="7">
      <t>セイビキョク</t>
    </rPh>
    <phoneticPr fontId="2"/>
  </si>
  <si>
    <t>河川事業、砂防事業、道路事業</t>
    <rPh sb="0" eb="2">
      <t>カセン</t>
    </rPh>
    <rPh sb="2" eb="4">
      <t>ジギョウ</t>
    </rPh>
    <rPh sb="5" eb="7">
      <t>サボウ</t>
    </rPh>
    <rPh sb="7" eb="9">
      <t>ジギョウ</t>
    </rPh>
    <rPh sb="10" eb="12">
      <t>ドウロ</t>
    </rPh>
    <rPh sb="12" eb="14">
      <t>ジギョウ</t>
    </rPh>
    <phoneticPr fontId="2"/>
  </si>
  <si>
    <t>東北地方整備局</t>
    <rPh sb="0" eb="2">
      <t>トウホク</t>
    </rPh>
    <rPh sb="2" eb="4">
      <t>チホウ</t>
    </rPh>
    <rPh sb="4" eb="7">
      <t>セイビキョク</t>
    </rPh>
    <phoneticPr fontId="2"/>
  </si>
  <si>
    <t>河川事業、道路事業</t>
    <rPh sb="0" eb="2">
      <t>カセン</t>
    </rPh>
    <rPh sb="2" eb="4">
      <t>ジギョウ</t>
    </rPh>
    <rPh sb="5" eb="7">
      <t>ドウロ</t>
    </rPh>
    <rPh sb="7" eb="9">
      <t>ジギョウ</t>
    </rPh>
    <phoneticPr fontId="2"/>
  </si>
  <si>
    <t>北陸地方整備局</t>
    <rPh sb="0" eb="2">
      <t>ホクリク</t>
    </rPh>
    <rPh sb="2" eb="4">
      <t>チホウ</t>
    </rPh>
    <rPh sb="4" eb="7">
      <t>セイビキョク</t>
    </rPh>
    <phoneticPr fontId="2"/>
  </si>
  <si>
    <t>海岸保全施設整備事業、道路事業</t>
    <rPh sb="0" eb="2">
      <t>カイガン</t>
    </rPh>
    <rPh sb="2" eb="4">
      <t>ホゼン</t>
    </rPh>
    <rPh sb="4" eb="6">
      <t>シセツ</t>
    </rPh>
    <rPh sb="6" eb="8">
      <t>セイビ</t>
    </rPh>
    <rPh sb="8" eb="10">
      <t>ジギョウ</t>
    </rPh>
    <rPh sb="11" eb="13">
      <t>ドウロ</t>
    </rPh>
    <rPh sb="13" eb="15">
      <t>ジギョウ</t>
    </rPh>
    <phoneticPr fontId="2"/>
  </si>
  <si>
    <t>北海道開発局</t>
    <rPh sb="0" eb="3">
      <t>ホッカイドウ</t>
    </rPh>
    <rPh sb="3" eb="6">
      <t>カイハツキョク</t>
    </rPh>
    <phoneticPr fontId="2"/>
  </si>
  <si>
    <t>道路事業</t>
    <rPh sb="0" eb="2">
      <t>ドウロ</t>
    </rPh>
    <rPh sb="2" eb="4">
      <t>ジギョウ</t>
    </rPh>
    <phoneticPr fontId="2"/>
  </si>
  <si>
    <t>近畿地方整備局</t>
    <rPh sb="0" eb="2">
      <t>キンキ</t>
    </rPh>
    <rPh sb="2" eb="4">
      <t>チホウ</t>
    </rPh>
    <rPh sb="4" eb="7">
      <t>セイビキョク</t>
    </rPh>
    <phoneticPr fontId="2"/>
  </si>
  <si>
    <t>中国地方整備局</t>
    <rPh sb="0" eb="2">
      <t>チュウゴク</t>
    </rPh>
    <rPh sb="2" eb="4">
      <t>チホウ</t>
    </rPh>
    <rPh sb="4" eb="7">
      <t>セイビキョク</t>
    </rPh>
    <phoneticPr fontId="2"/>
  </si>
  <si>
    <t>関東地方整備局</t>
    <rPh sb="0" eb="2">
      <t>カントウ</t>
    </rPh>
    <rPh sb="2" eb="4">
      <t>チホウ</t>
    </rPh>
    <rPh sb="4" eb="7">
      <t>セイビキョク</t>
    </rPh>
    <phoneticPr fontId="2"/>
  </si>
  <si>
    <t>海上保安庁</t>
    <rPh sb="0" eb="2">
      <t>カイジョウ</t>
    </rPh>
    <rPh sb="2" eb="5">
      <t>ホアンチョウ</t>
    </rPh>
    <phoneticPr fontId="2"/>
  </si>
  <si>
    <t>航路標識整備事業</t>
    <rPh sb="0" eb="2">
      <t>コウロ</t>
    </rPh>
    <rPh sb="2" eb="4">
      <t>ヒョウシキ</t>
    </rPh>
    <rPh sb="4" eb="6">
      <t>セイビ</t>
    </rPh>
    <rPh sb="6" eb="8">
      <t>ジギョウ</t>
    </rPh>
    <phoneticPr fontId="2"/>
  </si>
  <si>
    <t>四国地方整備局</t>
    <rPh sb="0" eb="2">
      <t>シコク</t>
    </rPh>
    <rPh sb="2" eb="4">
      <t>チホウ</t>
    </rPh>
    <rPh sb="4" eb="7">
      <t>セイビキョク</t>
    </rPh>
    <phoneticPr fontId="2"/>
  </si>
  <si>
    <t>※予算配分であり、支出負担行為ではないため「－」とした。</t>
    <rPh sb="1" eb="3">
      <t>ヨサン</t>
    </rPh>
    <rPh sb="3" eb="5">
      <t>ハイブン</t>
    </rPh>
    <rPh sb="9" eb="11">
      <t>シシュツ</t>
    </rPh>
    <rPh sb="11" eb="13">
      <t>フタン</t>
    </rPh>
    <rPh sb="13" eb="15">
      <t>コウイ</t>
    </rPh>
    <phoneticPr fontId="2"/>
  </si>
  <si>
    <t>B.公益法人（2者）</t>
    <rPh sb="2" eb="4">
      <t>コウエキ</t>
    </rPh>
    <rPh sb="4" eb="6">
      <t>ホウジン</t>
    </rPh>
    <rPh sb="8" eb="9">
      <t>シャ</t>
    </rPh>
    <phoneticPr fontId="2"/>
  </si>
  <si>
    <t>（一社）北陸地域づくり協会</t>
    <rPh sb="1" eb="2">
      <t>イチ</t>
    </rPh>
    <rPh sb="2" eb="3">
      <t>シャ</t>
    </rPh>
    <rPh sb="4" eb="6">
      <t>ホクリク</t>
    </rPh>
    <rPh sb="6" eb="8">
      <t>チイキ</t>
    </rPh>
    <rPh sb="11" eb="13">
      <t>キョウカイ</t>
    </rPh>
    <phoneticPr fontId="2"/>
  </si>
  <si>
    <t>発注者支援（積算技術業務）</t>
    <rPh sb="6" eb="8">
      <t>セキサン</t>
    </rPh>
    <rPh sb="8" eb="10">
      <t>ギジュツ</t>
    </rPh>
    <rPh sb="10" eb="12">
      <t>ギョウム</t>
    </rPh>
    <phoneticPr fontId="2"/>
  </si>
  <si>
    <t>技術提案審査補助業務</t>
    <rPh sb="2" eb="4">
      <t>テイアン</t>
    </rPh>
    <rPh sb="8" eb="10">
      <t>ギョウム</t>
    </rPh>
    <phoneticPr fontId="2"/>
  </si>
  <si>
    <t>（一財）建設物価調査会</t>
    <rPh sb="1" eb="2">
      <t>イチ</t>
    </rPh>
    <rPh sb="2" eb="3">
      <t>ザイ</t>
    </rPh>
    <rPh sb="4" eb="6">
      <t>ケンセツ</t>
    </rPh>
    <rPh sb="6" eb="8">
      <t>ブッカ</t>
    </rPh>
    <rPh sb="8" eb="11">
      <t>チョウサカイ</t>
    </rPh>
    <phoneticPr fontId="2"/>
  </si>
  <si>
    <t>建設資材等価格調査</t>
    <rPh sb="0" eb="2">
      <t>ケンセツ</t>
    </rPh>
    <rPh sb="2" eb="4">
      <t>シザイ</t>
    </rPh>
    <rPh sb="4" eb="5">
      <t>ナド</t>
    </rPh>
    <rPh sb="5" eb="7">
      <t>カカク</t>
    </rPh>
    <rPh sb="7" eb="9">
      <t>チョウサ</t>
    </rPh>
    <phoneticPr fontId="2"/>
  </si>
  <si>
    <t>Ｃ.民間企業（10者）</t>
    <rPh sb="2" eb="4">
      <t>ミンカン</t>
    </rPh>
    <rPh sb="4" eb="6">
      <t>キギョウ</t>
    </rPh>
    <rPh sb="9" eb="10">
      <t>シャ</t>
    </rPh>
    <phoneticPr fontId="2"/>
  </si>
  <si>
    <t>安藤建設（株）</t>
    <rPh sb="0" eb="2">
      <t>アンドウ</t>
    </rPh>
    <rPh sb="2" eb="4">
      <t>ケンセツ</t>
    </rPh>
    <rPh sb="4" eb="7">
      <t>カブ</t>
    </rPh>
    <phoneticPr fontId="2"/>
  </si>
  <si>
    <t>越波防災工事（波返し擁壁工）</t>
    <rPh sb="12" eb="13">
      <t>コウ</t>
    </rPh>
    <phoneticPr fontId="2"/>
  </si>
  <si>
    <t>水制工工事（根固めブロック設置、河道掘削等）</t>
    <rPh sb="13" eb="15">
      <t>セッチ</t>
    </rPh>
    <rPh sb="16" eb="17">
      <t>カワ</t>
    </rPh>
    <rPh sb="17" eb="18">
      <t>ミチ</t>
    </rPh>
    <rPh sb="18" eb="20">
      <t>クッサク</t>
    </rPh>
    <phoneticPr fontId="2"/>
  </si>
  <si>
    <t>（株）平尾工務店</t>
    <rPh sb="0" eb="3">
      <t>カブ</t>
    </rPh>
    <rPh sb="3" eb="5">
      <t>ヒラオ</t>
    </rPh>
    <rPh sb="5" eb="8">
      <t>コウムテン</t>
    </rPh>
    <phoneticPr fontId="2"/>
  </si>
  <si>
    <t>（株）王祇建設</t>
    <phoneticPr fontId="2"/>
  </si>
  <si>
    <t>（株）佐藤工務</t>
    <phoneticPr fontId="2"/>
  </si>
  <si>
    <t>（株）佐藤組</t>
    <phoneticPr fontId="2"/>
  </si>
  <si>
    <t>（株）川浪組</t>
    <phoneticPr fontId="2"/>
  </si>
  <si>
    <t>河道掘削、築堤工、護岸工</t>
    <rPh sb="0" eb="2">
      <t>カドウ</t>
    </rPh>
    <rPh sb="2" eb="4">
      <t>クッサク</t>
    </rPh>
    <rPh sb="5" eb="7">
      <t>チクテイ</t>
    </rPh>
    <rPh sb="7" eb="8">
      <t>コウ</t>
    </rPh>
    <rPh sb="9" eb="12">
      <t>ゴガンコウ</t>
    </rPh>
    <phoneticPr fontId="2"/>
  </si>
  <si>
    <t>日本地研（株）</t>
    <phoneticPr fontId="2"/>
  </si>
  <si>
    <t>法面対策工事（地すべり対策工）</t>
    <rPh sb="0" eb="2">
      <t>ノリメン</t>
    </rPh>
    <rPh sb="2" eb="4">
      <t>タイサク</t>
    </rPh>
    <rPh sb="4" eb="6">
      <t>コウジ</t>
    </rPh>
    <rPh sb="7" eb="8">
      <t>ジ</t>
    </rPh>
    <rPh sb="11" eb="13">
      <t>タイサク</t>
    </rPh>
    <rPh sb="13" eb="14">
      <t>コウ</t>
    </rPh>
    <phoneticPr fontId="2"/>
  </si>
  <si>
    <t>（株）川原建設</t>
    <phoneticPr fontId="2"/>
  </si>
  <si>
    <t>築堤工、護岸工、河道掘削</t>
    <rPh sb="0" eb="2">
      <t>チクテイ</t>
    </rPh>
    <rPh sb="2" eb="3">
      <t>コウ</t>
    </rPh>
    <rPh sb="4" eb="6">
      <t>ゴガン</t>
    </rPh>
    <rPh sb="6" eb="7">
      <t>コウ</t>
    </rPh>
    <rPh sb="8" eb="10">
      <t>カワミチ</t>
    </rPh>
    <rPh sb="10" eb="12">
      <t>クッサク</t>
    </rPh>
    <phoneticPr fontId="2"/>
  </si>
  <si>
    <t>（株）マルゴ</t>
    <phoneticPr fontId="2"/>
  </si>
  <si>
    <t>（株）大島組</t>
    <rPh sb="0" eb="3">
      <t>カブ</t>
    </rPh>
    <rPh sb="3" eb="5">
      <t>オオシマ</t>
    </rPh>
    <rPh sb="5" eb="6">
      <t>グミ</t>
    </rPh>
    <phoneticPr fontId="2"/>
  </si>
  <si>
    <t>消波ブロック工、海岸擁壁補修工等</t>
    <rPh sb="0" eb="1">
      <t>ケ</t>
    </rPh>
    <rPh sb="1" eb="2">
      <t>ナミ</t>
    </rPh>
    <rPh sb="6" eb="7">
      <t>コウ</t>
    </rPh>
    <rPh sb="8" eb="10">
      <t>カイガン</t>
    </rPh>
    <rPh sb="10" eb="12">
      <t>ヨウヘキ</t>
    </rPh>
    <rPh sb="12" eb="14">
      <t>ホシュウ</t>
    </rPh>
    <rPh sb="14" eb="15">
      <t>コウ</t>
    </rPh>
    <rPh sb="15" eb="16">
      <t>ナド</t>
    </rPh>
    <phoneticPr fontId="2"/>
  </si>
  <si>
    <t>Ｄ.個人（27者）</t>
    <rPh sb="2" eb="4">
      <t>コジン</t>
    </rPh>
    <rPh sb="7" eb="8">
      <t>シャ</t>
    </rPh>
    <phoneticPr fontId="2"/>
  </si>
  <si>
    <t>（イ）</t>
    <phoneticPr fontId="2"/>
  </si>
  <si>
    <t>用地補償</t>
    <rPh sb="0" eb="2">
      <t>ヨウチ</t>
    </rPh>
    <rPh sb="2" eb="4">
      <t>ホショウ</t>
    </rPh>
    <phoneticPr fontId="2"/>
  </si>
  <si>
    <t>随意契約</t>
    <rPh sb="0" eb="2">
      <t>ズイイ</t>
    </rPh>
    <rPh sb="2" eb="4">
      <t>ケイヤク</t>
    </rPh>
    <phoneticPr fontId="2"/>
  </si>
  <si>
    <t>（ロ）</t>
    <phoneticPr fontId="2"/>
  </si>
  <si>
    <t>（ハ）</t>
    <phoneticPr fontId="2"/>
  </si>
  <si>
    <t>（ニ）</t>
    <phoneticPr fontId="2"/>
  </si>
  <si>
    <t>（ホ）</t>
    <phoneticPr fontId="2"/>
  </si>
  <si>
    <t>（へ）</t>
    <phoneticPr fontId="2"/>
  </si>
  <si>
    <t>（ト）</t>
    <phoneticPr fontId="2"/>
  </si>
  <si>
    <t>（チ）</t>
    <phoneticPr fontId="2"/>
  </si>
  <si>
    <t>（リ）</t>
    <phoneticPr fontId="2"/>
  </si>
  <si>
    <t>（ヌ）</t>
    <phoneticPr fontId="2"/>
  </si>
  <si>
    <t>Ｅ.地方公共団体（9団体）</t>
    <rPh sb="2" eb="4">
      <t>チホウ</t>
    </rPh>
    <rPh sb="4" eb="6">
      <t>コウキョウ</t>
    </rPh>
    <rPh sb="6" eb="8">
      <t>ダンタイ</t>
    </rPh>
    <rPh sb="10" eb="12">
      <t>ダンタイ</t>
    </rPh>
    <phoneticPr fontId="2"/>
  </si>
  <si>
    <t>山形県</t>
    <rPh sb="0" eb="2">
      <t>ヤマガタ</t>
    </rPh>
    <rPh sb="2" eb="3">
      <t>ケン</t>
    </rPh>
    <phoneticPr fontId="2"/>
  </si>
  <si>
    <t>河川事業（補助）</t>
    <rPh sb="0" eb="2">
      <t>カセン</t>
    </rPh>
    <rPh sb="2" eb="4">
      <t>ジギョウ</t>
    </rPh>
    <rPh sb="5" eb="7">
      <t>ホジョ</t>
    </rPh>
    <phoneticPr fontId="2"/>
  </si>
  <si>
    <t>山口県</t>
    <rPh sb="0" eb="2">
      <t>ヤマグチ</t>
    </rPh>
    <rPh sb="2" eb="3">
      <t>ケン</t>
    </rPh>
    <phoneticPr fontId="2"/>
  </si>
  <si>
    <t>京都府</t>
    <rPh sb="0" eb="3">
      <t>キョウトフ</t>
    </rPh>
    <phoneticPr fontId="2"/>
  </si>
  <si>
    <t>青森県</t>
    <rPh sb="0" eb="3">
      <t>アオモリケン</t>
    </rPh>
    <phoneticPr fontId="2"/>
  </si>
  <si>
    <t>長野県</t>
    <rPh sb="0" eb="2">
      <t>ナガノ</t>
    </rPh>
    <rPh sb="2" eb="3">
      <t>ケン</t>
    </rPh>
    <phoneticPr fontId="2"/>
  </si>
  <si>
    <t>福井県</t>
    <rPh sb="0" eb="3">
      <t>フクイケン</t>
    </rPh>
    <phoneticPr fontId="2"/>
  </si>
  <si>
    <t>新潟県</t>
    <rPh sb="0" eb="3">
      <t>ニイガタケン</t>
    </rPh>
    <phoneticPr fontId="2"/>
  </si>
  <si>
    <t>岩手県</t>
    <rPh sb="0" eb="3">
      <t>イワテケン</t>
    </rPh>
    <phoneticPr fontId="2"/>
  </si>
  <si>
    <t>雲南市（島根県）</t>
    <rPh sb="0" eb="3">
      <t>ウンナンシ</t>
    </rPh>
    <rPh sb="4" eb="7">
      <t>シマネケン</t>
    </rPh>
    <phoneticPr fontId="2"/>
  </si>
  <si>
    <t>道路事業（補助）</t>
    <rPh sb="0" eb="2">
      <t>ドウロ</t>
    </rPh>
    <rPh sb="2" eb="4">
      <t>ジギョウ</t>
    </rPh>
    <rPh sb="5" eb="7">
      <t>ホジョ</t>
    </rPh>
    <phoneticPr fontId="2"/>
  </si>
  <si>
    <t>事業内容の一部改善</t>
    <rPh sb="0" eb="2">
      <t>ジギョウ</t>
    </rPh>
    <rPh sb="2" eb="4">
      <t>ナイヨウ</t>
    </rPh>
    <rPh sb="5" eb="7">
      <t>イチブ</t>
    </rPh>
    <rPh sb="7" eb="9">
      <t>カイゼン</t>
    </rPh>
    <phoneticPr fontId="2"/>
  </si>
  <si>
    <t>本事業が有効に活用されるよう、引き続き、関係機関への周知に努めるとともに、災害発生後、短期間での予算配分が可能となるよう事務の効率化に努める。</t>
    <rPh sb="0" eb="1">
      <t>ホン</t>
    </rPh>
    <rPh sb="1" eb="3">
      <t>ジギョウ</t>
    </rPh>
    <rPh sb="4" eb="6">
      <t>ユウコウ</t>
    </rPh>
    <rPh sb="7" eb="9">
      <t>カツヨウ</t>
    </rPh>
    <rPh sb="15" eb="16">
      <t>ヒ</t>
    </rPh>
    <rPh sb="17" eb="18">
      <t>ツヅ</t>
    </rPh>
    <rPh sb="20" eb="22">
      <t>カンケイ</t>
    </rPh>
    <rPh sb="22" eb="24">
      <t>キカン</t>
    </rPh>
    <rPh sb="26" eb="28">
      <t>シュウチ</t>
    </rPh>
    <rPh sb="29" eb="30">
      <t>ツト</t>
    </rPh>
    <rPh sb="37" eb="39">
      <t>サイガイ</t>
    </rPh>
    <rPh sb="39" eb="42">
      <t>ハッセイゴ</t>
    </rPh>
    <rPh sb="43" eb="46">
      <t>タンキカン</t>
    </rPh>
    <rPh sb="48" eb="50">
      <t>ヨサン</t>
    </rPh>
    <rPh sb="50" eb="52">
      <t>ハイブン</t>
    </rPh>
    <rPh sb="53" eb="55">
      <t>カノウ</t>
    </rPh>
    <rPh sb="60" eb="62">
      <t>ジム</t>
    </rPh>
    <rPh sb="63" eb="66">
      <t>コウリツカ</t>
    </rPh>
    <rPh sb="67" eb="68">
      <t>ツト</t>
    </rPh>
    <phoneticPr fontId="2"/>
  </si>
  <si>
    <t>執行等改善</t>
    <rPh sb="0" eb="3">
      <t>シッコウナド</t>
    </rPh>
    <rPh sb="3" eb="5">
      <t>カイゼン</t>
    </rPh>
    <phoneticPr fontId="2"/>
  </si>
  <si>
    <t>課長　甲川　壽浩</t>
    <rPh sb="0" eb="2">
      <t>カチョウ</t>
    </rPh>
    <rPh sb="3" eb="4">
      <t>コウ</t>
    </rPh>
    <rPh sb="4" eb="5">
      <t>カワ</t>
    </rPh>
    <rPh sb="6" eb="8">
      <t>トシヒロ</t>
    </rPh>
    <phoneticPr fontId="2"/>
  </si>
  <si>
    <t>要求額のうち「新しい日本のための優先課題推進枠」1,781百万円</t>
    <rPh sb="0" eb="3">
      <t>ヨウキュウガク</t>
    </rPh>
    <rPh sb="7" eb="8">
      <t>アタラ</t>
    </rPh>
    <rPh sb="10" eb="12">
      <t>ニホン</t>
    </rPh>
    <rPh sb="16" eb="18">
      <t>ユウセン</t>
    </rPh>
    <rPh sb="18" eb="20">
      <t>カダイ</t>
    </rPh>
    <rPh sb="20" eb="22">
      <t>スイシン</t>
    </rPh>
    <rPh sb="22" eb="23">
      <t>ワク</t>
    </rPh>
    <rPh sb="29" eb="31">
      <t>ヒャクマン</t>
    </rPh>
    <rPh sb="31" eb="32">
      <t>エン</t>
    </rPh>
    <phoneticPr fontId="2"/>
  </si>
  <si>
    <t>　本事業の制度について、年間を通じて随時、省内の関係部局、関係する他省庁、地方公共団体に対し、パンフレット等を用いて説明会を実施（要望に応じて地方でも実施）する等、本事業が有効に活用されるよう関係機関への周知を行っている。また、事業主体に対して、制度の手引きの作成・配布や要求前の事前相談等を通じて、短期間での的確な事業計画書の作成及び予算配分が可能となるように引き続き取り組む。
　さらに、平成27年度概算要求においては、災害・事故等により被災していない箇所等においても、年度途中に必要となった緊急的な被害の未然防止対策を機動的かつ早期に実施できるよう改善要求を図る。</t>
  </si>
</sst>
</file>

<file path=xl/styles.xml><?xml version="1.0" encoding="utf-8"?>
<styleSheet xmlns="http://schemas.openxmlformats.org/spreadsheetml/2006/main">
  <numFmts count="9">
    <numFmt numFmtId="176" formatCode="000"/>
    <numFmt numFmtId="177" formatCode="#,##0;&quot;▲ &quot;#,##0"/>
    <numFmt numFmtId="178" formatCode="#,##0_ "/>
    <numFmt numFmtId="179" formatCode="#,##0.0_ "/>
    <numFmt numFmtId="180" formatCode="0.0;_먅"/>
    <numFmt numFmtId="181" formatCode="0.0%"/>
    <numFmt numFmtId="182" formatCode="0.00;_먅"/>
    <numFmt numFmtId="183" formatCode="0_ "/>
    <numFmt numFmtId="184" formatCode="0;_먅"/>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8"/>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i/>
      <sz val="1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0" fontId="24" fillId="0" borderId="0">
      <alignment vertical="center"/>
    </xf>
    <xf numFmtId="0" fontId="24" fillId="0" borderId="0">
      <alignment vertical="center"/>
    </xf>
    <xf numFmtId="0" fontId="2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8">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3" fillId="0" borderId="134" xfId="4" applyFont="1" applyFill="1" applyBorder="1" applyAlignment="1" applyProtection="1">
      <alignment vertical="center"/>
    </xf>
    <xf numFmtId="0" fontId="13" fillId="0" borderId="132" xfId="4" applyFont="1" applyFill="1" applyBorder="1" applyAlignment="1" applyProtection="1">
      <alignment vertical="top"/>
    </xf>
    <xf numFmtId="0" fontId="13" fillId="0" borderId="135" xfId="4" applyFont="1" applyFill="1" applyBorder="1" applyAlignment="1" applyProtection="1">
      <alignment vertical="top"/>
    </xf>
    <xf numFmtId="0" fontId="13" fillId="0" borderId="31" xfId="4" applyFont="1" applyFill="1" applyBorder="1" applyAlignment="1" applyProtection="1">
      <alignment vertical="top"/>
    </xf>
    <xf numFmtId="0" fontId="13" fillId="0" borderId="0" xfId="4" applyFont="1" applyFill="1" applyBorder="1" applyAlignment="1" applyProtection="1">
      <alignment vertical="top"/>
    </xf>
    <xf numFmtId="0" fontId="13" fillId="0" borderId="66" xfId="4" applyFont="1" applyFill="1" applyBorder="1" applyAlignment="1" applyProtection="1">
      <alignment vertical="top"/>
    </xf>
    <xf numFmtId="0" fontId="1" fillId="0" borderId="0" xfId="4" applyFont="1" applyFill="1" applyBorder="1" applyAlignment="1" applyProtection="1">
      <alignment vertical="top"/>
    </xf>
    <xf numFmtId="0" fontId="13" fillId="0" borderId="136" xfId="4" applyFont="1" applyFill="1" applyBorder="1" applyAlignment="1" applyProtection="1">
      <alignment vertical="top"/>
    </xf>
    <xf numFmtId="0" fontId="13" fillId="0" borderId="1" xfId="4" applyFont="1" applyFill="1" applyBorder="1" applyAlignment="1" applyProtection="1">
      <alignment vertical="top"/>
    </xf>
    <xf numFmtId="0" fontId="1" fillId="0" borderId="1" xfId="4" applyFont="1" applyFill="1" applyBorder="1" applyAlignment="1" applyProtection="1">
      <alignment vertical="top"/>
    </xf>
    <xf numFmtId="0" fontId="13" fillId="0" borderId="78" xfId="4" applyFont="1" applyFill="1" applyBorder="1" applyAlignment="1" applyProtection="1">
      <alignment vertical="top"/>
    </xf>
    <xf numFmtId="0" fontId="8" fillId="0" borderId="3" xfId="3" applyFont="1" applyFill="1" applyBorder="1" applyAlignment="1" applyProtection="1">
      <alignment horizontal="center" vertical="center" wrapText="1"/>
    </xf>
    <xf numFmtId="0" fontId="13" fillId="0" borderId="3" xfId="4"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25" fillId="0" borderId="0" xfId="0" applyFont="1">
      <alignment vertical="center"/>
    </xf>
    <xf numFmtId="0" fontId="25" fillId="2" borderId="50" xfId="0" applyFont="1" applyFill="1" applyBorder="1" applyAlignment="1">
      <alignment vertical="center"/>
    </xf>
    <xf numFmtId="0" fontId="25" fillId="0" borderId="50" xfId="0" applyFont="1" applyBorder="1" applyAlignment="1">
      <alignment vertical="center"/>
    </xf>
    <xf numFmtId="0" fontId="25" fillId="0" borderId="50" xfId="0" applyFont="1" applyBorder="1" applyAlignment="1">
      <alignment vertical="center" wrapText="1"/>
    </xf>
    <xf numFmtId="0" fontId="25" fillId="0" borderId="15" xfId="0" quotePrefix="1" applyFont="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1" fillId="2" borderId="50" xfId="0" applyFont="1" applyFill="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0" fillId="0" borderId="15" xfId="0" quotePrefix="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9" fillId="0" borderId="20" xfId="3" quotePrefix="1" applyFont="1" applyFill="1" applyBorder="1" applyAlignment="1" applyProtection="1">
      <alignment horizontal="center" vertical="center" wrapText="1" shrinkToFit="1"/>
    </xf>
    <xf numFmtId="0" fontId="9" fillId="0" borderId="19" xfId="3"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9" fillId="0" borderId="19" xfId="4"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 fillId="0" borderId="14" xfId="4" applyFont="1" applyFill="1" applyBorder="1" applyAlignment="1" applyProtection="1">
      <alignment vertical="top" wrapText="1"/>
    </xf>
    <xf numFmtId="0" fontId="1" fillId="0" borderId="12" xfId="4" applyFont="1" applyFill="1" applyBorder="1" applyAlignment="1" applyProtection="1">
      <alignment vertical="top" wrapText="1"/>
    </xf>
    <xf numFmtId="0" fontId="1" fillId="0" borderId="17" xfId="4" applyFont="1" applyFill="1" applyBorder="1" applyAlignment="1" applyProtection="1">
      <alignment vertical="top" wrapText="1"/>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5" applyFont="1" applyFill="1" applyBorder="1" applyAlignment="1" applyProtection="1">
      <alignment horizontal="center" vertical="center"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9" fillId="0" borderId="15" xfId="5" applyFont="1" applyFill="1" applyBorder="1" applyAlignment="1" applyProtection="1">
      <alignment vertical="center" wrapText="1"/>
    </xf>
    <xf numFmtId="0" fontId="9" fillId="0" borderId="12" xfId="5" applyFont="1" applyFill="1" applyBorder="1" applyAlignment="1" applyProtection="1">
      <alignment vertical="center" wrapText="1"/>
    </xf>
    <xf numFmtId="0" fontId="9" fillId="0" borderId="12" xfId="0" applyFont="1" applyBorder="1" applyAlignment="1">
      <alignment vertical="center"/>
    </xf>
    <xf numFmtId="0" fontId="9" fillId="0" borderId="17" xfId="0" applyFont="1" applyBorder="1" applyAlignment="1">
      <alignment vertical="center"/>
    </xf>
    <xf numFmtId="0" fontId="0" fillId="0" borderId="14"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4"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14" fillId="2" borderId="27" xfId="3" applyFont="1" applyFill="1" applyBorder="1" applyAlignment="1" applyProtection="1">
      <alignment horizontal="center" vertical="center" wrapText="1"/>
    </xf>
    <xf numFmtId="177" fontId="16"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14" fillId="2" borderId="33" xfId="3" applyFont="1" applyFill="1" applyBorder="1" applyAlignment="1" applyProtection="1">
      <alignment horizontal="center" vertical="center" wrapText="1"/>
    </xf>
    <xf numFmtId="0" fontId="14" fillId="2" borderId="34" xfId="3" applyFont="1" applyFill="1" applyBorder="1" applyAlignment="1" applyProtection="1">
      <alignment horizontal="center" vertical="center" wrapText="1"/>
    </xf>
    <xf numFmtId="0" fontId="14" fillId="2" borderId="35" xfId="3" applyFont="1" applyFill="1" applyBorder="1" applyAlignment="1" applyProtection="1">
      <alignment horizontal="center" vertical="center" wrapText="1"/>
    </xf>
    <xf numFmtId="177" fontId="16"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6" fillId="0" borderId="33" xfId="0" applyNumberFormat="1" applyFont="1" applyFill="1" applyBorder="1" applyAlignment="1">
      <alignment horizontal="center" vertical="center"/>
    </xf>
    <xf numFmtId="177" fontId="16" fillId="0" borderId="34" xfId="0" applyNumberFormat="1" applyFont="1" applyFill="1" applyBorder="1" applyAlignment="1">
      <alignment horizontal="center" vertical="center"/>
    </xf>
    <xf numFmtId="177" fontId="16" fillId="0" borderId="35"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14" fillId="2" borderId="45" xfId="3" applyFont="1" applyFill="1" applyBorder="1" applyAlignment="1" applyProtection="1">
      <alignment horizontal="center" vertical="center" wrapText="1"/>
    </xf>
    <xf numFmtId="0" fontId="14" fillId="2" borderId="46" xfId="3" applyFont="1" applyFill="1" applyBorder="1" applyAlignment="1" applyProtection="1">
      <alignment horizontal="center" vertical="center" wrapText="1"/>
    </xf>
    <xf numFmtId="0" fontId="14" fillId="2" borderId="44" xfId="3" applyFont="1" applyFill="1" applyBorder="1" applyAlignment="1" applyProtection="1">
      <alignment horizontal="center" vertical="center" wrapText="1"/>
    </xf>
    <xf numFmtId="177" fontId="16" fillId="0" borderId="47"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14" fillId="2" borderId="49" xfId="3" applyFont="1" applyFill="1" applyBorder="1" applyAlignment="1" applyProtection="1">
      <alignment horizontal="center" vertical="center" wrapText="1"/>
    </xf>
    <xf numFmtId="0" fontId="14" fillId="2" borderId="50" xfId="3" applyFont="1" applyFill="1" applyBorder="1" applyAlignment="1" applyProtection="1">
      <alignment horizontal="center" vertical="center" wrapText="1"/>
    </xf>
    <xf numFmtId="9"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0" fontId="0" fillId="0" borderId="50" xfId="0" quotePrefix="1"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0" borderId="61" xfId="0" quotePrefix="1" applyFill="1" applyBorder="1" applyAlignment="1">
      <alignment horizontal="center" vertical="center"/>
    </xf>
    <xf numFmtId="0" fontId="1" fillId="0" borderId="6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0" fillId="0" borderId="61" xfId="0" quotePrefix="1" applyBorder="1" applyAlignment="1">
      <alignment horizontal="center" vertical="center"/>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Fill="1" applyBorder="1" applyAlignment="1">
      <alignment vertical="center" wrapText="1"/>
    </xf>
    <xf numFmtId="0" fontId="1" fillId="0" borderId="19" xfId="0" applyFont="1" applyFill="1" applyBorder="1" applyAlignment="1">
      <alignment vertical="center" wrapText="1"/>
    </xf>
    <xf numFmtId="0" fontId="1" fillId="0" borderId="27" xfId="0" applyFont="1" applyFill="1" applyBorder="1" applyAlignment="1">
      <alignment vertical="center" wrapText="1"/>
    </xf>
    <xf numFmtId="0" fontId="1" fillId="0" borderId="31" xfId="0" applyFont="1" applyFill="1" applyBorder="1" applyAlignment="1">
      <alignment vertical="center" wrapText="1"/>
    </xf>
    <xf numFmtId="0" fontId="1" fillId="0" borderId="0" xfId="0" applyFont="1" applyFill="1" applyBorder="1" applyAlignment="1">
      <alignment vertical="center" wrapText="1"/>
    </xf>
    <xf numFmtId="0" fontId="1" fillId="0" borderId="32" xfId="0" applyFont="1" applyFill="1" applyBorder="1" applyAlignment="1">
      <alignment vertical="center" wrapText="1"/>
    </xf>
    <xf numFmtId="0" fontId="1" fillId="0" borderId="43" xfId="0" applyFont="1" applyFill="1" applyBorder="1" applyAlignment="1">
      <alignment vertical="center" wrapText="1"/>
    </xf>
    <xf numFmtId="0" fontId="1" fillId="0" borderId="46" xfId="0" applyFont="1" applyFill="1" applyBorder="1" applyAlignment="1">
      <alignment vertical="center" wrapText="1"/>
    </xf>
    <xf numFmtId="0" fontId="1" fillId="0" borderId="44" xfId="0" applyFont="1" applyFill="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quotePrefix="1" applyBorder="1" applyAlignment="1">
      <alignment horizontal="center" vertical="center" shrinkToFit="1"/>
    </xf>
    <xf numFmtId="0" fontId="1" fillId="0" borderId="50" xfId="0" applyFont="1" applyBorder="1" applyAlignment="1">
      <alignment horizontal="center" vertical="center" shrinkToFit="1"/>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6" fillId="0" borderId="20" xfId="0" applyFont="1" applyBorder="1" applyAlignment="1">
      <alignment horizontal="left" vertical="center" wrapText="1"/>
    </xf>
    <xf numFmtId="0" fontId="16" fillId="0" borderId="19" xfId="0" applyFont="1" applyBorder="1" applyAlignment="1">
      <alignment horizontal="left" vertical="center"/>
    </xf>
    <xf numFmtId="0" fontId="16" fillId="0" borderId="27" xfId="0" applyFont="1" applyBorder="1" applyAlignment="1">
      <alignment horizontal="left" vertical="center"/>
    </xf>
    <xf numFmtId="0" fontId="16" fillId="0" borderId="43" xfId="0" applyFont="1" applyBorder="1" applyAlignment="1">
      <alignment horizontal="left" vertical="center"/>
    </xf>
    <xf numFmtId="0" fontId="16" fillId="0" borderId="46" xfId="0" applyFont="1" applyBorder="1" applyAlignment="1">
      <alignment horizontal="left" vertical="center"/>
    </xf>
    <xf numFmtId="0" fontId="16" fillId="0" borderId="44" xfId="0" applyFont="1" applyBorder="1" applyAlignment="1">
      <alignment horizontal="left"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quotePrefix="1" applyBorder="1" applyAlignment="1">
      <alignment horizontal="center" vertical="center" shrinkToFit="1"/>
    </xf>
    <xf numFmtId="0" fontId="0" fillId="0" borderId="45" xfId="0" quotePrefix="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15" xfId="0" quotePrefix="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6" xfId="0" applyFill="1" applyBorder="1" applyAlignment="1">
      <alignment horizontal="center" vertical="center"/>
    </xf>
    <xf numFmtId="0" fontId="16" fillId="0" borderId="20"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43" xfId="0" applyFont="1" applyFill="1" applyBorder="1" applyAlignment="1">
      <alignment horizontal="left" vertical="center" wrapText="1"/>
    </xf>
    <xf numFmtId="0" fontId="16" fillId="0" borderId="46" xfId="0" applyFont="1" applyFill="1" applyBorder="1" applyAlignment="1">
      <alignment horizontal="left" vertical="center" wrapText="1"/>
    </xf>
    <xf numFmtId="0" fontId="16" fillId="0" borderId="44"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65" xfId="0" applyFont="1" applyBorder="1" applyAlignment="1">
      <alignment horizontal="center" vertical="center"/>
    </xf>
    <xf numFmtId="178" fontId="1" fillId="0" borderId="36" xfId="0" applyNumberFormat="1" applyFont="1" applyFill="1" applyBorder="1" applyAlignment="1">
      <alignment horizontal="center" vertical="top"/>
    </xf>
    <xf numFmtId="179" fontId="0" fillId="0" borderId="36" xfId="0" applyNumberFormat="1" applyFont="1" applyFill="1" applyBorder="1" applyAlignment="1">
      <alignment horizontal="center" vertical="top"/>
    </xf>
    <xf numFmtId="0" fontId="0" fillId="0" borderId="72"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0" fillId="0" borderId="71"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left" vertical="center" shrinkToFit="1"/>
    </xf>
    <xf numFmtId="0" fontId="1" fillId="0" borderId="68" xfId="0" applyFont="1" applyFill="1" applyBorder="1" applyAlignment="1">
      <alignment horizontal="left" vertical="center" shrinkToFit="1"/>
    </xf>
    <xf numFmtId="0" fontId="1" fillId="0" borderId="69" xfId="0" applyFont="1" applyFill="1" applyBorder="1" applyAlignment="1">
      <alignment horizontal="left" vertical="center" shrinkToFit="1"/>
    </xf>
    <xf numFmtId="178" fontId="1" fillId="0" borderId="70" xfId="0" applyNumberFormat="1" applyFont="1" applyFill="1" applyBorder="1" applyAlignment="1">
      <alignment horizontal="center" vertical="center"/>
    </xf>
    <xf numFmtId="178" fontId="1" fillId="0" borderId="68" xfId="0" applyNumberFormat="1" applyFont="1" applyFill="1" applyBorder="1" applyAlignment="1">
      <alignment horizontal="center" vertical="center"/>
    </xf>
    <xf numFmtId="178" fontId="1" fillId="0" borderId="69" xfId="0" applyNumberFormat="1" applyFont="1" applyFill="1" applyBorder="1" applyAlignment="1">
      <alignment horizontal="center" vertical="center"/>
    </xf>
    <xf numFmtId="178" fontId="0" fillId="0" borderId="70" xfId="0" applyNumberFormat="1" applyFont="1" applyFill="1" applyBorder="1" applyAlignment="1">
      <alignment horizontal="center" vertical="center"/>
    </xf>
    <xf numFmtId="178" fontId="0" fillId="0" borderId="68" xfId="0" applyNumberFormat="1" applyFont="1" applyFill="1" applyBorder="1" applyAlignment="1">
      <alignment horizontal="center" vertical="center"/>
    </xf>
    <xf numFmtId="178" fontId="0" fillId="0" borderId="69" xfId="0" applyNumberFormat="1" applyFont="1" applyFill="1" applyBorder="1" applyAlignment="1">
      <alignment horizontal="center" vertical="center"/>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9" fontId="1" fillId="0" borderId="76"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179" fontId="1" fillId="0" borderId="75" xfId="0" applyNumberFormat="1" applyFont="1" applyFill="1" applyBorder="1" applyAlignment="1">
      <alignment horizontal="center" vertical="top"/>
    </xf>
    <xf numFmtId="179" fontId="0" fillId="0" borderId="76" xfId="0" applyNumberFormat="1" applyFont="1" applyFill="1" applyBorder="1" applyAlignment="1">
      <alignment horizontal="center" vertical="top"/>
    </xf>
    <xf numFmtId="179" fontId="0" fillId="0" borderId="74" xfId="0" applyNumberFormat="1" applyFont="1" applyFill="1" applyBorder="1" applyAlignment="1">
      <alignment horizontal="center" vertical="top"/>
    </xf>
    <xf numFmtId="179" fontId="0" fillId="0" borderId="75" xfId="0" applyNumberFormat="1" applyFont="1" applyFill="1" applyBorder="1" applyAlignment="1">
      <alignment horizontal="center" vertical="top"/>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8" fontId="1" fillId="0" borderId="82" xfId="0" applyNumberFormat="1" applyFont="1" applyFill="1" applyBorder="1" applyAlignment="1">
      <alignment horizontal="center" vertical="center"/>
    </xf>
    <xf numFmtId="178" fontId="1" fillId="0" borderId="80" xfId="0" applyNumberFormat="1" applyFont="1" applyFill="1" applyBorder="1" applyAlignment="1">
      <alignment horizontal="center" vertical="center"/>
    </xf>
    <xf numFmtId="178" fontId="1" fillId="0" borderId="81" xfId="0" applyNumberFormat="1" applyFont="1" applyFill="1" applyBorder="1" applyAlignment="1">
      <alignment horizontal="center" vertical="center"/>
    </xf>
    <xf numFmtId="178" fontId="0" fillId="0" borderId="82" xfId="0" applyNumberFormat="1" applyFont="1" applyFill="1" applyBorder="1" applyAlignment="1">
      <alignment horizontal="center" vertical="center"/>
    </xf>
    <xf numFmtId="178" fontId="0" fillId="0" borderId="80" xfId="0" applyNumberFormat="1" applyFont="1" applyFill="1" applyBorder="1" applyAlignment="1">
      <alignment horizontal="center" vertical="center"/>
    </xf>
    <xf numFmtId="178" fontId="0" fillId="0" borderId="81" xfId="0" applyNumberFormat="1" applyFont="1" applyFill="1" applyBorder="1" applyAlignment="1">
      <alignment horizontal="center" vertical="center"/>
    </xf>
    <xf numFmtId="0" fontId="0" fillId="0" borderId="83" xfId="0" applyFont="1" applyFill="1" applyBorder="1" applyAlignment="1">
      <alignment horizontal="left" vertical="center"/>
    </xf>
    <xf numFmtId="0" fontId="0" fillId="0" borderId="1" xfId="0" applyFont="1" applyFill="1" applyBorder="1" applyAlignment="1">
      <alignment horizontal="left" vertical="center"/>
    </xf>
    <xf numFmtId="0" fontId="0" fillId="0" borderId="78" xfId="0" applyFont="1" applyFill="1" applyBorder="1" applyAlignment="1">
      <alignment horizontal="left" vertical="center"/>
    </xf>
    <xf numFmtId="0" fontId="0" fillId="0" borderId="71"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71" xfId="0" applyFont="1" applyFill="1" applyBorder="1" applyAlignment="1">
      <alignment horizontal="left" vertical="center"/>
    </xf>
    <xf numFmtId="179" fontId="1" fillId="0" borderId="36" xfId="0" applyNumberFormat="1" applyFont="1" applyFill="1" applyBorder="1" applyAlignment="1">
      <alignment horizontal="center" vertical="top"/>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17" fillId="0" borderId="96" xfId="0" applyFont="1" applyFill="1" applyBorder="1" applyAlignment="1">
      <alignment horizontal="left" vertical="center" wrapText="1"/>
    </xf>
    <xf numFmtId="0" fontId="17" fillId="0" borderId="97" xfId="0" applyFont="1" applyBorder="1" applyAlignment="1">
      <alignment horizontal="left" vertical="center"/>
    </xf>
    <xf numFmtId="0" fontId="17" fillId="0" borderId="98" xfId="0" applyFont="1" applyBorder="1" applyAlignment="1">
      <alignment horizontal="left" vertical="center"/>
    </xf>
    <xf numFmtId="0" fontId="17" fillId="0" borderId="72" xfId="0" applyFont="1" applyBorder="1" applyAlignment="1">
      <alignment horizontal="left" vertical="center"/>
    </xf>
    <xf numFmtId="0" fontId="17" fillId="0" borderId="0" xfId="0" applyFont="1" applyBorder="1" applyAlignment="1">
      <alignment horizontal="left" vertical="center"/>
    </xf>
    <xf numFmtId="0" fontId="17" fillId="0" borderId="66" xfId="0" applyFont="1" applyBorder="1" applyAlignment="1">
      <alignment horizontal="left" vertical="center"/>
    </xf>
    <xf numFmtId="0" fontId="17" fillId="0" borderId="45" xfId="0" applyFont="1" applyBorder="1" applyAlignment="1">
      <alignment horizontal="left" vertical="center"/>
    </xf>
    <xf numFmtId="0" fontId="17" fillId="0" borderId="46" xfId="0" applyFont="1" applyBorder="1" applyAlignment="1">
      <alignment horizontal="left" vertical="center"/>
    </xf>
    <xf numFmtId="0" fontId="17" fillId="0" borderId="65" xfId="0" applyFont="1" applyBorder="1" applyAlignment="1">
      <alignment horizontal="left" vertical="center"/>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Border="1" applyAlignment="1">
      <alignment horizontal="center" vertical="center"/>
    </xf>
    <xf numFmtId="0" fontId="1" fillId="0" borderId="74"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8" xfId="0" applyFont="1" applyBorder="1" applyAlignment="1">
      <alignment vertical="center"/>
    </xf>
    <xf numFmtId="0" fontId="0" fillId="0" borderId="70" xfId="0" applyBorder="1" applyAlignment="1">
      <alignment horizontal="center" vertical="center"/>
    </xf>
    <xf numFmtId="0" fontId="1" fillId="0" borderId="68" xfId="0" applyFont="1" applyBorder="1" applyAlignment="1">
      <alignment horizontal="center" vertical="center"/>
    </xf>
    <xf numFmtId="0" fontId="21" fillId="0" borderId="28" xfId="0" applyFont="1" applyFill="1" applyBorder="1" applyAlignment="1">
      <alignment horizontal="left" vertical="center" wrapText="1"/>
    </xf>
    <xf numFmtId="0" fontId="21" fillId="0" borderId="19" xfId="0" applyFont="1" applyBorder="1" applyAlignment="1">
      <alignment horizontal="left" vertical="center"/>
    </xf>
    <xf numFmtId="0" fontId="21" fillId="0" borderId="21" xfId="0" applyFont="1" applyBorder="1" applyAlignment="1">
      <alignment horizontal="left" vertical="center"/>
    </xf>
    <xf numFmtId="0" fontId="21" fillId="0" borderId="72" xfId="0" applyFont="1" applyBorder="1" applyAlignment="1">
      <alignment horizontal="left" vertical="center"/>
    </xf>
    <xf numFmtId="0" fontId="21" fillId="0" borderId="0" xfId="0" applyFont="1" applyBorder="1" applyAlignment="1">
      <alignment horizontal="left" vertical="center"/>
    </xf>
    <xf numFmtId="0" fontId="21" fillId="0" borderId="66" xfId="0" applyFont="1" applyBorder="1" applyAlignment="1">
      <alignment horizontal="left" vertical="center"/>
    </xf>
    <xf numFmtId="0" fontId="21" fillId="0" borderId="45" xfId="0" applyFont="1" applyBorder="1" applyAlignment="1">
      <alignment horizontal="left" vertical="center"/>
    </xf>
    <xf numFmtId="0" fontId="21" fillId="0" borderId="46" xfId="0" applyFont="1" applyBorder="1" applyAlignment="1">
      <alignment horizontal="left" vertical="center"/>
    </xf>
    <xf numFmtId="0" fontId="21" fillId="0" borderId="65" xfId="0" applyFont="1" applyBorder="1" applyAlignment="1">
      <alignment horizontal="left" vertical="center"/>
    </xf>
    <xf numFmtId="0" fontId="1" fillId="0" borderId="99" xfId="0" applyFont="1" applyFill="1" applyBorder="1" applyAlignment="1">
      <alignment vertical="center"/>
    </xf>
    <xf numFmtId="0" fontId="0" fillId="0" borderId="33" xfId="0" quotePrefix="1" applyBorder="1" applyAlignment="1">
      <alignment horizontal="center"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7" fillId="0" borderId="28" xfId="0" applyFont="1" applyFill="1" applyBorder="1" applyAlignment="1">
      <alignment horizontal="left" vertical="center" wrapText="1"/>
    </xf>
    <xf numFmtId="0" fontId="17" fillId="0" borderId="19" xfId="0" applyFont="1" applyBorder="1" applyAlignment="1">
      <alignment horizontal="left" vertical="center"/>
    </xf>
    <xf numFmtId="0" fontId="17" fillId="0" borderId="21" xfId="0" applyFont="1" applyBorder="1" applyAlignment="1">
      <alignment horizontal="left" vertical="center"/>
    </xf>
    <xf numFmtId="0" fontId="0" fillId="0" borderId="99" xfId="0" applyFill="1" applyBorder="1" applyAlignment="1">
      <alignment vertical="center"/>
    </xf>
    <xf numFmtId="0" fontId="1" fillId="0" borderId="35" xfId="0" applyFont="1" applyBorder="1" applyAlignment="1">
      <alignment vertical="center"/>
    </xf>
    <xf numFmtId="0" fontId="0" fillId="0" borderId="100" xfId="0" applyFill="1" applyBorder="1" applyAlignment="1">
      <alignment vertical="center"/>
    </xf>
    <xf numFmtId="0" fontId="1" fillId="0" borderId="74" xfId="0" applyFont="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6"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2" fillId="0" borderId="79" xfId="0" applyFont="1" applyFill="1" applyBorder="1" applyAlignment="1">
      <alignment vertical="center" textRotation="255" wrapText="1"/>
    </xf>
    <xf numFmtId="0" fontId="1" fillId="0" borderId="80" xfId="0" applyFont="1" applyFill="1" applyBorder="1" applyAlignment="1">
      <alignment vertical="center" wrapText="1"/>
    </xf>
    <xf numFmtId="0" fontId="1" fillId="0" borderId="127" xfId="0" applyFont="1" applyFill="1" applyBorder="1" applyAlignment="1">
      <alignment vertical="center" wrapText="1"/>
    </xf>
    <xf numFmtId="0" fontId="12" fillId="0" borderId="128" xfId="0" applyFont="1" applyFill="1" applyBorder="1" applyAlignment="1">
      <alignment vertical="center" wrapText="1"/>
    </xf>
    <xf numFmtId="0" fontId="1" fillId="0" borderId="126" xfId="0" applyFont="1" applyFill="1" applyBorder="1" applyAlignment="1">
      <alignment vertical="center" wrapText="1"/>
    </xf>
    <xf numFmtId="176" fontId="22" fillId="0" borderId="112" xfId="0" quotePrefix="1"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2" fillId="0" borderId="114" xfId="0" quotePrefix="1" applyFont="1" applyFill="1" applyBorder="1" applyAlignment="1">
      <alignment horizontal="center" vertical="center"/>
    </xf>
    <xf numFmtId="0" fontId="1" fillId="0" borderId="115" xfId="0" applyFont="1" applyBorder="1" applyAlignment="1">
      <alignment horizontal="center" vertical="center"/>
    </xf>
    <xf numFmtId="0" fontId="0" fillId="0" borderId="116" xfId="0" quotePrefix="1" applyBorder="1" applyAlignment="1">
      <alignment horizontal="center" vertical="center"/>
    </xf>
    <xf numFmtId="0" fontId="12"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ill="1" applyBorder="1" applyAlignment="1">
      <alignment vertical="center" wrapText="1"/>
    </xf>
    <xf numFmtId="0" fontId="0" fillId="0" borderId="125" xfId="0" applyFill="1" applyBorder="1" applyAlignment="1">
      <alignment vertical="center" wrapText="1"/>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0" fillId="0" borderId="70" xfId="0" quotePrefix="1" applyBorder="1" applyAlignment="1">
      <alignment horizontal="center" vertical="center"/>
    </xf>
    <xf numFmtId="0" fontId="17" fillId="0" borderId="19" xfId="0" applyFont="1" applyBorder="1" applyAlignment="1">
      <alignment horizontal="left" vertical="center" wrapText="1"/>
    </xf>
    <xf numFmtId="0" fontId="17" fillId="0" borderId="21" xfId="0" applyFont="1" applyBorder="1" applyAlignment="1">
      <alignment horizontal="left" vertical="center" wrapText="1"/>
    </xf>
    <xf numFmtId="0" fontId="17" fillId="0" borderId="72" xfId="0" applyFont="1" applyBorder="1" applyAlignment="1">
      <alignment horizontal="left" vertical="center" wrapText="1"/>
    </xf>
    <xf numFmtId="0" fontId="17" fillId="0" borderId="0" xfId="0" applyFont="1" applyBorder="1" applyAlignment="1">
      <alignment horizontal="left" vertical="center" wrapText="1"/>
    </xf>
    <xf numFmtId="0" fontId="17" fillId="0" borderId="66" xfId="0" applyFont="1" applyBorder="1" applyAlignment="1">
      <alignment horizontal="left" vertical="center" wrapText="1"/>
    </xf>
    <xf numFmtId="0" fontId="17" fillId="0" borderId="45" xfId="0" applyFont="1" applyBorder="1" applyAlignment="1">
      <alignment horizontal="left" vertical="center" wrapText="1"/>
    </xf>
    <xf numFmtId="0" fontId="17" fillId="0" borderId="46" xfId="0" applyFont="1" applyBorder="1" applyAlignment="1">
      <alignment horizontal="left" vertical="center" wrapText="1"/>
    </xf>
    <xf numFmtId="0" fontId="17" fillId="0" borderId="65" xfId="0" applyFont="1" applyBorder="1" applyAlignment="1">
      <alignment horizontal="left" vertical="center" wrapText="1"/>
    </xf>
    <xf numFmtId="0" fontId="22"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2" fillId="0" borderId="108" xfId="0" quotePrefix="1"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quotePrefix="1" applyFont="1" applyFill="1" applyBorder="1" applyAlignment="1">
      <alignment horizontal="center" vertical="center"/>
    </xf>
    <xf numFmtId="0" fontId="1" fillId="0" borderId="111" xfId="0" applyFont="1" applyBorder="1" applyAlignment="1">
      <alignment horizontal="center" vertical="center"/>
    </xf>
    <xf numFmtId="0" fontId="0" fillId="0" borderId="110" xfId="0" quotePrefix="1" applyBorder="1" applyAlignment="1">
      <alignment horizontal="center" vertical="center"/>
    </xf>
    <xf numFmtId="0" fontId="8" fillId="2" borderId="131" xfId="3" applyFont="1" applyFill="1" applyBorder="1" applyAlignment="1" applyProtection="1">
      <alignment horizontal="center" vertical="center" wrapText="1"/>
    </xf>
    <xf numFmtId="0" fontId="8" fillId="2" borderId="132" xfId="3" applyFont="1" applyFill="1" applyBorder="1" applyAlignment="1" applyProtection="1">
      <alignment horizontal="center" vertical="center" wrapText="1"/>
    </xf>
    <xf numFmtId="0" fontId="8" fillId="2" borderId="133" xfId="3"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0" fillId="0" borderId="79" xfId="0" applyFont="1" applyFill="1" applyBorder="1" applyAlignment="1">
      <alignment vertical="center" textRotation="255"/>
    </xf>
    <xf numFmtId="0" fontId="0" fillId="0" borderId="80" xfId="0" applyFont="1" applyFill="1" applyBorder="1" applyAlignment="1">
      <alignment vertical="center" textRotation="255"/>
    </xf>
    <xf numFmtId="0" fontId="0" fillId="0" borderId="127" xfId="0" applyFont="1" applyFill="1" applyBorder="1" applyAlignment="1">
      <alignment vertical="center" textRotation="255"/>
    </xf>
    <xf numFmtId="0" fontId="0" fillId="0" borderId="128" xfId="0" applyFont="1" applyFill="1" applyBorder="1" applyAlignment="1">
      <alignment vertical="center" wrapText="1"/>
    </xf>
    <xf numFmtId="0" fontId="0" fillId="0" borderId="80" xfId="0" applyFont="1" applyFill="1" applyBorder="1" applyAlignment="1">
      <alignment vertical="center" wrapText="1"/>
    </xf>
    <xf numFmtId="0" fontId="0" fillId="0" borderId="126" xfId="0" applyFont="1" applyFill="1" applyBorder="1" applyAlignment="1">
      <alignment vertical="center" wrapText="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0" fillId="4" borderId="79" xfId="0" applyFill="1" applyBorder="1" applyAlignment="1">
      <alignment horizontal="left" vertical="center" wrapText="1"/>
    </xf>
    <xf numFmtId="0" fontId="0" fillId="4" borderId="80" xfId="0" applyFont="1" applyFill="1" applyBorder="1" applyAlignment="1">
      <alignment horizontal="left" vertical="center"/>
    </xf>
    <xf numFmtId="0" fontId="0" fillId="4" borderId="126"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3" fillId="0" borderId="17" xfId="0" applyFont="1" applyBorder="1" applyAlignment="1">
      <alignment horizontal="center" vertical="center"/>
    </xf>
    <xf numFmtId="0" fontId="0" fillId="0" borderId="101" xfId="0" applyBorder="1" applyAlignment="1">
      <alignment horizontal="center" vertical="center"/>
    </xf>
    <xf numFmtId="0" fontId="1" fillId="0" borderId="69" xfId="0" applyFont="1" applyBorder="1" applyAlignment="1">
      <alignment horizontal="center" vertical="center"/>
    </xf>
    <xf numFmtId="0" fontId="13"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8" fontId="1" fillId="0" borderId="70" xfId="0" applyNumberFormat="1" applyFont="1" applyBorder="1" applyAlignment="1">
      <alignment horizontal="right" vertical="center"/>
    </xf>
    <xf numFmtId="178" fontId="1" fillId="0" borderId="68" xfId="0" applyNumberFormat="1" applyFont="1" applyBorder="1" applyAlignment="1">
      <alignment horizontal="right" vertical="center"/>
    </xf>
    <xf numFmtId="178" fontId="1" fillId="0" borderId="69" xfId="0" applyNumberFormat="1" applyFont="1" applyBorder="1" applyAlignment="1">
      <alignment horizontal="right" vertical="center"/>
    </xf>
    <xf numFmtId="0" fontId="1" fillId="0" borderId="69" xfId="0" applyFont="1" applyBorder="1" applyAlignment="1">
      <alignment horizontal="left" vertical="center" wrapText="1"/>
    </xf>
    <xf numFmtId="178" fontId="1" fillId="0" borderId="137" xfId="0" applyNumberFormat="1" applyFont="1" applyBorder="1" applyAlignment="1">
      <alignment horizontal="right"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0" fillId="0" borderId="99" xfId="0"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178" fontId="1" fillId="0" borderId="35" xfId="0" applyNumberFormat="1" applyFont="1" applyBorder="1" applyAlignment="1">
      <alignment horizontal="right" vertical="center"/>
    </xf>
    <xf numFmtId="0" fontId="1" fillId="0" borderId="99" xfId="0" applyFont="1" applyBorder="1" applyAlignment="1">
      <alignment horizontal="center" vertical="center"/>
    </xf>
    <xf numFmtId="178" fontId="1" fillId="0" borderId="39"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6"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5" xfId="0" applyFont="1" applyBorder="1" applyAlignment="1">
      <alignment horizontal="center" vertical="center"/>
    </xf>
    <xf numFmtId="0" fontId="13"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8" fontId="1" fillId="0" borderId="76" xfId="0" applyNumberFormat="1" applyFont="1" applyBorder="1" applyAlignment="1">
      <alignment horizontal="right" vertical="center"/>
    </xf>
    <xf numFmtId="178" fontId="1" fillId="0" borderId="74" xfId="0" applyNumberFormat="1" applyFont="1" applyBorder="1" applyAlignment="1">
      <alignment horizontal="right" vertical="center"/>
    </xf>
    <xf numFmtId="178" fontId="1" fillId="0" borderId="138" xfId="0" applyNumberFormat="1" applyFont="1" applyBorder="1" applyAlignment="1">
      <alignment horizontal="right" vertical="center"/>
    </xf>
    <xf numFmtId="0" fontId="0" fillId="0" borderId="70" xfId="0"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9" fontId="1" fillId="0" borderId="70"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0" fillId="0" borderId="33" xfId="0"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101" xfId="0" applyFont="1" applyBorder="1" applyAlignment="1">
      <alignment horizontal="center" vertical="center"/>
    </xf>
    <xf numFmtId="0" fontId="0" fillId="0" borderId="33" xfId="0" applyFont="1" applyBorder="1" applyAlignment="1">
      <alignment horizontal="left" vertical="center" wrapText="1"/>
    </xf>
    <xf numFmtId="0" fontId="0" fillId="0" borderId="101" xfId="0" applyBorder="1" applyAlignment="1">
      <alignment horizontal="center" vertical="center" shrinkToFit="1"/>
    </xf>
    <xf numFmtId="0" fontId="1" fillId="0" borderId="68" xfId="0" applyFont="1" applyBorder="1" applyAlignment="1">
      <alignment horizontal="center" vertical="center" shrinkToFit="1"/>
    </xf>
    <xf numFmtId="0" fontId="1" fillId="0" borderId="69" xfId="0" applyFont="1" applyBorder="1" applyAlignment="1">
      <alignment horizontal="center" vertical="center" shrinkToFit="1"/>
    </xf>
    <xf numFmtId="0" fontId="1" fillId="0" borderId="139" xfId="0" applyFont="1" applyBorder="1" applyAlignment="1">
      <alignment horizontal="center" vertical="center"/>
    </xf>
    <xf numFmtId="0" fontId="13" fillId="0" borderId="140" xfId="0" applyFont="1" applyBorder="1" applyAlignment="1">
      <alignment horizontal="center" vertical="center" wrapText="1"/>
    </xf>
    <xf numFmtId="0" fontId="1" fillId="0" borderId="130" xfId="0" applyFont="1" applyBorder="1" applyAlignment="1">
      <alignment horizontal="center" vertical="center"/>
    </xf>
    <xf numFmtId="0" fontId="1" fillId="0" borderId="141" xfId="0" applyFont="1" applyBorder="1" applyAlignment="1">
      <alignment horizontal="center" vertical="center"/>
    </xf>
    <xf numFmtId="178" fontId="1" fillId="0" borderId="82" xfId="0" applyNumberFormat="1" applyFont="1" applyBorder="1" applyAlignment="1">
      <alignment horizontal="right" vertical="center"/>
    </xf>
    <xf numFmtId="178" fontId="1" fillId="0" borderId="80" xfId="0" applyNumberFormat="1" applyFont="1" applyBorder="1" applyAlignment="1">
      <alignment horizontal="right" vertical="center"/>
    </xf>
    <xf numFmtId="178" fontId="1" fillId="0" borderId="81" xfId="0" applyNumberFormat="1" applyFont="1" applyBorder="1" applyAlignment="1">
      <alignment horizontal="right" vertical="center"/>
    </xf>
    <xf numFmtId="178" fontId="1" fillId="0" borderId="126" xfId="0" applyNumberFormat="1" applyFont="1" applyBorder="1" applyAlignment="1">
      <alignment horizontal="right" vertical="center"/>
    </xf>
    <xf numFmtId="0" fontId="0" fillId="0" borderId="50" xfId="0" applyBorder="1" applyAlignment="1">
      <alignment vertical="center"/>
    </xf>
    <xf numFmtId="38" fontId="1" fillId="0" borderId="50" xfId="1" applyFont="1" applyBorder="1" applyAlignment="1">
      <alignment vertical="center" wrapText="1"/>
    </xf>
    <xf numFmtId="38" fontId="1" fillId="0" borderId="50" xfId="1" applyFont="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180" fontId="1" fillId="0" borderId="50" xfId="0" applyNumberFormat="1" applyFont="1" applyBorder="1" applyAlignment="1">
      <alignment vertical="center" wrapText="1"/>
    </xf>
    <xf numFmtId="180" fontId="1" fillId="0" borderId="50" xfId="0" applyNumberFormat="1" applyFont="1" applyBorder="1" applyAlignment="1">
      <alignment vertical="center"/>
    </xf>
    <xf numFmtId="181" fontId="1" fillId="0" borderId="15" xfId="2" applyNumberFormat="1" applyFont="1" applyBorder="1" applyAlignment="1">
      <alignment vertical="center"/>
    </xf>
    <xf numFmtId="181" fontId="1" fillId="0" borderId="12" xfId="2" applyNumberFormat="1" applyFont="1" applyBorder="1" applyAlignment="1">
      <alignment vertical="center"/>
    </xf>
    <xf numFmtId="181" fontId="1" fillId="0" borderId="16" xfId="2" applyNumberFormat="1" applyFont="1" applyBorder="1" applyAlignment="1">
      <alignment vertical="center"/>
    </xf>
    <xf numFmtId="182" fontId="1" fillId="0" borderId="50" xfId="0" applyNumberFormat="1" applyFont="1" applyBorder="1" applyAlignment="1">
      <alignment vertical="center" wrapText="1"/>
    </xf>
    <xf numFmtId="182" fontId="1" fillId="0" borderId="50" xfId="0" applyNumberFormat="1"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0" fillId="0" borderId="50" xfId="0" applyBorder="1" applyAlignment="1">
      <alignment vertical="center" wrapText="1"/>
    </xf>
    <xf numFmtId="183" fontId="1" fillId="0" borderId="50" xfId="0" applyNumberFormat="1" applyFont="1" applyBorder="1" applyAlignment="1">
      <alignment vertical="center" wrapText="1"/>
    </xf>
    <xf numFmtId="183" fontId="1" fillId="0" borderId="50" xfId="0" applyNumberFormat="1" applyFont="1" applyBorder="1" applyAlignment="1">
      <alignment vertical="center"/>
    </xf>
    <xf numFmtId="184" fontId="1" fillId="0" borderId="50" xfId="0" applyNumberFormat="1" applyFont="1" applyBorder="1" applyAlignment="1">
      <alignment vertical="center" wrapText="1"/>
    </xf>
    <xf numFmtId="184" fontId="1" fillId="0" borderId="50" xfId="0" applyNumberFormat="1" applyFont="1" applyBorder="1" applyAlignment="1">
      <alignment vertical="center"/>
    </xf>
    <xf numFmtId="0" fontId="0" fillId="0" borderId="50" xfId="0" quotePrefix="1" applyBorder="1" applyAlignment="1">
      <alignment vertical="center"/>
    </xf>
    <xf numFmtId="9" fontId="1" fillId="0" borderId="15" xfId="0" applyNumberFormat="1" applyFont="1" applyBorder="1" applyAlignment="1">
      <alignment vertical="center"/>
    </xf>
    <xf numFmtId="9" fontId="1" fillId="0" borderId="12" xfId="0" applyNumberFormat="1" applyFont="1" applyBorder="1" applyAlignment="1">
      <alignment vertical="center"/>
    </xf>
    <xf numFmtId="9" fontId="1" fillId="0" borderId="16" xfId="0" applyNumberFormat="1" applyFont="1" applyBorder="1" applyAlignment="1">
      <alignment vertical="center"/>
    </xf>
    <xf numFmtId="0" fontId="0" fillId="0" borderId="28" xfId="0" applyBorder="1" applyAlignment="1">
      <alignment horizontal="left" vertical="center"/>
    </xf>
    <xf numFmtId="0" fontId="0" fillId="0" borderId="19" xfId="0" applyBorder="1" applyAlignment="1">
      <alignment horizontal="left" vertical="center"/>
    </xf>
    <xf numFmtId="0" fontId="0" fillId="0" borderId="27" xfId="0" applyBorder="1" applyAlignment="1">
      <alignment horizontal="left" vertical="center"/>
    </xf>
  </cellXfs>
  <cellStyles count="16">
    <cellStyle name="パーセント" xfId="2" builtinId="5"/>
    <cellStyle name="パーセント 2" xfId="6"/>
    <cellStyle name="桁区切り" xfId="1" builtinId="6"/>
    <cellStyle name="標準" xfId="0" builtinId="0"/>
    <cellStyle name="標準 10" xfId="7"/>
    <cellStyle name="標準 17" xfId="8"/>
    <cellStyle name="標準 2" xfId="9"/>
    <cellStyle name="標準 2 3" xfId="10"/>
    <cellStyle name="標準 3" xfId="11"/>
    <cellStyle name="標準 5" xfId="12"/>
    <cellStyle name="標準 6" xfId="13"/>
    <cellStyle name="標準 7" xfId="14"/>
    <cellStyle name="標準 8" xfId="15"/>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84667</xdr:colOff>
      <xdr:row>78</xdr:row>
      <xdr:rowOff>433916</xdr:rowOff>
    </xdr:from>
    <xdr:to>
      <xdr:col>14</xdr:col>
      <xdr:colOff>142875</xdr:colOff>
      <xdr:row>79</xdr:row>
      <xdr:rowOff>285750</xdr:rowOff>
    </xdr:to>
    <xdr:sp macro="" textlink="">
      <xdr:nvSpPr>
        <xdr:cNvPr id="2" name="大かっこ 1"/>
        <xdr:cNvSpPr/>
      </xdr:nvSpPr>
      <xdr:spPr>
        <a:xfrm>
          <a:off x="1532467" y="30275741"/>
          <a:ext cx="1144058" cy="3757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8</xdr:col>
      <xdr:colOff>31749</xdr:colOff>
      <xdr:row>70</xdr:row>
      <xdr:rowOff>74082</xdr:rowOff>
    </xdr:from>
    <xdr:to>
      <xdr:col>14</xdr:col>
      <xdr:colOff>179916</xdr:colOff>
      <xdr:row>78</xdr:row>
      <xdr:rowOff>357186</xdr:rowOff>
    </xdr:to>
    <xdr:sp macro="" textlink="">
      <xdr:nvSpPr>
        <xdr:cNvPr id="3" name="テキスト ボックス 3"/>
        <xdr:cNvSpPr txBox="1"/>
      </xdr:nvSpPr>
      <xdr:spPr>
        <a:xfrm>
          <a:off x="1479549" y="29430132"/>
          <a:ext cx="1234017" cy="768879"/>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国土政策局</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14,682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9</xdr:col>
      <xdr:colOff>21166</xdr:colOff>
      <xdr:row>78</xdr:row>
      <xdr:rowOff>433917</xdr:rowOff>
    </xdr:from>
    <xdr:to>
      <xdr:col>15</xdr:col>
      <xdr:colOff>74784</xdr:colOff>
      <xdr:row>79</xdr:row>
      <xdr:rowOff>179723</xdr:rowOff>
    </xdr:to>
    <xdr:sp macro="" textlink="">
      <xdr:nvSpPr>
        <xdr:cNvPr id="4" name="テキスト ボックス 16"/>
        <xdr:cNvSpPr txBox="1"/>
      </xdr:nvSpPr>
      <xdr:spPr>
        <a:xfrm>
          <a:off x="1649941" y="30275742"/>
          <a:ext cx="1139468" cy="26968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予算の配分</a:t>
          </a:r>
        </a:p>
      </xdr:txBody>
    </xdr:sp>
    <xdr:clientData/>
  </xdr:twoCellAnchor>
  <xdr:twoCellAnchor>
    <xdr:from>
      <xdr:col>34</xdr:col>
      <xdr:colOff>84666</xdr:colOff>
      <xdr:row>93</xdr:row>
      <xdr:rowOff>407458</xdr:rowOff>
    </xdr:from>
    <xdr:to>
      <xdr:col>39</xdr:col>
      <xdr:colOff>42332</xdr:colOff>
      <xdr:row>95</xdr:row>
      <xdr:rowOff>333958</xdr:rowOff>
    </xdr:to>
    <xdr:cxnSp macro="">
      <xdr:nvCxnSpPr>
        <xdr:cNvPr id="5" name="カギ線コネクタ 11"/>
        <xdr:cNvCxnSpPr/>
      </xdr:nvCxnSpPr>
      <xdr:spPr>
        <a:xfrm>
          <a:off x="6218766" y="39974308"/>
          <a:ext cx="862541" cy="1260000"/>
        </a:xfrm>
        <a:prstGeom prst="bentConnector2">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31749</xdr:colOff>
      <xdr:row>78</xdr:row>
      <xdr:rowOff>226218</xdr:rowOff>
    </xdr:from>
    <xdr:to>
      <xdr:col>27</xdr:col>
      <xdr:colOff>23811</xdr:colOff>
      <xdr:row>80</xdr:row>
      <xdr:rowOff>-1</xdr:rowOff>
    </xdr:to>
    <xdr:sp macro="" textlink="">
      <xdr:nvSpPr>
        <xdr:cNvPr id="6" name="テキスト ボックス 3"/>
        <xdr:cNvSpPr txBox="1"/>
      </xdr:nvSpPr>
      <xdr:spPr>
        <a:xfrm>
          <a:off x="3108324" y="30068043"/>
          <a:ext cx="1801812" cy="964406"/>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（水管理･国土保全局、</a:t>
          </a:r>
          <a:endParaRPr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道路局等）</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14,682</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20</xdr:col>
      <xdr:colOff>119062</xdr:colOff>
      <xdr:row>70</xdr:row>
      <xdr:rowOff>412749</xdr:rowOff>
    </xdr:from>
    <xdr:to>
      <xdr:col>20</xdr:col>
      <xdr:colOff>127001</xdr:colOff>
      <xdr:row>78</xdr:row>
      <xdr:rowOff>214312</xdr:rowOff>
    </xdr:to>
    <xdr:cxnSp macro="">
      <xdr:nvCxnSpPr>
        <xdr:cNvPr id="7" name="カギ線コネクタ 11"/>
        <xdr:cNvCxnSpPr/>
      </xdr:nvCxnSpPr>
      <xdr:spPr>
        <a:xfrm flipH="1">
          <a:off x="3738562" y="29768799"/>
          <a:ext cx="7939" cy="287338"/>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144196</xdr:colOff>
      <xdr:row>80</xdr:row>
      <xdr:rowOff>505355</xdr:rowOff>
    </xdr:from>
    <xdr:to>
      <xdr:col>35</xdr:col>
      <xdr:colOff>23812</xdr:colOff>
      <xdr:row>81</xdr:row>
      <xdr:rowOff>611188</xdr:rowOff>
    </xdr:to>
    <xdr:sp macro="" textlink="">
      <xdr:nvSpPr>
        <xdr:cNvPr id="8" name="テキスト ボックス 3"/>
        <xdr:cNvSpPr txBox="1"/>
      </xdr:nvSpPr>
      <xdr:spPr>
        <a:xfrm>
          <a:off x="4668571" y="31537805"/>
          <a:ext cx="1670316" cy="772583"/>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Ａ．地方整備局等</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9</a:t>
          </a:r>
          <a:r>
            <a:rPr lang="ja-JP" altLang="en-US" sz="1200">
              <a:latin typeface="ＭＳ ゴシック" pitchFamily="49" charset="-128"/>
              <a:ea typeface="ＭＳ ゴシック" pitchFamily="49" charset="-128"/>
            </a:rPr>
            <a:t>機関）</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11,465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37</xdr:col>
      <xdr:colOff>0</xdr:colOff>
      <xdr:row>83</xdr:row>
      <xdr:rowOff>254000</xdr:rowOff>
    </xdr:from>
    <xdr:to>
      <xdr:col>49</xdr:col>
      <xdr:colOff>74085</xdr:colOff>
      <xdr:row>84</xdr:row>
      <xdr:rowOff>137583</xdr:rowOff>
    </xdr:to>
    <xdr:sp macro="" textlink="">
      <xdr:nvSpPr>
        <xdr:cNvPr id="9" name="テキスト ボックス 3"/>
        <xdr:cNvSpPr txBox="1"/>
      </xdr:nvSpPr>
      <xdr:spPr>
        <a:xfrm>
          <a:off x="6677025" y="33286700"/>
          <a:ext cx="2245785" cy="550333"/>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Ｂ．一般財団法人等</a:t>
          </a: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2</a:t>
          </a:r>
          <a:r>
            <a:rPr lang="ja-JP" altLang="en-US" sz="1200">
              <a:latin typeface="ＭＳ ゴシック" pitchFamily="49" charset="-128"/>
              <a:ea typeface="ＭＳ ゴシック" pitchFamily="49" charset="-128"/>
            </a:rPr>
            <a:t>者）</a:t>
          </a:r>
          <a:endParaRPr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6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37</xdr:col>
      <xdr:colOff>117738</xdr:colOff>
      <xdr:row>82</xdr:row>
      <xdr:rowOff>645584</xdr:rowOff>
    </xdr:from>
    <xdr:to>
      <xdr:col>44</xdr:col>
      <xdr:colOff>191822</xdr:colOff>
      <xdr:row>83</xdr:row>
      <xdr:rowOff>253807</xdr:rowOff>
    </xdr:to>
    <xdr:sp macro="" textlink="">
      <xdr:nvSpPr>
        <xdr:cNvPr id="10" name="テキスト ボックス 16"/>
        <xdr:cNvSpPr txBox="1"/>
      </xdr:nvSpPr>
      <xdr:spPr>
        <a:xfrm>
          <a:off x="6794763" y="33011534"/>
          <a:ext cx="1331384" cy="27497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t>【</a:t>
          </a:r>
          <a:r>
            <a:rPr kumimoji="1" lang="ja-JP" altLang="en-US" sz="1000"/>
            <a:t>総合評価方式</a:t>
          </a:r>
          <a:r>
            <a:rPr kumimoji="1" lang="en-US" altLang="ja-JP" sz="1000"/>
            <a:t>】</a:t>
          </a:r>
          <a:endParaRPr kumimoji="1" lang="ja-JP" altLang="en-US" sz="1000"/>
        </a:p>
      </xdr:txBody>
    </xdr:sp>
    <xdr:clientData/>
  </xdr:twoCellAnchor>
  <xdr:twoCellAnchor>
    <xdr:from>
      <xdr:col>38</xdr:col>
      <xdr:colOff>185209</xdr:colOff>
      <xdr:row>85</xdr:row>
      <xdr:rowOff>419364</xdr:rowOff>
    </xdr:from>
    <xdr:to>
      <xdr:col>46</xdr:col>
      <xdr:colOff>56886</xdr:colOff>
      <xdr:row>86</xdr:row>
      <xdr:rowOff>27587</xdr:rowOff>
    </xdr:to>
    <xdr:sp macro="" textlink="">
      <xdr:nvSpPr>
        <xdr:cNvPr id="11" name="テキスト ボックス 10"/>
        <xdr:cNvSpPr txBox="1"/>
      </xdr:nvSpPr>
      <xdr:spPr>
        <a:xfrm>
          <a:off x="7043209" y="34785564"/>
          <a:ext cx="1319477" cy="27497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t>【</a:t>
          </a:r>
          <a:r>
            <a:rPr kumimoji="1" lang="ja-JP" altLang="en-US" sz="1000"/>
            <a:t>総合評価方式等</a:t>
          </a:r>
          <a:r>
            <a:rPr kumimoji="1" lang="en-US" altLang="ja-JP" sz="1000"/>
            <a:t>】</a:t>
          </a:r>
          <a:endParaRPr kumimoji="1" lang="ja-JP" altLang="en-US" sz="1000"/>
        </a:p>
      </xdr:txBody>
    </xdr:sp>
    <xdr:clientData/>
  </xdr:twoCellAnchor>
  <xdr:twoCellAnchor>
    <xdr:from>
      <xdr:col>38</xdr:col>
      <xdr:colOff>127000</xdr:colOff>
      <xdr:row>86</xdr:row>
      <xdr:rowOff>31750</xdr:rowOff>
    </xdr:from>
    <xdr:to>
      <xdr:col>49</xdr:col>
      <xdr:colOff>52917</xdr:colOff>
      <xdr:row>86</xdr:row>
      <xdr:rowOff>645583</xdr:rowOff>
    </xdr:to>
    <xdr:sp macro="" textlink="">
      <xdr:nvSpPr>
        <xdr:cNvPr id="12" name="テキスト ボックス 3"/>
        <xdr:cNvSpPr txBox="1"/>
      </xdr:nvSpPr>
      <xdr:spPr>
        <a:xfrm>
          <a:off x="6985000" y="35064700"/>
          <a:ext cx="1916642" cy="613833"/>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Ｃ．民間企業</a:t>
          </a: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147</a:t>
          </a:r>
          <a:r>
            <a:rPr lang="ja-JP" altLang="en-US" sz="1200">
              <a:latin typeface="ＭＳ ゴシック" pitchFamily="49" charset="-128"/>
              <a:ea typeface="ＭＳ ゴシック" pitchFamily="49" charset="-128"/>
            </a:rPr>
            <a:t>者）</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11,355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37</xdr:col>
      <xdr:colOff>47624</xdr:colOff>
      <xdr:row>84</xdr:row>
      <xdr:rowOff>257968</xdr:rowOff>
    </xdr:from>
    <xdr:to>
      <xdr:col>49</xdr:col>
      <xdr:colOff>47624</xdr:colOff>
      <xdr:row>85</xdr:row>
      <xdr:rowOff>23811</xdr:rowOff>
    </xdr:to>
    <xdr:sp macro="" textlink="">
      <xdr:nvSpPr>
        <xdr:cNvPr id="13" name="大かっこ 12"/>
        <xdr:cNvSpPr/>
      </xdr:nvSpPr>
      <xdr:spPr>
        <a:xfrm>
          <a:off x="6724649" y="33957418"/>
          <a:ext cx="2171700" cy="4325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37</xdr:col>
      <xdr:colOff>178594</xdr:colOff>
      <xdr:row>84</xdr:row>
      <xdr:rowOff>224896</xdr:rowOff>
    </xdr:from>
    <xdr:to>
      <xdr:col>49</xdr:col>
      <xdr:colOff>11907</xdr:colOff>
      <xdr:row>84</xdr:row>
      <xdr:rowOff>654843</xdr:rowOff>
    </xdr:to>
    <xdr:sp macro="" textlink="">
      <xdr:nvSpPr>
        <xdr:cNvPr id="14" name="テキスト ボックス 16"/>
        <xdr:cNvSpPr txBox="1"/>
      </xdr:nvSpPr>
      <xdr:spPr>
        <a:xfrm>
          <a:off x="6855619" y="33924346"/>
          <a:ext cx="2005013" cy="42994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発注者支援、技術提案審査補助、</a:t>
          </a:r>
          <a:endParaRPr kumimoji="1" lang="en-US" altLang="ja-JP" sz="1000"/>
        </a:p>
        <a:p>
          <a:r>
            <a:rPr kumimoji="1" lang="ja-JP" altLang="en-US" sz="1000"/>
            <a:t>建設資材等価格調査</a:t>
          </a:r>
        </a:p>
      </xdr:txBody>
    </xdr:sp>
    <xdr:clientData/>
  </xdr:twoCellAnchor>
  <xdr:twoCellAnchor>
    <xdr:from>
      <xdr:col>38</xdr:col>
      <xdr:colOff>169333</xdr:colOff>
      <xdr:row>87</xdr:row>
      <xdr:rowOff>63499</xdr:rowOff>
    </xdr:from>
    <xdr:to>
      <xdr:col>48</xdr:col>
      <xdr:colOff>148167</xdr:colOff>
      <xdr:row>87</xdr:row>
      <xdr:rowOff>387349</xdr:rowOff>
    </xdr:to>
    <xdr:sp macro="" textlink="">
      <xdr:nvSpPr>
        <xdr:cNvPr id="15" name="大かっこ 14"/>
        <xdr:cNvSpPr/>
      </xdr:nvSpPr>
      <xdr:spPr>
        <a:xfrm>
          <a:off x="7027333" y="35763199"/>
          <a:ext cx="1788584" cy="323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39</xdr:col>
      <xdr:colOff>74082</xdr:colOff>
      <xdr:row>87</xdr:row>
      <xdr:rowOff>63500</xdr:rowOff>
    </xdr:from>
    <xdr:to>
      <xdr:col>49</xdr:col>
      <xdr:colOff>11906</xdr:colOff>
      <xdr:row>87</xdr:row>
      <xdr:rowOff>511968</xdr:rowOff>
    </xdr:to>
    <xdr:sp macro="" textlink="">
      <xdr:nvSpPr>
        <xdr:cNvPr id="16" name="テキスト ボックス 16"/>
        <xdr:cNvSpPr txBox="1"/>
      </xdr:nvSpPr>
      <xdr:spPr>
        <a:xfrm>
          <a:off x="7113057" y="35763200"/>
          <a:ext cx="1747574" cy="44846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工事、調査、測量、設計等</a:t>
          </a:r>
        </a:p>
      </xdr:txBody>
    </xdr:sp>
    <xdr:clientData/>
  </xdr:twoCellAnchor>
  <xdr:twoCellAnchor>
    <xdr:from>
      <xdr:col>25</xdr:col>
      <xdr:colOff>10584</xdr:colOff>
      <xdr:row>93</xdr:row>
      <xdr:rowOff>52916</xdr:rowOff>
    </xdr:from>
    <xdr:to>
      <xdr:col>34</xdr:col>
      <xdr:colOff>84669</xdr:colOff>
      <xdr:row>94</xdr:row>
      <xdr:rowOff>158749</xdr:rowOff>
    </xdr:to>
    <xdr:sp macro="" textlink="">
      <xdr:nvSpPr>
        <xdr:cNvPr id="17" name="テキスト ボックス 3"/>
        <xdr:cNvSpPr txBox="1"/>
      </xdr:nvSpPr>
      <xdr:spPr>
        <a:xfrm>
          <a:off x="4534959" y="39619766"/>
          <a:ext cx="1683810" cy="772583"/>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Ｅ．地方公共団体</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9</a:t>
          </a:r>
          <a:r>
            <a:rPr lang="ja-JP" altLang="en-US" sz="1200">
              <a:latin typeface="ＭＳ ゴシック" pitchFamily="49" charset="-128"/>
              <a:ea typeface="ＭＳ ゴシック" pitchFamily="49" charset="-128"/>
            </a:rPr>
            <a:t>団体）</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3,217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25</xdr:col>
      <xdr:colOff>84668</xdr:colOff>
      <xdr:row>92</xdr:row>
      <xdr:rowOff>402167</xdr:rowOff>
    </xdr:from>
    <xdr:to>
      <xdr:col>32</xdr:col>
      <xdr:colOff>158752</xdr:colOff>
      <xdr:row>93</xdr:row>
      <xdr:rowOff>10390</xdr:rowOff>
    </xdr:to>
    <xdr:sp macro="" textlink="">
      <xdr:nvSpPr>
        <xdr:cNvPr id="18" name="テキスト ボックス 17"/>
        <xdr:cNvSpPr txBox="1"/>
      </xdr:nvSpPr>
      <xdr:spPr>
        <a:xfrm>
          <a:off x="4609043" y="39302267"/>
          <a:ext cx="1340909" cy="27497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35</xdr:col>
      <xdr:colOff>47626</xdr:colOff>
      <xdr:row>95</xdr:row>
      <xdr:rowOff>317498</xdr:rowOff>
    </xdr:from>
    <xdr:to>
      <xdr:col>49</xdr:col>
      <xdr:colOff>47624</xdr:colOff>
      <xdr:row>97</xdr:row>
      <xdr:rowOff>631031</xdr:rowOff>
    </xdr:to>
    <xdr:sp macro="" textlink="">
      <xdr:nvSpPr>
        <xdr:cNvPr id="19" name="テキスト ボックス 3"/>
        <xdr:cNvSpPr txBox="1"/>
      </xdr:nvSpPr>
      <xdr:spPr>
        <a:xfrm>
          <a:off x="6362701" y="41217848"/>
          <a:ext cx="2533648" cy="1647033"/>
        </a:xfrm>
        <a:prstGeom prst="rect">
          <a:avLst/>
        </a:prstGeom>
        <a:noFill/>
        <a:ln w="12700">
          <a:solidFill>
            <a:schemeClr val="tx1"/>
          </a:solid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pitchFamily="49" charset="-128"/>
              <a:ea typeface="ＭＳ ゴシック" pitchFamily="49" charset="-128"/>
            </a:rPr>
            <a:t>本工事費　 　　 </a:t>
          </a:r>
          <a:r>
            <a:rPr kumimoji="1" lang="en-US" altLang="ja-JP" sz="1200">
              <a:latin typeface="ＭＳ ゴシック" pitchFamily="49" charset="-128"/>
              <a:ea typeface="ＭＳ ゴシック" pitchFamily="49" charset="-128"/>
            </a:rPr>
            <a:t>560,850,000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附帯工事費 　　  </a:t>
          </a:r>
          <a:r>
            <a:rPr kumimoji="1" lang="en-US" altLang="ja-JP" sz="1200">
              <a:latin typeface="ＭＳ ゴシック" pitchFamily="49" charset="-128"/>
              <a:ea typeface="ＭＳ ゴシック" pitchFamily="49" charset="-128"/>
            </a:rPr>
            <a:t>38,000,000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用地費及補償費　</a:t>
          </a:r>
          <a:r>
            <a:rPr kumimoji="1" lang="en-US" altLang="ja-JP" sz="1200">
              <a:latin typeface="ＭＳ ゴシック" pitchFamily="49" charset="-128"/>
              <a:ea typeface="ＭＳ ゴシック" pitchFamily="49" charset="-128"/>
            </a:rPr>
            <a:t>134,200,000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工事間接費　　　</a:t>
          </a:r>
          <a:r>
            <a:rPr kumimoji="1" lang="en-US" altLang="ja-JP" sz="1200">
              <a:latin typeface="ＭＳ ゴシック" pitchFamily="49" charset="-128"/>
              <a:ea typeface="ＭＳ ゴシック" pitchFamily="49" charset="-128"/>
            </a:rPr>
            <a:t>135,950,000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合　計　　　　　</a:t>
          </a:r>
          <a:r>
            <a:rPr kumimoji="1" lang="en-US" altLang="ja-JP" sz="1200">
              <a:latin typeface="ＭＳ ゴシック" pitchFamily="49" charset="-128"/>
              <a:ea typeface="ＭＳ ゴシック" pitchFamily="49" charset="-128"/>
            </a:rPr>
            <a:t>869,000,000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endParaRPr kumimoji="1" lang="en-US" altLang="ja-JP" sz="1200">
            <a:latin typeface="ＭＳ ゴシック" pitchFamily="49" charset="-128"/>
            <a:ea typeface="ＭＳ ゴシック" pitchFamily="49" charset="-128"/>
          </a:endParaRPr>
        </a:p>
        <a:p>
          <a:pPr algn="r"/>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交付決定ベース</a:t>
          </a:r>
          <a:r>
            <a:rPr kumimoji="1" lang="en-US" altLang="ja-JP" sz="1200">
              <a:latin typeface="ＭＳ ゴシック" pitchFamily="49" charset="-128"/>
              <a:ea typeface="ＭＳ ゴシック" pitchFamily="49" charset="-128"/>
            </a:rPr>
            <a:t>〉</a:t>
          </a:r>
        </a:p>
        <a:p>
          <a:pPr algn="l"/>
          <a:endParaRPr kumimoji="1" lang="en-US" altLang="ja-JP" sz="1200">
            <a:latin typeface="ＭＳ ゴシック" pitchFamily="49" charset="-128"/>
            <a:ea typeface="ＭＳ ゴシック" pitchFamily="49" charset="-128"/>
          </a:endParaRPr>
        </a:p>
        <a:p>
          <a:pPr algn="l"/>
          <a:endParaRPr kumimoji="1" lang="en-US" altLang="ja-JP" sz="1200">
            <a:latin typeface="ＭＳ ゴシック" pitchFamily="49" charset="-128"/>
            <a:ea typeface="ＭＳ ゴシック" pitchFamily="49" charset="-128"/>
          </a:endParaRPr>
        </a:p>
        <a:p>
          <a:pPr algn="l"/>
          <a:endParaRPr kumimoji="1" lang="ja-JP" altLang="en-US" sz="1200">
            <a:latin typeface="ＭＳ ゴシック" pitchFamily="49" charset="-128"/>
            <a:ea typeface="ＭＳ ゴシック" pitchFamily="49" charset="-128"/>
          </a:endParaRPr>
        </a:p>
      </xdr:txBody>
    </xdr:sp>
    <xdr:clientData/>
  </xdr:twoCellAnchor>
  <xdr:twoCellAnchor>
    <xdr:from>
      <xdr:col>25</xdr:col>
      <xdr:colOff>10582</xdr:colOff>
      <xdr:row>94</xdr:row>
      <xdr:rowOff>285750</xdr:rowOff>
    </xdr:from>
    <xdr:to>
      <xdr:col>34</xdr:col>
      <xdr:colOff>190500</xdr:colOff>
      <xdr:row>95</xdr:row>
      <xdr:rowOff>214312</xdr:rowOff>
    </xdr:to>
    <xdr:sp macro="" textlink="">
      <xdr:nvSpPr>
        <xdr:cNvPr id="20" name="大かっこ 19"/>
        <xdr:cNvSpPr/>
      </xdr:nvSpPr>
      <xdr:spPr>
        <a:xfrm>
          <a:off x="4534957" y="40519350"/>
          <a:ext cx="1780118" cy="5953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25</xdr:col>
      <xdr:colOff>79375</xdr:colOff>
      <xdr:row>82</xdr:row>
      <xdr:rowOff>23812</xdr:rowOff>
    </xdr:from>
    <xdr:to>
      <xdr:col>36</xdr:col>
      <xdr:colOff>35719</xdr:colOff>
      <xdr:row>82</xdr:row>
      <xdr:rowOff>563562</xdr:rowOff>
    </xdr:to>
    <xdr:sp macro="" textlink="">
      <xdr:nvSpPr>
        <xdr:cNvPr id="21" name="大かっこ 20"/>
        <xdr:cNvSpPr/>
      </xdr:nvSpPr>
      <xdr:spPr>
        <a:xfrm>
          <a:off x="4603750" y="32389762"/>
          <a:ext cx="1928019" cy="539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25</xdr:col>
      <xdr:colOff>156105</xdr:colOff>
      <xdr:row>82</xdr:row>
      <xdr:rowOff>63501</xdr:rowOff>
    </xdr:from>
    <xdr:to>
      <xdr:col>35</xdr:col>
      <xdr:colOff>124355</xdr:colOff>
      <xdr:row>83</xdr:row>
      <xdr:rowOff>148168</xdr:rowOff>
    </xdr:to>
    <xdr:sp macro="" textlink="">
      <xdr:nvSpPr>
        <xdr:cNvPr id="22" name="テキスト ボックス 16"/>
        <xdr:cNvSpPr txBox="1"/>
      </xdr:nvSpPr>
      <xdr:spPr>
        <a:xfrm>
          <a:off x="4680480" y="32429451"/>
          <a:ext cx="1758950" cy="75141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工事の実施及び工事に係る</a:t>
          </a:r>
          <a:endParaRPr kumimoji="1" lang="en-US" altLang="ja-JP" sz="1000"/>
        </a:p>
        <a:p>
          <a:r>
            <a:rPr kumimoji="1" lang="ja-JP" altLang="en-US" sz="1000"/>
            <a:t>調査・測量・設計・用地補償等</a:t>
          </a:r>
        </a:p>
      </xdr:txBody>
    </xdr:sp>
    <xdr:clientData/>
  </xdr:twoCellAnchor>
  <xdr:twoCellAnchor>
    <xdr:from>
      <xdr:col>25</xdr:col>
      <xdr:colOff>89955</xdr:colOff>
      <xdr:row>94</xdr:row>
      <xdr:rowOff>272520</xdr:rowOff>
    </xdr:from>
    <xdr:to>
      <xdr:col>33</xdr:col>
      <xdr:colOff>154781</xdr:colOff>
      <xdr:row>95</xdr:row>
      <xdr:rowOff>214311</xdr:rowOff>
    </xdr:to>
    <xdr:sp macro="" textlink="">
      <xdr:nvSpPr>
        <xdr:cNvPr id="23" name="テキスト ボックス 16"/>
        <xdr:cNvSpPr txBox="1"/>
      </xdr:nvSpPr>
      <xdr:spPr>
        <a:xfrm>
          <a:off x="4614330" y="40506120"/>
          <a:ext cx="1512626" cy="60854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工事の実施及び工事に係る調査・測量・設計・用地費及補償費等</a:t>
          </a:r>
        </a:p>
      </xdr:txBody>
    </xdr:sp>
    <xdr:clientData/>
  </xdr:twoCellAnchor>
  <xdr:twoCellAnchor>
    <xdr:from>
      <xdr:col>39</xdr:col>
      <xdr:colOff>95252</xdr:colOff>
      <xdr:row>95</xdr:row>
      <xdr:rowOff>21168</xdr:rowOff>
    </xdr:from>
    <xdr:to>
      <xdr:col>46</xdr:col>
      <xdr:colOff>169335</xdr:colOff>
      <xdr:row>95</xdr:row>
      <xdr:rowOff>296141</xdr:rowOff>
    </xdr:to>
    <xdr:sp macro="" textlink="">
      <xdr:nvSpPr>
        <xdr:cNvPr id="24" name="テキスト ボックス 23"/>
        <xdr:cNvSpPr txBox="1"/>
      </xdr:nvSpPr>
      <xdr:spPr>
        <a:xfrm>
          <a:off x="7134227" y="40921518"/>
          <a:ext cx="1340908" cy="27497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　</a:t>
          </a:r>
          <a:r>
            <a:rPr kumimoji="1" lang="en-US" altLang="ja-JP" sz="1100"/>
            <a:t>〈</a:t>
          </a:r>
          <a:r>
            <a:rPr kumimoji="1" lang="ja-JP" altLang="en-US" sz="1100"/>
            <a:t>　山形県の例　</a:t>
          </a:r>
          <a:r>
            <a:rPr kumimoji="1" lang="en-US" altLang="ja-JP" sz="1100"/>
            <a:t>〉</a:t>
          </a:r>
          <a:endParaRPr kumimoji="1" lang="ja-JP" altLang="en-US" sz="1100"/>
        </a:p>
      </xdr:txBody>
    </xdr:sp>
    <xdr:clientData/>
  </xdr:twoCellAnchor>
  <xdr:twoCellAnchor>
    <xdr:from>
      <xdr:col>17</xdr:col>
      <xdr:colOff>10583</xdr:colOff>
      <xdr:row>80</xdr:row>
      <xdr:rowOff>74083</xdr:rowOff>
    </xdr:from>
    <xdr:to>
      <xdr:col>26</xdr:col>
      <xdr:colOff>35718</xdr:colOff>
      <xdr:row>80</xdr:row>
      <xdr:rowOff>397933</xdr:rowOff>
    </xdr:to>
    <xdr:sp macro="" textlink="">
      <xdr:nvSpPr>
        <xdr:cNvPr id="25" name="大かっこ 24"/>
        <xdr:cNvSpPr/>
      </xdr:nvSpPr>
      <xdr:spPr>
        <a:xfrm>
          <a:off x="3087158" y="31106533"/>
          <a:ext cx="1653910" cy="323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17</xdr:col>
      <xdr:colOff>15875</xdr:colOff>
      <xdr:row>80</xdr:row>
      <xdr:rowOff>116417</xdr:rowOff>
    </xdr:from>
    <xdr:to>
      <xdr:col>27</xdr:col>
      <xdr:colOff>70114</xdr:colOff>
      <xdr:row>80</xdr:row>
      <xdr:rowOff>391390</xdr:rowOff>
    </xdr:to>
    <xdr:sp macro="" textlink="">
      <xdr:nvSpPr>
        <xdr:cNvPr id="26" name="テキスト ボックス 16"/>
        <xdr:cNvSpPr txBox="1"/>
      </xdr:nvSpPr>
      <xdr:spPr>
        <a:xfrm>
          <a:off x="3092450" y="31148867"/>
          <a:ext cx="1863989" cy="27497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地方整備局等への助言等</a:t>
          </a:r>
        </a:p>
      </xdr:txBody>
    </xdr:sp>
    <xdr:clientData/>
  </xdr:twoCellAnchor>
  <xdr:twoCellAnchor>
    <xdr:from>
      <xdr:col>20</xdr:col>
      <xdr:colOff>116417</xdr:colOff>
      <xdr:row>80</xdr:row>
      <xdr:rowOff>423333</xdr:rowOff>
    </xdr:from>
    <xdr:to>
      <xdr:col>20</xdr:col>
      <xdr:colOff>127001</xdr:colOff>
      <xdr:row>93</xdr:row>
      <xdr:rowOff>465666</xdr:rowOff>
    </xdr:to>
    <xdr:cxnSp macro="">
      <xdr:nvCxnSpPr>
        <xdr:cNvPr id="27" name="カギ線コネクタ 11"/>
        <xdr:cNvCxnSpPr/>
      </xdr:nvCxnSpPr>
      <xdr:spPr>
        <a:xfrm flipH="1">
          <a:off x="3735917" y="31455783"/>
          <a:ext cx="10584" cy="8576733"/>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21166</xdr:colOff>
      <xdr:row>70</xdr:row>
      <xdr:rowOff>412750</xdr:rowOff>
    </xdr:from>
    <xdr:to>
      <xdr:col>20</xdr:col>
      <xdr:colOff>127000</xdr:colOff>
      <xdr:row>70</xdr:row>
      <xdr:rowOff>412750</xdr:rowOff>
    </xdr:to>
    <xdr:cxnSp macro="">
      <xdr:nvCxnSpPr>
        <xdr:cNvPr id="28" name="カギ線コネクタ 11"/>
        <xdr:cNvCxnSpPr/>
      </xdr:nvCxnSpPr>
      <xdr:spPr>
        <a:xfrm>
          <a:off x="2735791" y="29768800"/>
          <a:ext cx="1010709" cy="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150812</xdr:colOff>
      <xdr:row>89</xdr:row>
      <xdr:rowOff>227541</xdr:rowOff>
    </xdr:from>
    <xdr:to>
      <xdr:col>49</xdr:col>
      <xdr:colOff>76729</xdr:colOff>
      <xdr:row>90</xdr:row>
      <xdr:rowOff>174624</xdr:rowOff>
    </xdr:to>
    <xdr:sp macro="" textlink="">
      <xdr:nvSpPr>
        <xdr:cNvPr id="29" name="テキスト ボックス 3"/>
        <xdr:cNvSpPr txBox="1"/>
      </xdr:nvSpPr>
      <xdr:spPr>
        <a:xfrm>
          <a:off x="7008812" y="37127391"/>
          <a:ext cx="1916642" cy="613833"/>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Ｄ．個人</a:t>
          </a: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27</a:t>
          </a:r>
          <a:r>
            <a:rPr lang="ja-JP" altLang="en-US" sz="1200">
              <a:latin typeface="ＭＳ ゴシック" pitchFamily="49" charset="-128"/>
              <a:ea typeface="ＭＳ ゴシック" pitchFamily="49" charset="-128"/>
            </a:rPr>
            <a:t>者）</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　</a:t>
          </a:r>
          <a:r>
            <a:rPr lang="en-US" altLang="ja-JP" sz="1200">
              <a:latin typeface="ＭＳ ゴシック" pitchFamily="49" charset="-128"/>
              <a:ea typeface="ＭＳ ゴシック" pitchFamily="49" charset="-128"/>
            </a:rPr>
            <a:t>104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38</xdr:col>
      <xdr:colOff>161395</xdr:colOff>
      <xdr:row>88</xdr:row>
      <xdr:rowOff>433917</xdr:rowOff>
    </xdr:from>
    <xdr:to>
      <xdr:col>46</xdr:col>
      <xdr:colOff>33072</xdr:colOff>
      <xdr:row>89</xdr:row>
      <xdr:rowOff>173109</xdr:rowOff>
    </xdr:to>
    <xdr:sp macro="" textlink="">
      <xdr:nvSpPr>
        <xdr:cNvPr id="30" name="テキスト ボックス 29"/>
        <xdr:cNvSpPr txBox="1"/>
      </xdr:nvSpPr>
      <xdr:spPr>
        <a:xfrm>
          <a:off x="7019395" y="36800367"/>
          <a:ext cx="1319477" cy="27259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t>【</a:t>
          </a:r>
          <a:r>
            <a:rPr kumimoji="1" lang="ja-JP" altLang="en-US" sz="1000"/>
            <a:t>特命随意契約</a:t>
          </a:r>
          <a:r>
            <a:rPr kumimoji="1" lang="en-US" altLang="ja-JP" sz="1000"/>
            <a:t>】</a:t>
          </a:r>
          <a:endParaRPr kumimoji="1" lang="ja-JP" altLang="en-US" sz="1000"/>
        </a:p>
      </xdr:txBody>
    </xdr:sp>
    <xdr:clientData/>
  </xdr:twoCellAnchor>
  <xdr:twoCellAnchor>
    <xdr:from>
      <xdr:col>39</xdr:col>
      <xdr:colOff>18520</xdr:colOff>
      <xdr:row>90</xdr:row>
      <xdr:rowOff>322792</xdr:rowOff>
    </xdr:from>
    <xdr:to>
      <xdr:col>48</xdr:col>
      <xdr:colOff>199760</xdr:colOff>
      <xdr:row>90</xdr:row>
      <xdr:rowOff>646642</xdr:rowOff>
    </xdr:to>
    <xdr:sp macro="" textlink="">
      <xdr:nvSpPr>
        <xdr:cNvPr id="31" name="大かっこ 30"/>
        <xdr:cNvSpPr/>
      </xdr:nvSpPr>
      <xdr:spPr>
        <a:xfrm>
          <a:off x="7057495" y="37889392"/>
          <a:ext cx="1790965" cy="323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40</xdr:col>
      <xdr:colOff>6615</xdr:colOff>
      <xdr:row>90</xdr:row>
      <xdr:rowOff>329406</xdr:rowOff>
    </xdr:from>
    <xdr:to>
      <xdr:col>46</xdr:col>
      <xdr:colOff>82722</xdr:colOff>
      <xdr:row>90</xdr:row>
      <xdr:rowOff>604379</xdr:rowOff>
    </xdr:to>
    <xdr:sp macro="" textlink="">
      <xdr:nvSpPr>
        <xdr:cNvPr id="32" name="テキスト ボックス 16"/>
        <xdr:cNvSpPr txBox="1"/>
      </xdr:nvSpPr>
      <xdr:spPr>
        <a:xfrm>
          <a:off x="7226565" y="37896006"/>
          <a:ext cx="1161957" cy="27497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補償費、用地費</a:t>
          </a:r>
        </a:p>
      </xdr:txBody>
    </xdr:sp>
    <xdr:clientData/>
  </xdr:twoCellAnchor>
  <xdr:twoCellAnchor>
    <xdr:from>
      <xdr:col>20</xdr:col>
      <xdr:colOff>142875</xdr:colOff>
      <xdr:row>81</xdr:row>
      <xdr:rowOff>224897</xdr:rowOff>
    </xdr:from>
    <xdr:to>
      <xdr:col>25</xdr:col>
      <xdr:colOff>144196</xdr:colOff>
      <xdr:row>81</xdr:row>
      <xdr:rowOff>226219</xdr:rowOff>
    </xdr:to>
    <xdr:cxnSp macro="">
      <xdr:nvCxnSpPr>
        <xdr:cNvPr id="33" name="カギ線コネクタ 11"/>
        <xdr:cNvCxnSpPr>
          <a:endCxn id="8" idx="1"/>
        </xdr:cNvCxnSpPr>
      </xdr:nvCxnSpPr>
      <xdr:spPr>
        <a:xfrm flipV="1">
          <a:off x="3762375" y="31924097"/>
          <a:ext cx="906196" cy="1322"/>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127000</xdr:colOff>
      <xdr:row>93</xdr:row>
      <xdr:rowOff>444500</xdr:rowOff>
    </xdr:from>
    <xdr:to>
      <xdr:col>24</xdr:col>
      <xdr:colOff>169331</xdr:colOff>
      <xdr:row>93</xdr:row>
      <xdr:rowOff>449792</xdr:rowOff>
    </xdr:to>
    <xdr:cxnSp macro="">
      <xdr:nvCxnSpPr>
        <xdr:cNvPr id="34" name="カギ線コネクタ 11"/>
        <xdr:cNvCxnSpPr/>
      </xdr:nvCxnSpPr>
      <xdr:spPr>
        <a:xfrm>
          <a:off x="3746500" y="40011350"/>
          <a:ext cx="766231" cy="5292"/>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169337</xdr:colOff>
      <xdr:row>82</xdr:row>
      <xdr:rowOff>645583</xdr:rowOff>
    </xdr:from>
    <xdr:to>
      <xdr:col>30</xdr:col>
      <xdr:colOff>11906</xdr:colOff>
      <xdr:row>89</xdr:row>
      <xdr:rowOff>440531</xdr:rowOff>
    </xdr:to>
    <xdr:cxnSp macro="">
      <xdr:nvCxnSpPr>
        <xdr:cNvPr id="35" name="カギ線コネクタ 11"/>
        <xdr:cNvCxnSpPr/>
      </xdr:nvCxnSpPr>
      <xdr:spPr>
        <a:xfrm>
          <a:off x="5417612" y="33011533"/>
          <a:ext cx="23544" cy="4328848"/>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169333</xdr:colOff>
      <xdr:row>83</xdr:row>
      <xdr:rowOff>518583</xdr:rowOff>
    </xdr:from>
    <xdr:to>
      <xdr:col>37</xdr:col>
      <xdr:colOff>-1</xdr:colOff>
      <xdr:row>83</xdr:row>
      <xdr:rowOff>523875</xdr:rowOff>
    </xdr:to>
    <xdr:cxnSp macro="">
      <xdr:nvCxnSpPr>
        <xdr:cNvPr id="36" name="カギ線コネクタ 11"/>
        <xdr:cNvCxnSpPr/>
      </xdr:nvCxnSpPr>
      <xdr:spPr>
        <a:xfrm>
          <a:off x="5417608" y="33551283"/>
          <a:ext cx="1259416" cy="5292"/>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10584</xdr:colOff>
      <xdr:row>86</xdr:row>
      <xdr:rowOff>328083</xdr:rowOff>
    </xdr:from>
    <xdr:to>
      <xdr:col>38</xdr:col>
      <xdr:colOff>127000</xdr:colOff>
      <xdr:row>86</xdr:row>
      <xdr:rowOff>338667</xdr:rowOff>
    </xdr:to>
    <xdr:cxnSp macro="">
      <xdr:nvCxnSpPr>
        <xdr:cNvPr id="37" name="カギ線コネクタ 11"/>
        <xdr:cNvCxnSpPr>
          <a:endCxn id="12" idx="1"/>
        </xdr:cNvCxnSpPr>
      </xdr:nvCxnSpPr>
      <xdr:spPr>
        <a:xfrm>
          <a:off x="5439834" y="35361033"/>
          <a:ext cx="1545166" cy="10584"/>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191822</xdr:colOff>
      <xdr:row>89</xdr:row>
      <xdr:rowOff>416719</xdr:rowOff>
    </xdr:from>
    <xdr:to>
      <xdr:col>38</xdr:col>
      <xdr:colOff>130969</xdr:colOff>
      <xdr:row>89</xdr:row>
      <xdr:rowOff>431270</xdr:rowOff>
    </xdr:to>
    <xdr:cxnSp macro="">
      <xdr:nvCxnSpPr>
        <xdr:cNvPr id="38" name="カギ線コネクタ 11"/>
        <xdr:cNvCxnSpPr/>
      </xdr:nvCxnSpPr>
      <xdr:spPr>
        <a:xfrm flipV="1">
          <a:off x="5430572" y="37316569"/>
          <a:ext cx="1558397" cy="14551"/>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C566"/>
  <sheetViews>
    <sheetView tabSelected="1" view="pageBreakPreview" topLeftCell="A468" zoomScale="85" zoomScaleNormal="75" zoomScaleSheetLayoutView="85" workbookViewId="0">
      <selection activeCell="A487" sqref="A487:B487"/>
    </sheetView>
  </sheetViews>
  <sheetFormatPr defaultRowHeight="13.5"/>
  <cols>
    <col min="1" max="33" width="2.625" customWidth="1"/>
    <col min="34" max="34" width="2.25" customWidth="1"/>
    <col min="35" max="50" width="2.625" customWidth="1"/>
    <col min="51" max="57" width="2.25" customWidth="1"/>
  </cols>
  <sheetData>
    <row r="1" spans="1:50" ht="23.25" customHeight="1">
      <c r="AP1" s="49"/>
      <c r="AQ1" s="49"/>
      <c r="AR1" s="49"/>
      <c r="AS1" s="49"/>
      <c r="AT1" s="49"/>
      <c r="AU1" s="49"/>
      <c r="AV1" s="49"/>
      <c r="AW1" s="1"/>
    </row>
    <row r="2" spans="1:50" ht="21.75" customHeight="1" thickBot="1">
      <c r="AJ2" s="50" t="s">
        <v>0</v>
      </c>
      <c r="AK2" s="50"/>
      <c r="AL2" s="50"/>
      <c r="AM2" s="50"/>
      <c r="AN2" s="50"/>
      <c r="AO2" s="50"/>
      <c r="AP2" s="50"/>
      <c r="AQ2" s="51">
        <v>114</v>
      </c>
      <c r="AR2" s="51"/>
      <c r="AS2" s="51"/>
      <c r="AT2" s="51"/>
      <c r="AU2" s="51"/>
      <c r="AV2" s="51"/>
      <c r="AW2" s="51"/>
      <c r="AX2" s="51"/>
    </row>
    <row r="3" spans="1:50" ht="21" customHeight="1" thickBot="1">
      <c r="A3" s="52" t="s">
        <v>1</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4" t="s">
        <v>2</v>
      </c>
      <c r="AP3" s="53"/>
      <c r="AQ3" s="53"/>
      <c r="AR3" s="53"/>
      <c r="AS3" s="53"/>
      <c r="AT3" s="53"/>
      <c r="AU3" s="53"/>
      <c r="AV3" s="53"/>
      <c r="AW3" s="53"/>
      <c r="AX3" s="55"/>
    </row>
    <row r="4" spans="1:50" ht="25.15" customHeight="1">
      <c r="A4" s="56" t="s">
        <v>3</v>
      </c>
      <c r="B4" s="57"/>
      <c r="C4" s="57"/>
      <c r="D4" s="57"/>
      <c r="E4" s="57"/>
      <c r="F4" s="57"/>
      <c r="G4" s="58" t="s">
        <v>4</v>
      </c>
      <c r="H4" s="59"/>
      <c r="I4" s="59"/>
      <c r="J4" s="59"/>
      <c r="K4" s="59"/>
      <c r="L4" s="59"/>
      <c r="M4" s="59"/>
      <c r="N4" s="59"/>
      <c r="O4" s="59"/>
      <c r="P4" s="59"/>
      <c r="Q4" s="59"/>
      <c r="R4" s="59"/>
      <c r="S4" s="59"/>
      <c r="T4" s="59"/>
      <c r="U4" s="59"/>
      <c r="V4" s="59"/>
      <c r="W4" s="59"/>
      <c r="X4" s="59"/>
      <c r="Y4" s="60" t="s">
        <v>5</v>
      </c>
      <c r="Z4" s="61"/>
      <c r="AA4" s="61"/>
      <c r="AB4" s="61"/>
      <c r="AC4" s="61"/>
      <c r="AD4" s="62"/>
      <c r="AE4" s="63" t="s">
        <v>6</v>
      </c>
      <c r="AF4" s="63"/>
      <c r="AG4" s="63"/>
      <c r="AH4" s="63"/>
      <c r="AI4" s="63"/>
      <c r="AJ4" s="63"/>
      <c r="AK4" s="63"/>
      <c r="AL4" s="63"/>
      <c r="AM4" s="63"/>
      <c r="AN4" s="63"/>
      <c r="AO4" s="63"/>
      <c r="AP4" s="64"/>
      <c r="AQ4" s="65" t="s">
        <v>7</v>
      </c>
      <c r="AR4" s="63"/>
      <c r="AS4" s="63"/>
      <c r="AT4" s="63"/>
      <c r="AU4" s="63"/>
      <c r="AV4" s="63"/>
      <c r="AW4" s="63"/>
      <c r="AX4" s="66"/>
    </row>
    <row r="5" spans="1:50" ht="30" customHeight="1">
      <c r="A5" s="81" t="s">
        <v>8</v>
      </c>
      <c r="B5" s="82"/>
      <c r="C5" s="82"/>
      <c r="D5" s="82"/>
      <c r="E5" s="82"/>
      <c r="F5" s="83"/>
      <c r="G5" s="84" t="s">
        <v>9</v>
      </c>
      <c r="H5" s="85"/>
      <c r="I5" s="85"/>
      <c r="J5" s="85"/>
      <c r="K5" s="85"/>
      <c r="L5" s="85"/>
      <c r="M5" s="85"/>
      <c r="N5" s="85"/>
      <c r="O5" s="85"/>
      <c r="P5" s="85"/>
      <c r="Q5" s="85"/>
      <c r="R5" s="85"/>
      <c r="S5" s="85"/>
      <c r="T5" s="85"/>
      <c r="U5" s="85"/>
      <c r="V5" s="86"/>
      <c r="W5" s="86"/>
      <c r="X5" s="86"/>
      <c r="Y5" s="87" t="s">
        <v>10</v>
      </c>
      <c r="Z5" s="88"/>
      <c r="AA5" s="88"/>
      <c r="AB5" s="88"/>
      <c r="AC5" s="88"/>
      <c r="AD5" s="89"/>
      <c r="AE5" s="90" t="s">
        <v>11</v>
      </c>
      <c r="AF5" s="90"/>
      <c r="AG5" s="90"/>
      <c r="AH5" s="90"/>
      <c r="AI5" s="90"/>
      <c r="AJ5" s="90"/>
      <c r="AK5" s="90"/>
      <c r="AL5" s="90"/>
      <c r="AM5" s="90"/>
      <c r="AN5" s="90"/>
      <c r="AO5" s="90"/>
      <c r="AP5" s="91"/>
      <c r="AQ5" s="92" t="s">
        <v>212</v>
      </c>
      <c r="AR5" s="93"/>
      <c r="AS5" s="93"/>
      <c r="AT5" s="93"/>
      <c r="AU5" s="93"/>
      <c r="AV5" s="93"/>
      <c r="AW5" s="93"/>
      <c r="AX5" s="94"/>
    </row>
    <row r="6" spans="1:50" ht="38.25" customHeight="1">
      <c r="A6" s="95" t="s">
        <v>12</v>
      </c>
      <c r="B6" s="96"/>
      <c r="C6" s="96"/>
      <c r="D6" s="96"/>
      <c r="E6" s="96"/>
      <c r="F6" s="96"/>
      <c r="G6" s="97" t="s">
        <v>13</v>
      </c>
      <c r="H6" s="86"/>
      <c r="I6" s="86"/>
      <c r="J6" s="86"/>
      <c r="K6" s="86"/>
      <c r="L6" s="86"/>
      <c r="M6" s="86"/>
      <c r="N6" s="86"/>
      <c r="O6" s="86"/>
      <c r="P6" s="86"/>
      <c r="Q6" s="86"/>
      <c r="R6" s="86"/>
      <c r="S6" s="86"/>
      <c r="T6" s="86"/>
      <c r="U6" s="86"/>
      <c r="V6" s="86"/>
      <c r="W6" s="86"/>
      <c r="X6" s="86"/>
      <c r="Y6" s="98" t="s">
        <v>14</v>
      </c>
      <c r="Z6" s="99"/>
      <c r="AA6" s="99"/>
      <c r="AB6" s="99"/>
      <c r="AC6" s="99"/>
      <c r="AD6" s="100"/>
      <c r="AE6" s="101" t="s">
        <v>15</v>
      </c>
      <c r="AF6" s="102"/>
      <c r="AG6" s="102"/>
      <c r="AH6" s="102"/>
      <c r="AI6" s="102"/>
      <c r="AJ6" s="102"/>
      <c r="AK6" s="102"/>
      <c r="AL6" s="102"/>
      <c r="AM6" s="102"/>
      <c r="AN6" s="102"/>
      <c r="AO6" s="102"/>
      <c r="AP6" s="102"/>
      <c r="AQ6" s="103"/>
      <c r="AR6" s="103"/>
      <c r="AS6" s="103"/>
      <c r="AT6" s="103"/>
      <c r="AU6" s="103"/>
      <c r="AV6" s="103"/>
      <c r="AW6" s="103"/>
      <c r="AX6" s="104"/>
    </row>
    <row r="7" spans="1:50" ht="39.950000000000003" customHeight="1">
      <c r="A7" s="67" t="s">
        <v>16</v>
      </c>
      <c r="B7" s="68"/>
      <c r="C7" s="68"/>
      <c r="D7" s="68"/>
      <c r="E7" s="68"/>
      <c r="F7" s="68"/>
      <c r="G7" s="69" t="s">
        <v>17</v>
      </c>
      <c r="H7" s="70"/>
      <c r="I7" s="70"/>
      <c r="J7" s="70"/>
      <c r="K7" s="70"/>
      <c r="L7" s="70"/>
      <c r="M7" s="70"/>
      <c r="N7" s="70"/>
      <c r="O7" s="70"/>
      <c r="P7" s="70"/>
      <c r="Q7" s="70"/>
      <c r="R7" s="70"/>
      <c r="S7" s="70"/>
      <c r="T7" s="70"/>
      <c r="U7" s="70"/>
      <c r="V7" s="71"/>
      <c r="W7" s="71"/>
      <c r="X7" s="71"/>
      <c r="Y7" s="72" t="s">
        <v>18</v>
      </c>
      <c r="Z7" s="47"/>
      <c r="AA7" s="47"/>
      <c r="AB7" s="47"/>
      <c r="AC7" s="47"/>
      <c r="AD7" s="48"/>
      <c r="AE7" s="73" t="s">
        <v>19</v>
      </c>
      <c r="AF7" s="74"/>
      <c r="AG7" s="74"/>
      <c r="AH7" s="74"/>
      <c r="AI7" s="74"/>
      <c r="AJ7" s="74"/>
      <c r="AK7" s="74"/>
      <c r="AL7" s="74"/>
      <c r="AM7" s="74"/>
      <c r="AN7" s="74"/>
      <c r="AO7" s="74"/>
      <c r="AP7" s="74"/>
      <c r="AQ7" s="74"/>
      <c r="AR7" s="74"/>
      <c r="AS7" s="74"/>
      <c r="AT7" s="74"/>
      <c r="AU7" s="74"/>
      <c r="AV7" s="74"/>
      <c r="AW7" s="74"/>
      <c r="AX7" s="75"/>
    </row>
    <row r="8" spans="1:50" ht="96" customHeight="1">
      <c r="A8" s="76" t="s">
        <v>20</v>
      </c>
      <c r="B8" s="77"/>
      <c r="C8" s="77"/>
      <c r="D8" s="77"/>
      <c r="E8" s="77"/>
      <c r="F8" s="77"/>
      <c r="G8" s="78" t="s">
        <v>21</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80"/>
    </row>
    <row r="9" spans="1:50" ht="137.25" customHeight="1">
      <c r="A9" s="76" t="s">
        <v>22</v>
      </c>
      <c r="B9" s="77"/>
      <c r="C9" s="77"/>
      <c r="D9" s="77"/>
      <c r="E9" s="77"/>
      <c r="F9" s="77"/>
      <c r="G9" s="105" t="s">
        <v>23</v>
      </c>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80"/>
    </row>
    <row r="10" spans="1:50" ht="29.25" customHeight="1">
      <c r="A10" s="76" t="s">
        <v>24</v>
      </c>
      <c r="B10" s="77"/>
      <c r="C10" s="77"/>
      <c r="D10" s="77"/>
      <c r="E10" s="77"/>
      <c r="F10" s="106"/>
      <c r="G10" s="107" t="s">
        <v>25</v>
      </c>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9"/>
    </row>
    <row r="11" spans="1:50" ht="21" customHeight="1">
      <c r="A11" s="110" t="s">
        <v>26</v>
      </c>
      <c r="B11" s="111"/>
      <c r="C11" s="111"/>
      <c r="D11" s="111"/>
      <c r="E11" s="111"/>
      <c r="F11" s="112"/>
      <c r="G11" s="119"/>
      <c r="H11" s="120"/>
      <c r="I11" s="120"/>
      <c r="J11" s="120"/>
      <c r="K11" s="120"/>
      <c r="L11" s="120"/>
      <c r="M11" s="120"/>
      <c r="N11" s="120"/>
      <c r="O11" s="120"/>
      <c r="P11" s="121" t="s">
        <v>27</v>
      </c>
      <c r="Q11" s="122"/>
      <c r="R11" s="122"/>
      <c r="S11" s="122"/>
      <c r="T11" s="122"/>
      <c r="U11" s="122"/>
      <c r="V11" s="123"/>
      <c r="W11" s="121" t="s">
        <v>28</v>
      </c>
      <c r="X11" s="122"/>
      <c r="Y11" s="122"/>
      <c r="Z11" s="122"/>
      <c r="AA11" s="122"/>
      <c r="AB11" s="122"/>
      <c r="AC11" s="123"/>
      <c r="AD11" s="121" t="s">
        <v>29</v>
      </c>
      <c r="AE11" s="122"/>
      <c r="AF11" s="122"/>
      <c r="AG11" s="122"/>
      <c r="AH11" s="122"/>
      <c r="AI11" s="122"/>
      <c r="AJ11" s="123"/>
      <c r="AK11" s="121" t="s">
        <v>30</v>
      </c>
      <c r="AL11" s="122"/>
      <c r="AM11" s="122"/>
      <c r="AN11" s="122"/>
      <c r="AO11" s="122"/>
      <c r="AP11" s="122"/>
      <c r="AQ11" s="123"/>
      <c r="AR11" s="121" t="s">
        <v>31</v>
      </c>
      <c r="AS11" s="122"/>
      <c r="AT11" s="122"/>
      <c r="AU11" s="122"/>
      <c r="AV11" s="122"/>
      <c r="AW11" s="122"/>
      <c r="AX11" s="124"/>
    </row>
    <row r="12" spans="1:50" ht="21" customHeight="1">
      <c r="A12" s="113"/>
      <c r="B12" s="114"/>
      <c r="C12" s="114"/>
      <c r="D12" s="114"/>
      <c r="E12" s="114"/>
      <c r="F12" s="115"/>
      <c r="G12" s="125" t="s">
        <v>32</v>
      </c>
      <c r="H12" s="126"/>
      <c r="I12" s="131" t="s">
        <v>33</v>
      </c>
      <c r="J12" s="132"/>
      <c r="K12" s="132"/>
      <c r="L12" s="132"/>
      <c r="M12" s="132"/>
      <c r="N12" s="132"/>
      <c r="O12" s="133"/>
      <c r="P12" s="134">
        <v>27028</v>
      </c>
      <c r="Q12" s="134"/>
      <c r="R12" s="134"/>
      <c r="S12" s="134"/>
      <c r="T12" s="134"/>
      <c r="U12" s="134"/>
      <c r="V12" s="134"/>
      <c r="W12" s="134">
        <v>21300</v>
      </c>
      <c r="X12" s="134"/>
      <c r="Y12" s="134"/>
      <c r="Z12" s="134"/>
      <c r="AA12" s="134"/>
      <c r="AB12" s="134"/>
      <c r="AC12" s="134"/>
      <c r="AD12" s="134">
        <v>17900</v>
      </c>
      <c r="AE12" s="134"/>
      <c r="AF12" s="134"/>
      <c r="AG12" s="134"/>
      <c r="AH12" s="134"/>
      <c r="AI12" s="134"/>
      <c r="AJ12" s="134"/>
      <c r="AK12" s="134">
        <v>17811</v>
      </c>
      <c r="AL12" s="134"/>
      <c r="AM12" s="134"/>
      <c r="AN12" s="134"/>
      <c r="AO12" s="134"/>
      <c r="AP12" s="134"/>
      <c r="AQ12" s="134"/>
      <c r="AR12" s="135">
        <v>17811</v>
      </c>
      <c r="AS12" s="135"/>
      <c r="AT12" s="135"/>
      <c r="AU12" s="135"/>
      <c r="AV12" s="135"/>
      <c r="AW12" s="135"/>
      <c r="AX12" s="136"/>
    </row>
    <row r="13" spans="1:50" ht="21" customHeight="1">
      <c r="A13" s="113"/>
      <c r="B13" s="114"/>
      <c r="C13" s="114"/>
      <c r="D13" s="114"/>
      <c r="E13" s="114"/>
      <c r="F13" s="115"/>
      <c r="G13" s="127"/>
      <c r="H13" s="128"/>
      <c r="I13" s="137" t="s">
        <v>34</v>
      </c>
      <c r="J13" s="138"/>
      <c r="K13" s="138"/>
      <c r="L13" s="138"/>
      <c r="M13" s="138"/>
      <c r="N13" s="138"/>
      <c r="O13" s="139"/>
      <c r="P13" s="140" t="s">
        <v>17</v>
      </c>
      <c r="Q13" s="140"/>
      <c r="R13" s="140"/>
      <c r="S13" s="140"/>
      <c r="T13" s="140"/>
      <c r="U13" s="140"/>
      <c r="V13" s="140"/>
      <c r="W13" s="140" t="s">
        <v>17</v>
      </c>
      <c r="X13" s="140"/>
      <c r="Y13" s="140"/>
      <c r="Z13" s="140"/>
      <c r="AA13" s="140"/>
      <c r="AB13" s="140"/>
      <c r="AC13" s="140"/>
      <c r="AD13" s="140" t="s">
        <v>17</v>
      </c>
      <c r="AE13" s="140"/>
      <c r="AF13" s="140"/>
      <c r="AG13" s="140"/>
      <c r="AH13" s="140"/>
      <c r="AI13" s="140"/>
      <c r="AJ13" s="140"/>
      <c r="AK13" s="140"/>
      <c r="AL13" s="140"/>
      <c r="AM13" s="140"/>
      <c r="AN13" s="140"/>
      <c r="AO13" s="140"/>
      <c r="AP13" s="140"/>
      <c r="AQ13" s="140"/>
      <c r="AR13" s="149"/>
      <c r="AS13" s="149"/>
      <c r="AT13" s="149"/>
      <c r="AU13" s="149"/>
      <c r="AV13" s="149"/>
      <c r="AW13" s="149"/>
      <c r="AX13" s="150"/>
    </row>
    <row r="14" spans="1:50" ht="21" customHeight="1">
      <c r="A14" s="113"/>
      <c r="B14" s="114"/>
      <c r="C14" s="114"/>
      <c r="D14" s="114"/>
      <c r="E14" s="114"/>
      <c r="F14" s="115"/>
      <c r="G14" s="127"/>
      <c r="H14" s="128"/>
      <c r="I14" s="137" t="s">
        <v>35</v>
      </c>
      <c r="J14" s="141"/>
      <c r="K14" s="141"/>
      <c r="L14" s="141"/>
      <c r="M14" s="141"/>
      <c r="N14" s="141"/>
      <c r="O14" s="142"/>
      <c r="P14" s="143">
        <v>1558.7085</v>
      </c>
      <c r="Q14" s="144"/>
      <c r="R14" s="144"/>
      <c r="S14" s="144"/>
      <c r="T14" s="144"/>
      <c r="U14" s="144"/>
      <c r="V14" s="145"/>
      <c r="W14" s="143">
        <v>5722.0648430000001</v>
      </c>
      <c r="X14" s="144"/>
      <c r="Y14" s="144"/>
      <c r="Z14" s="144"/>
      <c r="AA14" s="144"/>
      <c r="AB14" s="144"/>
      <c r="AC14" s="145"/>
      <c r="AD14" s="143">
        <v>11980.125518000001</v>
      </c>
      <c r="AE14" s="144"/>
      <c r="AF14" s="144"/>
      <c r="AG14" s="144"/>
      <c r="AH14" s="144"/>
      <c r="AI14" s="144"/>
      <c r="AJ14" s="145"/>
      <c r="AK14" s="143">
        <v>11.773999999999999</v>
      </c>
      <c r="AL14" s="144"/>
      <c r="AM14" s="144"/>
      <c r="AN14" s="144"/>
      <c r="AO14" s="144"/>
      <c r="AP14" s="144"/>
      <c r="AQ14" s="145"/>
      <c r="AR14" s="151"/>
      <c r="AS14" s="152"/>
      <c r="AT14" s="152"/>
      <c r="AU14" s="152"/>
      <c r="AV14" s="152"/>
      <c r="AW14" s="152"/>
      <c r="AX14" s="153"/>
    </row>
    <row r="15" spans="1:50" ht="21" customHeight="1">
      <c r="A15" s="113"/>
      <c r="B15" s="114"/>
      <c r="C15" s="114"/>
      <c r="D15" s="114"/>
      <c r="E15" s="114"/>
      <c r="F15" s="115"/>
      <c r="G15" s="127"/>
      <c r="H15" s="128"/>
      <c r="I15" s="137" t="s">
        <v>36</v>
      </c>
      <c r="J15" s="141"/>
      <c r="K15" s="141"/>
      <c r="L15" s="141"/>
      <c r="M15" s="141"/>
      <c r="N15" s="141"/>
      <c r="O15" s="142"/>
      <c r="P15" s="143">
        <v>-5722.0648430000001</v>
      </c>
      <c r="Q15" s="144"/>
      <c r="R15" s="144"/>
      <c r="S15" s="144"/>
      <c r="T15" s="144"/>
      <c r="U15" s="144"/>
      <c r="V15" s="145"/>
      <c r="W15" s="143">
        <v>-11980.125518000001</v>
      </c>
      <c r="X15" s="144"/>
      <c r="Y15" s="144"/>
      <c r="Z15" s="144"/>
      <c r="AA15" s="144"/>
      <c r="AB15" s="144"/>
      <c r="AC15" s="145"/>
      <c r="AD15" s="143">
        <v>-11.773999999999999</v>
      </c>
      <c r="AE15" s="144"/>
      <c r="AF15" s="144"/>
      <c r="AG15" s="144"/>
      <c r="AH15" s="144"/>
      <c r="AI15" s="144"/>
      <c r="AJ15" s="145"/>
      <c r="AK15" s="143"/>
      <c r="AL15" s="144"/>
      <c r="AM15" s="144"/>
      <c r="AN15" s="144"/>
      <c r="AO15" s="144"/>
      <c r="AP15" s="144"/>
      <c r="AQ15" s="145"/>
      <c r="AR15" s="146"/>
      <c r="AS15" s="147"/>
      <c r="AT15" s="147"/>
      <c r="AU15" s="147"/>
      <c r="AV15" s="147"/>
      <c r="AW15" s="147"/>
      <c r="AX15" s="148"/>
    </row>
    <row r="16" spans="1:50" ht="24.75" customHeight="1">
      <c r="A16" s="113"/>
      <c r="B16" s="114"/>
      <c r="C16" s="114"/>
      <c r="D16" s="114"/>
      <c r="E16" s="114"/>
      <c r="F16" s="115"/>
      <c r="G16" s="127"/>
      <c r="H16" s="128"/>
      <c r="I16" s="137" t="s">
        <v>37</v>
      </c>
      <c r="J16" s="138"/>
      <c r="K16" s="138"/>
      <c r="L16" s="138"/>
      <c r="M16" s="138"/>
      <c r="N16" s="138"/>
      <c r="O16" s="139"/>
      <c r="P16" s="140" t="s">
        <v>17</v>
      </c>
      <c r="Q16" s="140"/>
      <c r="R16" s="140"/>
      <c r="S16" s="140"/>
      <c r="T16" s="140"/>
      <c r="U16" s="140"/>
      <c r="V16" s="140"/>
      <c r="W16" s="140" t="s">
        <v>17</v>
      </c>
      <c r="X16" s="140"/>
      <c r="Y16" s="140"/>
      <c r="Z16" s="140"/>
      <c r="AA16" s="140"/>
      <c r="AB16" s="140"/>
      <c r="AC16" s="140"/>
      <c r="AD16" s="140" t="s">
        <v>17</v>
      </c>
      <c r="AE16" s="140"/>
      <c r="AF16" s="140"/>
      <c r="AG16" s="140"/>
      <c r="AH16" s="140"/>
      <c r="AI16" s="140"/>
      <c r="AJ16" s="140"/>
      <c r="AK16" s="140"/>
      <c r="AL16" s="140"/>
      <c r="AM16" s="140"/>
      <c r="AN16" s="140"/>
      <c r="AO16" s="140"/>
      <c r="AP16" s="140"/>
      <c r="AQ16" s="140"/>
      <c r="AR16" s="149"/>
      <c r="AS16" s="149"/>
      <c r="AT16" s="149"/>
      <c r="AU16" s="149"/>
      <c r="AV16" s="149"/>
      <c r="AW16" s="149"/>
      <c r="AX16" s="150"/>
    </row>
    <row r="17" spans="1:55" ht="24.75" customHeight="1">
      <c r="A17" s="113"/>
      <c r="B17" s="114"/>
      <c r="C17" s="114"/>
      <c r="D17" s="114"/>
      <c r="E17" s="114"/>
      <c r="F17" s="115"/>
      <c r="G17" s="129"/>
      <c r="H17" s="130"/>
      <c r="I17" s="154" t="s">
        <v>38</v>
      </c>
      <c r="J17" s="155"/>
      <c r="K17" s="155"/>
      <c r="L17" s="155"/>
      <c r="M17" s="155"/>
      <c r="N17" s="155"/>
      <c r="O17" s="156"/>
      <c r="P17" s="157">
        <v>22864.643657000001</v>
      </c>
      <c r="Q17" s="157"/>
      <c r="R17" s="157"/>
      <c r="S17" s="157"/>
      <c r="T17" s="157"/>
      <c r="U17" s="157"/>
      <c r="V17" s="157"/>
      <c r="W17" s="157">
        <v>15041.939324999999</v>
      </c>
      <c r="X17" s="157"/>
      <c r="Y17" s="157"/>
      <c r="Z17" s="157"/>
      <c r="AA17" s="157"/>
      <c r="AB17" s="157"/>
      <c r="AC17" s="157"/>
      <c r="AD17" s="157">
        <v>29868.351518000003</v>
      </c>
      <c r="AE17" s="157"/>
      <c r="AF17" s="157"/>
      <c r="AG17" s="157"/>
      <c r="AH17" s="157"/>
      <c r="AI17" s="157"/>
      <c r="AJ17" s="157"/>
      <c r="AK17" s="157">
        <v>17823</v>
      </c>
      <c r="AL17" s="157"/>
      <c r="AM17" s="157"/>
      <c r="AN17" s="157"/>
      <c r="AO17" s="157"/>
      <c r="AP17" s="157"/>
      <c r="AQ17" s="157"/>
      <c r="AR17" s="158">
        <v>17811</v>
      </c>
      <c r="AS17" s="158"/>
      <c r="AT17" s="158"/>
      <c r="AU17" s="158"/>
      <c r="AV17" s="158"/>
      <c r="AW17" s="158"/>
      <c r="AX17" s="159"/>
    </row>
    <row r="18" spans="1:55" ht="24.75" customHeight="1">
      <c r="A18" s="113"/>
      <c r="B18" s="114"/>
      <c r="C18" s="114"/>
      <c r="D18" s="114"/>
      <c r="E18" s="114"/>
      <c r="F18" s="115"/>
      <c r="G18" s="160" t="s">
        <v>39</v>
      </c>
      <c r="H18" s="161"/>
      <c r="I18" s="161"/>
      <c r="J18" s="161"/>
      <c r="K18" s="161"/>
      <c r="L18" s="161"/>
      <c r="M18" s="161"/>
      <c r="N18" s="161"/>
      <c r="O18" s="161"/>
      <c r="P18" s="165">
        <v>6303.7762110000003</v>
      </c>
      <c r="Q18" s="165"/>
      <c r="R18" s="165"/>
      <c r="S18" s="165"/>
      <c r="T18" s="165"/>
      <c r="U18" s="165"/>
      <c r="V18" s="165"/>
      <c r="W18" s="165">
        <v>12308.174134000001</v>
      </c>
      <c r="X18" s="165"/>
      <c r="Y18" s="165"/>
      <c r="Z18" s="165"/>
      <c r="AA18" s="165"/>
      <c r="AB18" s="165"/>
      <c r="AC18" s="165"/>
      <c r="AD18" s="165">
        <v>14900.671120999999</v>
      </c>
      <c r="AE18" s="165"/>
      <c r="AF18" s="165"/>
      <c r="AG18" s="165"/>
      <c r="AH18" s="165"/>
      <c r="AI18" s="165"/>
      <c r="AJ18" s="165"/>
      <c r="AK18" s="163"/>
      <c r="AL18" s="163"/>
      <c r="AM18" s="163"/>
      <c r="AN18" s="163"/>
      <c r="AO18" s="163"/>
      <c r="AP18" s="163"/>
      <c r="AQ18" s="163"/>
      <c r="AR18" s="166"/>
      <c r="AS18" s="166"/>
      <c r="AT18" s="166"/>
      <c r="AU18" s="166"/>
      <c r="AV18" s="166"/>
      <c r="AW18" s="166"/>
      <c r="AX18" s="167"/>
    </row>
    <row r="19" spans="1:55" ht="24.75" customHeight="1">
      <c r="A19" s="116"/>
      <c r="B19" s="117"/>
      <c r="C19" s="117"/>
      <c r="D19" s="117"/>
      <c r="E19" s="117"/>
      <c r="F19" s="118"/>
      <c r="G19" s="160" t="s">
        <v>40</v>
      </c>
      <c r="H19" s="161"/>
      <c r="I19" s="161"/>
      <c r="J19" s="161"/>
      <c r="K19" s="161"/>
      <c r="L19" s="161"/>
      <c r="M19" s="161"/>
      <c r="N19" s="161"/>
      <c r="O19" s="161"/>
      <c r="P19" s="162">
        <v>0.27569973560773609</v>
      </c>
      <c r="Q19" s="162"/>
      <c r="R19" s="162"/>
      <c r="S19" s="162"/>
      <c r="T19" s="162"/>
      <c r="U19" s="162"/>
      <c r="V19" s="162"/>
      <c r="W19" s="162">
        <v>0.81825713214675533</v>
      </c>
      <c r="X19" s="162"/>
      <c r="Y19" s="162"/>
      <c r="Z19" s="162"/>
      <c r="AA19" s="162"/>
      <c r="AB19" s="162"/>
      <c r="AC19" s="162"/>
      <c r="AD19" s="162">
        <v>0.49887825620440385</v>
      </c>
      <c r="AE19" s="162"/>
      <c r="AF19" s="162"/>
      <c r="AG19" s="162"/>
      <c r="AH19" s="162"/>
      <c r="AI19" s="162"/>
      <c r="AJ19" s="162"/>
      <c r="AK19" s="163"/>
      <c r="AL19" s="163"/>
      <c r="AM19" s="163"/>
      <c r="AN19" s="163"/>
      <c r="AO19" s="163"/>
      <c r="AP19" s="163"/>
      <c r="AQ19" s="163"/>
      <c r="AR19" s="163"/>
      <c r="AS19" s="163"/>
      <c r="AT19" s="163"/>
      <c r="AU19" s="163"/>
      <c r="AV19" s="163"/>
      <c r="AW19" s="163"/>
      <c r="AX19" s="164"/>
    </row>
    <row r="20" spans="1:55" ht="31.7" customHeight="1">
      <c r="A20" s="172" t="s">
        <v>41</v>
      </c>
      <c r="B20" s="173"/>
      <c r="C20" s="173"/>
      <c r="D20" s="173"/>
      <c r="E20" s="173"/>
      <c r="F20" s="174"/>
      <c r="G20" s="179" t="s">
        <v>42</v>
      </c>
      <c r="H20" s="122"/>
      <c r="I20" s="122"/>
      <c r="J20" s="122"/>
      <c r="K20" s="122"/>
      <c r="L20" s="122"/>
      <c r="M20" s="122"/>
      <c r="N20" s="122"/>
      <c r="O20" s="122"/>
      <c r="P20" s="122"/>
      <c r="Q20" s="122"/>
      <c r="R20" s="122"/>
      <c r="S20" s="122"/>
      <c r="T20" s="122"/>
      <c r="U20" s="122"/>
      <c r="V20" s="122"/>
      <c r="W20" s="122"/>
      <c r="X20" s="123"/>
      <c r="Y20" s="180"/>
      <c r="Z20" s="181"/>
      <c r="AA20" s="182"/>
      <c r="AB20" s="183" t="s">
        <v>43</v>
      </c>
      <c r="AC20" s="122"/>
      <c r="AD20" s="123"/>
      <c r="AE20" s="184" t="s">
        <v>27</v>
      </c>
      <c r="AF20" s="185"/>
      <c r="AG20" s="185"/>
      <c r="AH20" s="185"/>
      <c r="AI20" s="185"/>
      <c r="AJ20" s="184" t="s">
        <v>28</v>
      </c>
      <c r="AK20" s="185"/>
      <c r="AL20" s="185"/>
      <c r="AM20" s="185"/>
      <c r="AN20" s="185"/>
      <c r="AO20" s="184" t="s">
        <v>29</v>
      </c>
      <c r="AP20" s="185"/>
      <c r="AQ20" s="185"/>
      <c r="AR20" s="185"/>
      <c r="AS20" s="185"/>
      <c r="AT20" s="194" t="s">
        <v>44</v>
      </c>
      <c r="AU20" s="185"/>
      <c r="AV20" s="185"/>
      <c r="AW20" s="185"/>
      <c r="AX20" s="195"/>
    </row>
    <row r="21" spans="1:55" ht="26.85" customHeight="1">
      <c r="A21" s="175"/>
      <c r="B21" s="173"/>
      <c r="C21" s="173"/>
      <c r="D21" s="173"/>
      <c r="E21" s="173"/>
      <c r="F21" s="174"/>
      <c r="G21" s="196" t="s">
        <v>45</v>
      </c>
      <c r="H21" s="197"/>
      <c r="I21" s="197"/>
      <c r="J21" s="197"/>
      <c r="K21" s="197"/>
      <c r="L21" s="197"/>
      <c r="M21" s="197"/>
      <c r="N21" s="197"/>
      <c r="O21" s="197"/>
      <c r="P21" s="197"/>
      <c r="Q21" s="197"/>
      <c r="R21" s="197"/>
      <c r="S21" s="197"/>
      <c r="T21" s="197"/>
      <c r="U21" s="197"/>
      <c r="V21" s="197"/>
      <c r="W21" s="197"/>
      <c r="X21" s="198"/>
      <c r="Y21" s="205" t="s">
        <v>46</v>
      </c>
      <c r="Z21" s="206"/>
      <c r="AA21" s="207"/>
      <c r="AB21" s="208" t="s">
        <v>17</v>
      </c>
      <c r="AC21" s="209"/>
      <c r="AD21" s="209"/>
      <c r="AE21" s="168" t="s">
        <v>17</v>
      </c>
      <c r="AF21" s="169"/>
      <c r="AG21" s="169"/>
      <c r="AH21" s="169"/>
      <c r="AI21" s="169"/>
      <c r="AJ21" s="168" t="s">
        <v>17</v>
      </c>
      <c r="AK21" s="169"/>
      <c r="AL21" s="169"/>
      <c r="AM21" s="169"/>
      <c r="AN21" s="169"/>
      <c r="AO21" s="168" t="s">
        <v>17</v>
      </c>
      <c r="AP21" s="169"/>
      <c r="AQ21" s="169"/>
      <c r="AR21" s="169"/>
      <c r="AS21" s="169"/>
      <c r="AT21" s="170"/>
      <c r="AU21" s="170"/>
      <c r="AV21" s="170"/>
      <c r="AW21" s="170"/>
      <c r="AX21" s="171"/>
    </row>
    <row r="22" spans="1:55" ht="23.65" customHeight="1">
      <c r="A22" s="176"/>
      <c r="B22" s="177"/>
      <c r="C22" s="177"/>
      <c r="D22" s="177"/>
      <c r="E22" s="177"/>
      <c r="F22" s="178"/>
      <c r="G22" s="199"/>
      <c r="H22" s="200"/>
      <c r="I22" s="200"/>
      <c r="J22" s="200"/>
      <c r="K22" s="200"/>
      <c r="L22" s="200"/>
      <c r="M22" s="200"/>
      <c r="N22" s="200"/>
      <c r="O22" s="200"/>
      <c r="P22" s="200"/>
      <c r="Q22" s="200"/>
      <c r="R22" s="200"/>
      <c r="S22" s="200"/>
      <c r="T22" s="200"/>
      <c r="U22" s="200"/>
      <c r="V22" s="200"/>
      <c r="W22" s="200"/>
      <c r="X22" s="201"/>
      <c r="Y22" s="121" t="s">
        <v>47</v>
      </c>
      <c r="Z22" s="122"/>
      <c r="AA22" s="123"/>
      <c r="AB22" s="186" t="s">
        <v>17</v>
      </c>
      <c r="AC22" s="187"/>
      <c r="AD22" s="187"/>
      <c r="AE22" s="186" t="s">
        <v>48</v>
      </c>
      <c r="AF22" s="187"/>
      <c r="AG22" s="187"/>
      <c r="AH22" s="187"/>
      <c r="AI22" s="187"/>
      <c r="AJ22" s="186" t="s">
        <v>17</v>
      </c>
      <c r="AK22" s="187"/>
      <c r="AL22" s="187"/>
      <c r="AM22" s="187"/>
      <c r="AN22" s="187"/>
      <c r="AO22" s="186" t="s">
        <v>17</v>
      </c>
      <c r="AP22" s="187"/>
      <c r="AQ22" s="187"/>
      <c r="AR22" s="187"/>
      <c r="AS22" s="187"/>
      <c r="AT22" s="188"/>
      <c r="AU22" s="188"/>
      <c r="AV22" s="188"/>
      <c r="AW22" s="188"/>
      <c r="AX22" s="189"/>
    </row>
    <row r="23" spans="1:55" ht="32.25" customHeight="1">
      <c r="A23" s="176"/>
      <c r="B23" s="177"/>
      <c r="C23" s="177"/>
      <c r="D23" s="177"/>
      <c r="E23" s="177"/>
      <c r="F23" s="178"/>
      <c r="G23" s="202"/>
      <c r="H23" s="203"/>
      <c r="I23" s="203"/>
      <c r="J23" s="203"/>
      <c r="K23" s="203"/>
      <c r="L23" s="203"/>
      <c r="M23" s="203"/>
      <c r="N23" s="203"/>
      <c r="O23" s="203"/>
      <c r="P23" s="203"/>
      <c r="Q23" s="203"/>
      <c r="R23" s="203"/>
      <c r="S23" s="203"/>
      <c r="T23" s="203"/>
      <c r="U23" s="203"/>
      <c r="V23" s="203"/>
      <c r="W23" s="203"/>
      <c r="X23" s="204"/>
      <c r="Y23" s="183" t="s">
        <v>49</v>
      </c>
      <c r="Z23" s="122"/>
      <c r="AA23" s="123"/>
      <c r="AB23" s="190" t="s">
        <v>17</v>
      </c>
      <c r="AC23" s="191"/>
      <c r="AD23" s="191"/>
      <c r="AE23" s="190" t="s">
        <v>17</v>
      </c>
      <c r="AF23" s="191"/>
      <c r="AG23" s="191"/>
      <c r="AH23" s="191"/>
      <c r="AI23" s="191"/>
      <c r="AJ23" s="190" t="s">
        <v>17</v>
      </c>
      <c r="AK23" s="191"/>
      <c r="AL23" s="191"/>
      <c r="AM23" s="191"/>
      <c r="AN23" s="191"/>
      <c r="AO23" s="190" t="s">
        <v>48</v>
      </c>
      <c r="AP23" s="191"/>
      <c r="AQ23" s="191"/>
      <c r="AR23" s="191"/>
      <c r="AS23" s="191"/>
      <c r="AT23" s="192"/>
      <c r="AU23" s="192"/>
      <c r="AV23" s="192"/>
      <c r="AW23" s="192"/>
      <c r="AX23" s="193"/>
    </row>
    <row r="24" spans="1:55" ht="31.7" customHeight="1">
      <c r="A24" s="210" t="s">
        <v>50</v>
      </c>
      <c r="B24" s="243"/>
      <c r="C24" s="243"/>
      <c r="D24" s="243"/>
      <c r="E24" s="243"/>
      <c r="F24" s="244"/>
      <c r="G24" s="179" t="s">
        <v>51</v>
      </c>
      <c r="H24" s="122"/>
      <c r="I24" s="122"/>
      <c r="J24" s="122"/>
      <c r="K24" s="122"/>
      <c r="L24" s="122"/>
      <c r="M24" s="122"/>
      <c r="N24" s="122"/>
      <c r="O24" s="122"/>
      <c r="P24" s="122"/>
      <c r="Q24" s="122"/>
      <c r="R24" s="122"/>
      <c r="S24" s="122"/>
      <c r="T24" s="122"/>
      <c r="U24" s="122"/>
      <c r="V24" s="122"/>
      <c r="W24" s="122"/>
      <c r="X24" s="123"/>
      <c r="Y24" s="180"/>
      <c r="Z24" s="181"/>
      <c r="AA24" s="182"/>
      <c r="AB24" s="183" t="s">
        <v>43</v>
      </c>
      <c r="AC24" s="122"/>
      <c r="AD24" s="123"/>
      <c r="AE24" s="184" t="s">
        <v>27</v>
      </c>
      <c r="AF24" s="185"/>
      <c r="AG24" s="185"/>
      <c r="AH24" s="185"/>
      <c r="AI24" s="185"/>
      <c r="AJ24" s="184" t="s">
        <v>28</v>
      </c>
      <c r="AK24" s="185"/>
      <c r="AL24" s="185"/>
      <c r="AM24" s="185"/>
      <c r="AN24" s="185"/>
      <c r="AO24" s="184" t="s">
        <v>29</v>
      </c>
      <c r="AP24" s="185"/>
      <c r="AQ24" s="185"/>
      <c r="AR24" s="185"/>
      <c r="AS24" s="185"/>
      <c r="AT24" s="240" t="s">
        <v>52</v>
      </c>
      <c r="AU24" s="241"/>
      <c r="AV24" s="241"/>
      <c r="AW24" s="241"/>
      <c r="AX24" s="242"/>
    </row>
    <row r="25" spans="1:55" ht="39.950000000000003" customHeight="1">
      <c r="A25" s="245"/>
      <c r="B25" s="246"/>
      <c r="C25" s="246"/>
      <c r="D25" s="246"/>
      <c r="E25" s="246"/>
      <c r="F25" s="247"/>
      <c r="G25" s="223" t="s">
        <v>53</v>
      </c>
      <c r="H25" s="224"/>
      <c r="I25" s="224"/>
      <c r="J25" s="224"/>
      <c r="K25" s="224"/>
      <c r="L25" s="224"/>
      <c r="M25" s="224"/>
      <c r="N25" s="224"/>
      <c r="O25" s="224"/>
      <c r="P25" s="224"/>
      <c r="Q25" s="224"/>
      <c r="R25" s="224"/>
      <c r="S25" s="224"/>
      <c r="T25" s="224"/>
      <c r="U25" s="224"/>
      <c r="V25" s="224"/>
      <c r="W25" s="224"/>
      <c r="X25" s="225"/>
      <c r="Y25" s="229" t="s">
        <v>54</v>
      </c>
      <c r="Z25" s="230"/>
      <c r="AA25" s="231"/>
      <c r="AB25" s="232" t="s">
        <v>55</v>
      </c>
      <c r="AC25" s="230"/>
      <c r="AD25" s="231"/>
      <c r="AE25" s="191">
        <v>97</v>
      </c>
      <c r="AF25" s="191"/>
      <c r="AG25" s="191"/>
      <c r="AH25" s="191"/>
      <c r="AI25" s="191"/>
      <c r="AJ25" s="169">
        <v>84</v>
      </c>
      <c r="AK25" s="169"/>
      <c r="AL25" s="169"/>
      <c r="AM25" s="169"/>
      <c r="AN25" s="169"/>
      <c r="AO25" s="169">
        <v>30</v>
      </c>
      <c r="AP25" s="169"/>
      <c r="AQ25" s="169"/>
      <c r="AR25" s="169"/>
      <c r="AS25" s="169"/>
      <c r="AT25" s="265" t="s">
        <v>56</v>
      </c>
      <c r="AU25" s="47"/>
      <c r="AV25" s="47"/>
      <c r="AW25" s="47"/>
      <c r="AX25" s="266"/>
      <c r="AY25" s="2"/>
      <c r="AZ25" s="3"/>
      <c r="BA25" s="3"/>
      <c r="BB25" s="3"/>
      <c r="BC25" s="3"/>
    </row>
    <row r="26" spans="1:55" ht="32.25" customHeight="1">
      <c r="A26" s="248"/>
      <c r="B26" s="249"/>
      <c r="C26" s="249"/>
      <c r="D26" s="249"/>
      <c r="E26" s="249"/>
      <c r="F26" s="250"/>
      <c r="G26" s="226"/>
      <c r="H26" s="227"/>
      <c r="I26" s="227"/>
      <c r="J26" s="227"/>
      <c r="K26" s="227"/>
      <c r="L26" s="227"/>
      <c r="M26" s="227"/>
      <c r="N26" s="227"/>
      <c r="O26" s="227"/>
      <c r="P26" s="227"/>
      <c r="Q26" s="227"/>
      <c r="R26" s="227"/>
      <c r="S26" s="227"/>
      <c r="T26" s="227"/>
      <c r="U26" s="227"/>
      <c r="V26" s="227"/>
      <c r="W26" s="227"/>
      <c r="X26" s="228"/>
      <c r="Y26" s="233" t="s">
        <v>57</v>
      </c>
      <c r="Z26" s="234"/>
      <c r="AA26" s="235"/>
      <c r="AB26" s="236" t="s">
        <v>17</v>
      </c>
      <c r="AC26" s="234"/>
      <c r="AD26" s="235"/>
      <c r="AE26" s="46" t="s">
        <v>17</v>
      </c>
      <c r="AF26" s="47"/>
      <c r="AG26" s="47"/>
      <c r="AH26" s="47"/>
      <c r="AI26" s="48"/>
      <c r="AJ26" s="237" t="s">
        <v>17</v>
      </c>
      <c r="AK26" s="238"/>
      <c r="AL26" s="238"/>
      <c r="AM26" s="238"/>
      <c r="AN26" s="239"/>
      <c r="AO26" s="237" t="s">
        <v>17</v>
      </c>
      <c r="AP26" s="238"/>
      <c r="AQ26" s="238"/>
      <c r="AR26" s="238"/>
      <c r="AS26" s="239"/>
      <c r="AT26" s="237" t="s">
        <v>17</v>
      </c>
      <c r="AU26" s="238"/>
      <c r="AV26" s="238"/>
      <c r="AW26" s="238"/>
      <c r="AX26" s="267"/>
    </row>
    <row r="27" spans="1:55" ht="32.25" customHeight="1">
      <c r="A27" s="210" t="s">
        <v>58</v>
      </c>
      <c r="B27" s="211"/>
      <c r="C27" s="211"/>
      <c r="D27" s="211"/>
      <c r="E27" s="211"/>
      <c r="F27" s="212"/>
      <c r="G27" s="219" t="s">
        <v>59</v>
      </c>
      <c r="H27" s="122"/>
      <c r="I27" s="122"/>
      <c r="J27" s="122"/>
      <c r="K27" s="122"/>
      <c r="L27" s="122"/>
      <c r="M27" s="122"/>
      <c r="N27" s="122"/>
      <c r="O27" s="122"/>
      <c r="P27" s="122"/>
      <c r="Q27" s="122"/>
      <c r="R27" s="122"/>
      <c r="S27" s="122"/>
      <c r="T27" s="122"/>
      <c r="U27" s="122"/>
      <c r="V27" s="122"/>
      <c r="W27" s="122"/>
      <c r="X27" s="123"/>
      <c r="Y27" s="220"/>
      <c r="Z27" s="221"/>
      <c r="AA27" s="222"/>
      <c r="AB27" s="183" t="s">
        <v>43</v>
      </c>
      <c r="AC27" s="122"/>
      <c r="AD27" s="123"/>
      <c r="AE27" s="121" t="s">
        <v>27</v>
      </c>
      <c r="AF27" s="122"/>
      <c r="AG27" s="122"/>
      <c r="AH27" s="122"/>
      <c r="AI27" s="123"/>
      <c r="AJ27" s="121" t="s">
        <v>28</v>
      </c>
      <c r="AK27" s="122"/>
      <c r="AL27" s="122"/>
      <c r="AM27" s="122"/>
      <c r="AN27" s="123"/>
      <c r="AO27" s="121" t="s">
        <v>29</v>
      </c>
      <c r="AP27" s="122"/>
      <c r="AQ27" s="122"/>
      <c r="AR27" s="122"/>
      <c r="AS27" s="123"/>
      <c r="AT27" s="240" t="s">
        <v>60</v>
      </c>
      <c r="AU27" s="241"/>
      <c r="AV27" s="241"/>
      <c r="AW27" s="241"/>
      <c r="AX27" s="242"/>
    </row>
    <row r="28" spans="1:55" ht="46.5" customHeight="1">
      <c r="A28" s="213"/>
      <c r="B28" s="214"/>
      <c r="C28" s="214"/>
      <c r="D28" s="214"/>
      <c r="E28" s="214"/>
      <c r="F28" s="215"/>
      <c r="G28" s="256" t="s">
        <v>61</v>
      </c>
      <c r="H28" s="257"/>
      <c r="I28" s="257"/>
      <c r="J28" s="257"/>
      <c r="K28" s="257"/>
      <c r="L28" s="257"/>
      <c r="M28" s="257"/>
      <c r="N28" s="257"/>
      <c r="O28" s="257"/>
      <c r="P28" s="257"/>
      <c r="Q28" s="257"/>
      <c r="R28" s="257"/>
      <c r="S28" s="257"/>
      <c r="T28" s="257"/>
      <c r="U28" s="257"/>
      <c r="V28" s="257"/>
      <c r="W28" s="257"/>
      <c r="X28" s="258"/>
      <c r="Y28" s="262" t="s">
        <v>58</v>
      </c>
      <c r="Z28" s="263"/>
      <c r="AA28" s="264"/>
      <c r="AB28" s="251" t="s">
        <v>17</v>
      </c>
      <c r="AC28" s="252"/>
      <c r="AD28" s="255"/>
      <c r="AE28" s="251" t="s">
        <v>17</v>
      </c>
      <c r="AF28" s="252"/>
      <c r="AG28" s="252"/>
      <c r="AH28" s="252"/>
      <c r="AI28" s="255"/>
      <c r="AJ28" s="251" t="s">
        <v>17</v>
      </c>
      <c r="AK28" s="252"/>
      <c r="AL28" s="252"/>
      <c r="AM28" s="252"/>
      <c r="AN28" s="255"/>
      <c r="AO28" s="251" t="s">
        <v>48</v>
      </c>
      <c r="AP28" s="252"/>
      <c r="AQ28" s="252"/>
      <c r="AR28" s="252"/>
      <c r="AS28" s="255"/>
      <c r="AT28" s="251" t="s">
        <v>48</v>
      </c>
      <c r="AU28" s="252"/>
      <c r="AV28" s="252"/>
      <c r="AW28" s="252"/>
      <c r="AX28" s="253"/>
    </row>
    <row r="29" spans="1:55" ht="47.1" customHeight="1">
      <c r="A29" s="216"/>
      <c r="B29" s="217"/>
      <c r="C29" s="217"/>
      <c r="D29" s="217"/>
      <c r="E29" s="217"/>
      <c r="F29" s="218"/>
      <c r="G29" s="259"/>
      <c r="H29" s="260"/>
      <c r="I29" s="260"/>
      <c r="J29" s="260"/>
      <c r="K29" s="260"/>
      <c r="L29" s="260"/>
      <c r="M29" s="260"/>
      <c r="N29" s="260"/>
      <c r="O29" s="260"/>
      <c r="P29" s="260"/>
      <c r="Q29" s="260"/>
      <c r="R29" s="260"/>
      <c r="S29" s="260"/>
      <c r="T29" s="260"/>
      <c r="U29" s="260"/>
      <c r="V29" s="260"/>
      <c r="W29" s="260"/>
      <c r="X29" s="261"/>
      <c r="Y29" s="254" t="s">
        <v>62</v>
      </c>
      <c r="Z29" s="234"/>
      <c r="AA29" s="235"/>
      <c r="AB29" s="251" t="s">
        <v>17</v>
      </c>
      <c r="AC29" s="252"/>
      <c r="AD29" s="255"/>
      <c r="AE29" s="251" t="s">
        <v>17</v>
      </c>
      <c r="AF29" s="252"/>
      <c r="AG29" s="252"/>
      <c r="AH29" s="252"/>
      <c r="AI29" s="255"/>
      <c r="AJ29" s="251" t="s">
        <v>17</v>
      </c>
      <c r="AK29" s="252"/>
      <c r="AL29" s="252"/>
      <c r="AM29" s="252"/>
      <c r="AN29" s="255"/>
      <c r="AO29" s="251" t="s">
        <v>17</v>
      </c>
      <c r="AP29" s="252"/>
      <c r="AQ29" s="252"/>
      <c r="AR29" s="252"/>
      <c r="AS29" s="255"/>
      <c r="AT29" s="251" t="s">
        <v>17</v>
      </c>
      <c r="AU29" s="252"/>
      <c r="AV29" s="252"/>
      <c r="AW29" s="252"/>
      <c r="AX29" s="253"/>
    </row>
    <row r="30" spans="1:55" ht="23.1" customHeight="1">
      <c r="A30" s="276" t="s">
        <v>63</v>
      </c>
      <c r="B30" s="277"/>
      <c r="C30" s="282" t="s">
        <v>64</v>
      </c>
      <c r="D30" s="283"/>
      <c r="E30" s="283"/>
      <c r="F30" s="283"/>
      <c r="G30" s="283"/>
      <c r="H30" s="283"/>
      <c r="I30" s="283"/>
      <c r="J30" s="283"/>
      <c r="K30" s="284"/>
      <c r="L30" s="285" t="s">
        <v>65</v>
      </c>
      <c r="M30" s="285"/>
      <c r="N30" s="285"/>
      <c r="O30" s="285"/>
      <c r="P30" s="285"/>
      <c r="Q30" s="285"/>
      <c r="R30" s="286" t="s">
        <v>31</v>
      </c>
      <c r="S30" s="287"/>
      <c r="T30" s="287"/>
      <c r="U30" s="287"/>
      <c r="V30" s="287"/>
      <c r="W30" s="287"/>
      <c r="X30" s="288" t="s">
        <v>66</v>
      </c>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9"/>
    </row>
    <row r="31" spans="1:55" ht="23.1" customHeight="1">
      <c r="A31" s="278"/>
      <c r="B31" s="279"/>
      <c r="C31" s="290" t="s">
        <v>67</v>
      </c>
      <c r="D31" s="291"/>
      <c r="E31" s="291"/>
      <c r="F31" s="291"/>
      <c r="G31" s="291"/>
      <c r="H31" s="291"/>
      <c r="I31" s="291"/>
      <c r="J31" s="291"/>
      <c r="K31" s="292"/>
      <c r="L31" s="293">
        <v>17811</v>
      </c>
      <c r="M31" s="294"/>
      <c r="N31" s="294"/>
      <c r="O31" s="294"/>
      <c r="P31" s="294"/>
      <c r="Q31" s="295"/>
      <c r="R31" s="296">
        <v>17811</v>
      </c>
      <c r="S31" s="297"/>
      <c r="T31" s="297"/>
      <c r="U31" s="297"/>
      <c r="V31" s="297"/>
      <c r="W31" s="298"/>
      <c r="X31" s="299" t="s">
        <v>213</v>
      </c>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0"/>
      <c r="AX31" s="301"/>
    </row>
    <row r="32" spans="1:55" ht="23.1" customHeight="1">
      <c r="A32" s="278"/>
      <c r="B32" s="279"/>
      <c r="C32" s="273"/>
      <c r="D32" s="274"/>
      <c r="E32" s="274"/>
      <c r="F32" s="274"/>
      <c r="G32" s="274"/>
      <c r="H32" s="274"/>
      <c r="I32" s="274"/>
      <c r="J32" s="274"/>
      <c r="K32" s="275"/>
      <c r="L32" s="268"/>
      <c r="M32" s="268"/>
      <c r="N32" s="268"/>
      <c r="O32" s="268"/>
      <c r="P32" s="268"/>
      <c r="Q32" s="268"/>
      <c r="R32" s="269"/>
      <c r="S32" s="269"/>
      <c r="T32" s="269"/>
      <c r="U32" s="269"/>
      <c r="V32" s="269"/>
      <c r="W32" s="269"/>
      <c r="X32" s="270"/>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2"/>
    </row>
    <row r="33" spans="1:50" ht="23.1" customHeight="1">
      <c r="A33" s="278"/>
      <c r="B33" s="279"/>
      <c r="C33" s="273"/>
      <c r="D33" s="274"/>
      <c r="E33" s="274"/>
      <c r="F33" s="274"/>
      <c r="G33" s="274"/>
      <c r="H33" s="274"/>
      <c r="I33" s="274"/>
      <c r="J33" s="274"/>
      <c r="K33" s="275"/>
      <c r="L33" s="268"/>
      <c r="M33" s="268"/>
      <c r="N33" s="268"/>
      <c r="O33" s="268"/>
      <c r="P33" s="268"/>
      <c r="Q33" s="268"/>
      <c r="R33" s="269"/>
      <c r="S33" s="269"/>
      <c r="T33" s="269"/>
      <c r="U33" s="269"/>
      <c r="V33" s="269"/>
      <c r="W33" s="269"/>
      <c r="X33" s="270"/>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2"/>
    </row>
    <row r="34" spans="1:50" ht="23.1" customHeight="1">
      <c r="A34" s="278"/>
      <c r="B34" s="279"/>
      <c r="C34" s="323"/>
      <c r="D34" s="324"/>
      <c r="E34" s="324"/>
      <c r="F34" s="324"/>
      <c r="G34" s="324"/>
      <c r="H34" s="324"/>
      <c r="I34" s="324"/>
      <c r="J34" s="324"/>
      <c r="K34" s="325"/>
      <c r="L34" s="268"/>
      <c r="M34" s="268"/>
      <c r="N34" s="268"/>
      <c r="O34" s="268"/>
      <c r="P34" s="268"/>
      <c r="Q34" s="268"/>
      <c r="R34" s="269"/>
      <c r="S34" s="269"/>
      <c r="T34" s="269"/>
      <c r="U34" s="269"/>
      <c r="V34" s="269"/>
      <c r="W34" s="269"/>
      <c r="X34" s="270"/>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2"/>
    </row>
    <row r="35" spans="1:50" ht="23.1" customHeight="1">
      <c r="A35" s="278"/>
      <c r="B35" s="279"/>
      <c r="C35" s="326"/>
      <c r="D35" s="324"/>
      <c r="E35" s="324"/>
      <c r="F35" s="324"/>
      <c r="G35" s="324"/>
      <c r="H35" s="324"/>
      <c r="I35" s="324"/>
      <c r="J35" s="324"/>
      <c r="K35" s="325"/>
      <c r="L35" s="327"/>
      <c r="M35" s="327"/>
      <c r="N35" s="327"/>
      <c r="O35" s="327"/>
      <c r="P35" s="327"/>
      <c r="Q35" s="327"/>
      <c r="R35" s="269"/>
      <c r="S35" s="269"/>
      <c r="T35" s="269"/>
      <c r="U35" s="269"/>
      <c r="V35" s="269"/>
      <c r="W35" s="269"/>
      <c r="X35" s="270"/>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2"/>
    </row>
    <row r="36" spans="1:50" ht="23.1" customHeight="1">
      <c r="A36" s="278"/>
      <c r="B36" s="279"/>
      <c r="C36" s="302"/>
      <c r="D36" s="303"/>
      <c r="E36" s="303"/>
      <c r="F36" s="303"/>
      <c r="G36" s="303"/>
      <c r="H36" s="303"/>
      <c r="I36" s="303"/>
      <c r="J36" s="303"/>
      <c r="K36" s="304"/>
      <c r="L36" s="305"/>
      <c r="M36" s="306"/>
      <c r="N36" s="306"/>
      <c r="O36" s="306"/>
      <c r="P36" s="306"/>
      <c r="Q36" s="307"/>
      <c r="R36" s="308"/>
      <c r="S36" s="309"/>
      <c r="T36" s="309"/>
      <c r="U36" s="309"/>
      <c r="V36" s="309"/>
      <c r="W36" s="310"/>
      <c r="X36" s="270"/>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2"/>
    </row>
    <row r="37" spans="1:50" ht="21" customHeight="1" thickBot="1">
      <c r="A37" s="280"/>
      <c r="B37" s="281"/>
      <c r="C37" s="311" t="s">
        <v>38</v>
      </c>
      <c r="D37" s="312"/>
      <c r="E37" s="312"/>
      <c r="F37" s="312"/>
      <c r="G37" s="312"/>
      <c r="H37" s="312"/>
      <c r="I37" s="312"/>
      <c r="J37" s="312"/>
      <c r="K37" s="313"/>
      <c r="L37" s="314">
        <f>L31</f>
        <v>17811</v>
      </c>
      <c r="M37" s="315"/>
      <c r="N37" s="315"/>
      <c r="O37" s="315"/>
      <c r="P37" s="315"/>
      <c r="Q37" s="316"/>
      <c r="R37" s="317">
        <f>R31</f>
        <v>17811</v>
      </c>
      <c r="S37" s="318"/>
      <c r="T37" s="318"/>
      <c r="U37" s="318"/>
      <c r="V37" s="318"/>
      <c r="W37" s="319"/>
      <c r="X37" s="320"/>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2"/>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28" t="s">
        <v>68</v>
      </c>
      <c r="B39" s="329"/>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30"/>
    </row>
    <row r="40" spans="1:50" ht="21" customHeight="1">
      <c r="A40" s="10"/>
      <c r="B40" s="11"/>
      <c r="C40" s="331" t="s">
        <v>69</v>
      </c>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3"/>
      <c r="AD40" s="332" t="s">
        <v>70</v>
      </c>
      <c r="AE40" s="332"/>
      <c r="AF40" s="332"/>
      <c r="AG40" s="334" t="s">
        <v>71</v>
      </c>
      <c r="AH40" s="332"/>
      <c r="AI40" s="332"/>
      <c r="AJ40" s="332"/>
      <c r="AK40" s="332"/>
      <c r="AL40" s="332"/>
      <c r="AM40" s="332"/>
      <c r="AN40" s="332"/>
      <c r="AO40" s="332"/>
      <c r="AP40" s="332"/>
      <c r="AQ40" s="332"/>
      <c r="AR40" s="332"/>
      <c r="AS40" s="332"/>
      <c r="AT40" s="332"/>
      <c r="AU40" s="332"/>
      <c r="AV40" s="332"/>
      <c r="AW40" s="332"/>
      <c r="AX40" s="335"/>
    </row>
    <row r="41" spans="1:50" ht="30" customHeight="1">
      <c r="A41" s="336" t="s">
        <v>72</v>
      </c>
      <c r="B41" s="337"/>
      <c r="C41" s="342" t="s">
        <v>73</v>
      </c>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4"/>
      <c r="AD41" s="345" t="s">
        <v>74</v>
      </c>
      <c r="AE41" s="346"/>
      <c r="AF41" s="346"/>
      <c r="AG41" s="347" t="s">
        <v>75</v>
      </c>
      <c r="AH41" s="348"/>
      <c r="AI41" s="348"/>
      <c r="AJ41" s="348"/>
      <c r="AK41" s="348"/>
      <c r="AL41" s="348"/>
      <c r="AM41" s="348"/>
      <c r="AN41" s="348"/>
      <c r="AO41" s="348"/>
      <c r="AP41" s="348"/>
      <c r="AQ41" s="348"/>
      <c r="AR41" s="348"/>
      <c r="AS41" s="348"/>
      <c r="AT41" s="348"/>
      <c r="AU41" s="348"/>
      <c r="AV41" s="348"/>
      <c r="AW41" s="348"/>
      <c r="AX41" s="349"/>
    </row>
    <row r="42" spans="1:50" ht="24.75" customHeight="1">
      <c r="A42" s="338"/>
      <c r="B42" s="339"/>
      <c r="C42" s="356" t="s">
        <v>76</v>
      </c>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8"/>
      <c r="AD42" s="359" t="s">
        <v>74</v>
      </c>
      <c r="AE42" s="360"/>
      <c r="AF42" s="360"/>
      <c r="AG42" s="350"/>
      <c r="AH42" s="351"/>
      <c r="AI42" s="351"/>
      <c r="AJ42" s="351"/>
      <c r="AK42" s="351"/>
      <c r="AL42" s="351"/>
      <c r="AM42" s="351"/>
      <c r="AN42" s="351"/>
      <c r="AO42" s="351"/>
      <c r="AP42" s="351"/>
      <c r="AQ42" s="351"/>
      <c r="AR42" s="351"/>
      <c r="AS42" s="351"/>
      <c r="AT42" s="351"/>
      <c r="AU42" s="351"/>
      <c r="AV42" s="351"/>
      <c r="AW42" s="351"/>
      <c r="AX42" s="352"/>
    </row>
    <row r="43" spans="1:50" ht="30.75" customHeight="1">
      <c r="A43" s="340"/>
      <c r="B43" s="341"/>
      <c r="C43" s="361" t="s">
        <v>77</v>
      </c>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3"/>
      <c r="AD43" s="364" t="s">
        <v>74</v>
      </c>
      <c r="AE43" s="365"/>
      <c r="AF43" s="365"/>
      <c r="AG43" s="353"/>
      <c r="AH43" s="354"/>
      <c r="AI43" s="354"/>
      <c r="AJ43" s="354"/>
      <c r="AK43" s="354"/>
      <c r="AL43" s="354"/>
      <c r="AM43" s="354"/>
      <c r="AN43" s="354"/>
      <c r="AO43" s="354"/>
      <c r="AP43" s="354"/>
      <c r="AQ43" s="354"/>
      <c r="AR43" s="354"/>
      <c r="AS43" s="354"/>
      <c r="AT43" s="354"/>
      <c r="AU43" s="354"/>
      <c r="AV43" s="354"/>
      <c r="AW43" s="354"/>
      <c r="AX43" s="355"/>
    </row>
    <row r="44" spans="1:50" ht="46.5" customHeight="1">
      <c r="A44" s="366" t="s">
        <v>78</v>
      </c>
      <c r="B44" s="367"/>
      <c r="C44" s="368" t="s">
        <v>79</v>
      </c>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370" t="s">
        <v>74</v>
      </c>
      <c r="AE44" s="371"/>
      <c r="AF44" s="371"/>
      <c r="AG44" s="372" t="s">
        <v>80</v>
      </c>
      <c r="AH44" s="373"/>
      <c r="AI44" s="373"/>
      <c r="AJ44" s="373"/>
      <c r="AK44" s="373"/>
      <c r="AL44" s="373"/>
      <c r="AM44" s="373"/>
      <c r="AN44" s="373"/>
      <c r="AO44" s="373"/>
      <c r="AP44" s="373"/>
      <c r="AQ44" s="373"/>
      <c r="AR44" s="373"/>
      <c r="AS44" s="373"/>
      <c r="AT44" s="373"/>
      <c r="AU44" s="373"/>
      <c r="AV44" s="373"/>
      <c r="AW44" s="373"/>
      <c r="AX44" s="374"/>
    </row>
    <row r="45" spans="1:50" ht="35.25" customHeight="1">
      <c r="A45" s="338"/>
      <c r="B45" s="339"/>
      <c r="C45" s="381" t="s">
        <v>81</v>
      </c>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9" t="s">
        <v>74</v>
      </c>
      <c r="AE45" s="360"/>
      <c r="AF45" s="360"/>
      <c r="AG45" s="375"/>
      <c r="AH45" s="376"/>
      <c r="AI45" s="376"/>
      <c r="AJ45" s="376"/>
      <c r="AK45" s="376"/>
      <c r="AL45" s="376"/>
      <c r="AM45" s="376"/>
      <c r="AN45" s="376"/>
      <c r="AO45" s="376"/>
      <c r="AP45" s="376"/>
      <c r="AQ45" s="376"/>
      <c r="AR45" s="376"/>
      <c r="AS45" s="376"/>
      <c r="AT45" s="376"/>
      <c r="AU45" s="376"/>
      <c r="AV45" s="376"/>
      <c r="AW45" s="376"/>
      <c r="AX45" s="377"/>
    </row>
    <row r="46" spans="1:50" ht="43.5" customHeight="1">
      <c r="A46" s="338"/>
      <c r="B46" s="339"/>
      <c r="C46" s="381" t="s">
        <v>82</v>
      </c>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82" t="s">
        <v>17</v>
      </c>
      <c r="AE46" s="360"/>
      <c r="AF46" s="360"/>
      <c r="AG46" s="375"/>
      <c r="AH46" s="376"/>
      <c r="AI46" s="376"/>
      <c r="AJ46" s="376"/>
      <c r="AK46" s="376"/>
      <c r="AL46" s="376"/>
      <c r="AM46" s="376"/>
      <c r="AN46" s="376"/>
      <c r="AO46" s="376"/>
      <c r="AP46" s="376"/>
      <c r="AQ46" s="376"/>
      <c r="AR46" s="376"/>
      <c r="AS46" s="376"/>
      <c r="AT46" s="376"/>
      <c r="AU46" s="376"/>
      <c r="AV46" s="376"/>
      <c r="AW46" s="376"/>
      <c r="AX46" s="377"/>
    </row>
    <row r="47" spans="1:50" ht="41.25" customHeight="1">
      <c r="A47" s="338"/>
      <c r="B47" s="339"/>
      <c r="C47" s="381" t="s">
        <v>83</v>
      </c>
      <c r="D47" s="358"/>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9" t="s">
        <v>74</v>
      </c>
      <c r="AE47" s="360"/>
      <c r="AF47" s="360"/>
      <c r="AG47" s="375"/>
      <c r="AH47" s="376"/>
      <c r="AI47" s="376"/>
      <c r="AJ47" s="376"/>
      <c r="AK47" s="376"/>
      <c r="AL47" s="376"/>
      <c r="AM47" s="376"/>
      <c r="AN47" s="376"/>
      <c r="AO47" s="376"/>
      <c r="AP47" s="376"/>
      <c r="AQ47" s="376"/>
      <c r="AR47" s="376"/>
      <c r="AS47" s="376"/>
      <c r="AT47" s="376"/>
      <c r="AU47" s="376"/>
      <c r="AV47" s="376"/>
      <c r="AW47" s="376"/>
      <c r="AX47" s="377"/>
    </row>
    <row r="48" spans="1:50" ht="41.25" customHeight="1">
      <c r="A48" s="338"/>
      <c r="B48" s="339"/>
      <c r="C48" s="389" t="s">
        <v>84</v>
      </c>
      <c r="D48" s="358"/>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90"/>
      <c r="AD48" s="359" t="s">
        <v>74</v>
      </c>
      <c r="AE48" s="360"/>
      <c r="AF48" s="360"/>
      <c r="AG48" s="375"/>
      <c r="AH48" s="376"/>
      <c r="AI48" s="376"/>
      <c r="AJ48" s="376"/>
      <c r="AK48" s="376"/>
      <c r="AL48" s="376"/>
      <c r="AM48" s="376"/>
      <c r="AN48" s="376"/>
      <c r="AO48" s="376"/>
      <c r="AP48" s="376"/>
      <c r="AQ48" s="376"/>
      <c r="AR48" s="376"/>
      <c r="AS48" s="376"/>
      <c r="AT48" s="376"/>
      <c r="AU48" s="376"/>
      <c r="AV48" s="376"/>
      <c r="AW48" s="376"/>
      <c r="AX48" s="377"/>
    </row>
    <row r="49" spans="1:51" ht="47.25" customHeight="1">
      <c r="A49" s="338"/>
      <c r="B49" s="339"/>
      <c r="C49" s="391" t="s">
        <v>85</v>
      </c>
      <c r="D49" s="392"/>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64" t="s">
        <v>74</v>
      </c>
      <c r="AE49" s="365"/>
      <c r="AF49" s="365"/>
      <c r="AG49" s="378"/>
      <c r="AH49" s="379"/>
      <c r="AI49" s="379"/>
      <c r="AJ49" s="379"/>
      <c r="AK49" s="379"/>
      <c r="AL49" s="379"/>
      <c r="AM49" s="379"/>
      <c r="AN49" s="379"/>
      <c r="AO49" s="379"/>
      <c r="AP49" s="379"/>
      <c r="AQ49" s="379"/>
      <c r="AR49" s="379"/>
      <c r="AS49" s="379"/>
      <c r="AT49" s="379"/>
      <c r="AU49" s="379"/>
      <c r="AV49" s="379"/>
      <c r="AW49" s="379"/>
      <c r="AX49" s="380"/>
    </row>
    <row r="50" spans="1:51" ht="42" customHeight="1">
      <c r="A50" s="366" t="s">
        <v>86</v>
      </c>
      <c r="B50" s="367"/>
      <c r="C50" s="383" t="s">
        <v>87</v>
      </c>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c r="AC50" s="385"/>
      <c r="AD50" s="370" t="s">
        <v>74</v>
      </c>
      <c r="AE50" s="371"/>
      <c r="AF50" s="371"/>
      <c r="AG50" s="386" t="s">
        <v>88</v>
      </c>
      <c r="AH50" s="387"/>
      <c r="AI50" s="387"/>
      <c r="AJ50" s="387"/>
      <c r="AK50" s="387"/>
      <c r="AL50" s="387"/>
      <c r="AM50" s="387"/>
      <c r="AN50" s="387"/>
      <c r="AO50" s="387"/>
      <c r="AP50" s="387"/>
      <c r="AQ50" s="387"/>
      <c r="AR50" s="387"/>
      <c r="AS50" s="387"/>
      <c r="AT50" s="387"/>
      <c r="AU50" s="387"/>
      <c r="AV50" s="387"/>
      <c r="AW50" s="387"/>
      <c r="AX50" s="388"/>
    </row>
    <row r="51" spans="1:51" ht="32.25" customHeight="1">
      <c r="A51" s="338"/>
      <c r="B51" s="339"/>
      <c r="C51" s="381" t="s">
        <v>89</v>
      </c>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82" t="s">
        <v>17</v>
      </c>
      <c r="AE51" s="360"/>
      <c r="AF51" s="360"/>
      <c r="AG51" s="350"/>
      <c r="AH51" s="351"/>
      <c r="AI51" s="351"/>
      <c r="AJ51" s="351"/>
      <c r="AK51" s="351"/>
      <c r="AL51" s="351"/>
      <c r="AM51" s="351"/>
      <c r="AN51" s="351"/>
      <c r="AO51" s="351"/>
      <c r="AP51" s="351"/>
      <c r="AQ51" s="351"/>
      <c r="AR51" s="351"/>
      <c r="AS51" s="351"/>
      <c r="AT51" s="351"/>
      <c r="AU51" s="351"/>
      <c r="AV51" s="351"/>
      <c r="AW51" s="351"/>
      <c r="AX51" s="352"/>
    </row>
    <row r="52" spans="1:51" ht="45" customHeight="1">
      <c r="A52" s="338"/>
      <c r="B52" s="339"/>
      <c r="C52" s="381" t="s">
        <v>90</v>
      </c>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9" t="s">
        <v>74</v>
      </c>
      <c r="AE52" s="360"/>
      <c r="AF52" s="360"/>
      <c r="AG52" s="350"/>
      <c r="AH52" s="351"/>
      <c r="AI52" s="351"/>
      <c r="AJ52" s="351"/>
      <c r="AK52" s="351"/>
      <c r="AL52" s="351"/>
      <c r="AM52" s="351"/>
      <c r="AN52" s="351"/>
      <c r="AO52" s="351"/>
      <c r="AP52" s="351"/>
      <c r="AQ52" s="351"/>
      <c r="AR52" s="351"/>
      <c r="AS52" s="351"/>
      <c r="AT52" s="351"/>
      <c r="AU52" s="351"/>
      <c r="AV52" s="351"/>
      <c r="AW52" s="351"/>
      <c r="AX52" s="352"/>
    </row>
    <row r="53" spans="1:51" ht="33.6" customHeight="1">
      <c r="A53" s="366" t="s">
        <v>91</v>
      </c>
      <c r="B53" s="367"/>
      <c r="C53" s="427" t="s">
        <v>92</v>
      </c>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369"/>
      <c r="AD53" s="429" t="s">
        <v>17</v>
      </c>
      <c r="AE53" s="371"/>
      <c r="AF53" s="371"/>
      <c r="AG53" s="386" t="s">
        <v>93</v>
      </c>
      <c r="AH53" s="430"/>
      <c r="AI53" s="430"/>
      <c r="AJ53" s="430"/>
      <c r="AK53" s="430"/>
      <c r="AL53" s="430"/>
      <c r="AM53" s="430"/>
      <c r="AN53" s="430"/>
      <c r="AO53" s="430"/>
      <c r="AP53" s="430"/>
      <c r="AQ53" s="430"/>
      <c r="AR53" s="430"/>
      <c r="AS53" s="430"/>
      <c r="AT53" s="430"/>
      <c r="AU53" s="430"/>
      <c r="AV53" s="430"/>
      <c r="AW53" s="430"/>
      <c r="AX53" s="431"/>
    </row>
    <row r="54" spans="1:51" ht="15.75" customHeight="1">
      <c r="A54" s="338"/>
      <c r="B54" s="339"/>
      <c r="C54" s="438" t="s">
        <v>0</v>
      </c>
      <c r="D54" s="439"/>
      <c r="E54" s="439"/>
      <c r="F54" s="439"/>
      <c r="G54" s="440" t="s">
        <v>94</v>
      </c>
      <c r="H54" s="441"/>
      <c r="I54" s="441"/>
      <c r="J54" s="441"/>
      <c r="K54" s="441"/>
      <c r="L54" s="441"/>
      <c r="M54" s="441"/>
      <c r="N54" s="441"/>
      <c r="O54" s="441"/>
      <c r="P54" s="441"/>
      <c r="Q54" s="441"/>
      <c r="R54" s="441"/>
      <c r="S54" s="442"/>
      <c r="T54" s="443" t="s">
        <v>95</v>
      </c>
      <c r="U54" s="444"/>
      <c r="V54" s="444"/>
      <c r="W54" s="444"/>
      <c r="X54" s="444"/>
      <c r="Y54" s="444"/>
      <c r="Z54" s="444"/>
      <c r="AA54" s="444"/>
      <c r="AB54" s="444"/>
      <c r="AC54" s="444"/>
      <c r="AD54" s="444"/>
      <c r="AE54" s="444"/>
      <c r="AF54" s="444"/>
      <c r="AG54" s="432"/>
      <c r="AH54" s="433"/>
      <c r="AI54" s="433"/>
      <c r="AJ54" s="433"/>
      <c r="AK54" s="433"/>
      <c r="AL54" s="433"/>
      <c r="AM54" s="433"/>
      <c r="AN54" s="433"/>
      <c r="AO54" s="433"/>
      <c r="AP54" s="433"/>
      <c r="AQ54" s="433"/>
      <c r="AR54" s="433"/>
      <c r="AS54" s="433"/>
      <c r="AT54" s="433"/>
      <c r="AU54" s="433"/>
      <c r="AV54" s="433"/>
      <c r="AW54" s="433"/>
      <c r="AX54" s="434"/>
    </row>
    <row r="55" spans="1:51" ht="12" customHeight="1">
      <c r="A55" s="338"/>
      <c r="B55" s="339"/>
      <c r="C55" s="445" t="s">
        <v>17</v>
      </c>
      <c r="D55" s="446"/>
      <c r="E55" s="446"/>
      <c r="F55" s="446"/>
      <c r="G55" s="447" t="s">
        <v>17</v>
      </c>
      <c r="H55" s="360"/>
      <c r="I55" s="360"/>
      <c r="J55" s="360"/>
      <c r="K55" s="360"/>
      <c r="L55" s="360"/>
      <c r="M55" s="360"/>
      <c r="N55" s="360"/>
      <c r="O55" s="360"/>
      <c r="P55" s="360"/>
      <c r="Q55" s="360"/>
      <c r="R55" s="360"/>
      <c r="S55" s="448"/>
      <c r="T55" s="449" t="s">
        <v>17</v>
      </c>
      <c r="U55" s="360"/>
      <c r="V55" s="360"/>
      <c r="W55" s="360"/>
      <c r="X55" s="360"/>
      <c r="Y55" s="360"/>
      <c r="Z55" s="360"/>
      <c r="AA55" s="360"/>
      <c r="AB55" s="360"/>
      <c r="AC55" s="360"/>
      <c r="AD55" s="360"/>
      <c r="AE55" s="360"/>
      <c r="AF55" s="360"/>
      <c r="AG55" s="432"/>
      <c r="AH55" s="433"/>
      <c r="AI55" s="433"/>
      <c r="AJ55" s="433"/>
      <c r="AK55" s="433"/>
      <c r="AL55" s="433"/>
      <c r="AM55" s="433"/>
      <c r="AN55" s="433"/>
      <c r="AO55" s="433"/>
      <c r="AP55" s="433"/>
      <c r="AQ55" s="433"/>
      <c r="AR55" s="433"/>
      <c r="AS55" s="433"/>
      <c r="AT55" s="433"/>
      <c r="AU55" s="433"/>
      <c r="AV55" s="433"/>
      <c r="AW55" s="433"/>
      <c r="AX55" s="434"/>
    </row>
    <row r="56" spans="1:51" ht="12.75" customHeight="1">
      <c r="A56" s="340"/>
      <c r="B56" s="341"/>
      <c r="C56" s="407" t="s">
        <v>17</v>
      </c>
      <c r="D56" s="408"/>
      <c r="E56" s="408"/>
      <c r="F56" s="408"/>
      <c r="G56" s="409" t="s">
        <v>17</v>
      </c>
      <c r="H56" s="365"/>
      <c r="I56" s="365"/>
      <c r="J56" s="365"/>
      <c r="K56" s="365"/>
      <c r="L56" s="365"/>
      <c r="M56" s="365"/>
      <c r="N56" s="365"/>
      <c r="O56" s="365"/>
      <c r="P56" s="365"/>
      <c r="Q56" s="365"/>
      <c r="R56" s="365"/>
      <c r="S56" s="410"/>
      <c r="T56" s="411" t="s">
        <v>17</v>
      </c>
      <c r="U56" s="238"/>
      <c r="V56" s="238"/>
      <c r="W56" s="238"/>
      <c r="X56" s="238"/>
      <c r="Y56" s="238"/>
      <c r="Z56" s="238"/>
      <c r="AA56" s="238"/>
      <c r="AB56" s="238"/>
      <c r="AC56" s="238"/>
      <c r="AD56" s="238"/>
      <c r="AE56" s="238"/>
      <c r="AF56" s="238"/>
      <c r="AG56" s="435"/>
      <c r="AH56" s="436"/>
      <c r="AI56" s="436"/>
      <c r="AJ56" s="436"/>
      <c r="AK56" s="436"/>
      <c r="AL56" s="436"/>
      <c r="AM56" s="436"/>
      <c r="AN56" s="436"/>
      <c r="AO56" s="436"/>
      <c r="AP56" s="436"/>
      <c r="AQ56" s="436"/>
      <c r="AR56" s="436"/>
      <c r="AS56" s="436"/>
      <c r="AT56" s="436"/>
      <c r="AU56" s="436"/>
      <c r="AV56" s="436"/>
      <c r="AW56" s="436"/>
      <c r="AX56" s="437"/>
    </row>
    <row r="57" spans="1:51" ht="57" customHeight="1">
      <c r="A57" s="366" t="s">
        <v>96</v>
      </c>
      <c r="B57" s="412"/>
      <c r="C57" s="415" t="s">
        <v>97</v>
      </c>
      <c r="D57" s="416"/>
      <c r="E57" s="416"/>
      <c r="F57" s="417"/>
      <c r="G57" s="418" t="s">
        <v>98</v>
      </c>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19"/>
      <c r="AJ57" s="419"/>
      <c r="AK57" s="419"/>
      <c r="AL57" s="419"/>
      <c r="AM57" s="419"/>
      <c r="AN57" s="419"/>
      <c r="AO57" s="419"/>
      <c r="AP57" s="419"/>
      <c r="AQ57" s="419"/>
      <c r="AR57" s="419"/>
      <c r="AS57" s="419"/>
      <c r="AT57" s="419"/>
      <c r="AU57" s="419"/>
      <c r="AV57" s="419"/>
      <c r="AW57" s="419"/>
      <c r="AX57" s="420"/>
    </row>
    <row r="58" spans="1:51" ht="72.75" customHeight="1" thickBot="1">
      <c r="A58" s="413"/>
      <c r="B58" s="414"/>
      <c r="C58" s="421" t="s">
        <v>99</v>
      </c>
      <c r="D58" s="422"/>
      <c r="E58" s="422"/>
      <c r="F58" s="423"/>
      <c r="G58" s="424" t="s">
        <v>100</v>
      </c>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M58" s="425"/>
      <c r="AN58" s="425"/>
      <c r="AO58" s="425"/>
      <c r="AP58" s="425"/>
      <c r="AQ58" s="425"/>
      <c r="AR58" s="425"/>
      <c r="AS58" s="425"/>
      <c r="AT58" s="425"/>
      <c r="AU58" s="425"/>
      <c r="AV58" s="425"/>
      <c r="AW58" s="425"/>
      <c r="AX58" s="426"/>
    </row>
    <row r="59" spans="1:51" ht="21" customHeight="1">
      <c r="A59" s="393" t="s">
        <v>101</v>
      </c>
      <c r="B59" s="394"/>
      <c r="C59" s="394"/>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4"/>
      <c r="AJ59" s="394"/>
      <c r="AK59" s="394"/>
      <c r="AL59" s="394"/>
      <c r="AM59" s="394"/>
      <c r="AN59" s="394"/>
      <c r="AO59" s="394"/>
      <c r="AP59" s="394"/>
      <c r="AQ59" s="394"/>
      <c r="AR59" s="394"/>
      <c r="AS59" s="394"/>
      <c r="AT59" s="394"/>
      <c r="AU59" s="394"/>
      <c r="AV59" s="394"/>
      <c r="AW59" s="394"/>
      <c r="AX59" s="395"/>
    </row>
    <row r="60" spans="1:51" ht="24" customHeight="1" thickBot="1">
      <c r="A60" s="396"/>
      <c r="B60" s="397"/>
      <c r="C60" s="397"/>
      <c r="D60" s="397"/>
      <c r="E60" s="397"/>
      <c r="F60" s="397"/>
      <c r="G60" s="397"/>
      <c r="H60" s="397"/>
      <c r="I60" s="397"/>
      <c r="J60" s="397"/>
      <c r="K60" s="397"/>
      <c r="L60" s="397"/>
      <c r="M60" s="397"/>
      <c r="N60" s="397"/>
      <c r="O60" s="397"/>
      <c r="P60" s="397"/>
      <c r="Q60" s="397"/>
      <c r="R60" s="397"/>
      <c r="S60" s="397"/>
      <c r="T60" s="397"/>
      <c r="U60" s="397"/>
      <c r="V60" s="397"/>
      <c r="W60" s="397"/>
      <c r="X60" s="397"/>
      <c r="Y60" s="397"/>
      <c r="Z60" s="397"/>
      <c r="AA60" s="397"/>
      <c r="AB60" s="397"/>
      <c r="AC60" s="397"/>
      <c r="AD60" s="397"/>
      <c r="AE60" s="397"/>
      <c r="AF60" s="397"/>
      <c r="AG60" s="397"/>
      <c r="AH60" s="397"/>
      <c r="AI60" s="397"/>
      <c r="AJ60" s="397"/>
      <c r="AK60" s="397"/>
      <c r="AL60" s="397"/>
      <c r="AM60" s="397"/>
      <c r="AN60" s="397"/>
      <c r="AO60" s="397"/>
      <c r="AP60" s="397"/>
      <c r="AQ60" s="397"/>
      <c r="AR60" s="397"/>
      <c r="AS60" s="397"/>
      <c r="AT60" s="397"/>
      <c r="AU60" s="397"/>
      <c r="AV60" s="397"/>
      <c r="AW60" s="397"/>
      <c r="AX60" s="398"/>
    </row>
    <row r="61" spans="1:51" ht="21" customHeight="1">
      <c r="A61" s="399" t="s">
        <v>102</v>
      </c>
      <c r="B61" s="400"/>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1"/>
    </row>
    <row r="62" spans="1:51" ht="78.75" customHeight="1" thickBot="1">
      <c r="A62" s="402" t="s">
        <v>209</v>
      </c>
      <c r="B62" s="403"/>
      <c r="C62" s="403"/>
      <c r="D62" s="403"/>
      <c r="E62" s="404"/>
      <c r="F62" s="405" t="s">
        <v>210</v>
      </c>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6"/>
    </row>
    <row r="63" spans="1:51" ht="21" customHeight="1">
      <c r="A63" s="399" t="s">
        <v>103</v>
      </c>
      <c r="B63" s="400"/>
      <c r="C63" s="400"/>
      <c r="D63" s="400"/>
      <c r="E63" s="400"/>
      <c r="F63" s="400"/>
      <c r="G63" s="400"/>
      <c r="H63" s="400"/>
      <c r="I63" s="400"/>
      <c r="J63" s="400"/>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400"/>
      <c r="AX63" s="401"/>
    </row>
    <row r="64" spans="1:51" ht="111.75" customHeight="1" thickBot="1">
      <c r="A64" s="472" t="s">
        <v>211</v>
      </c>
      <c r="B64" s="473"/>
      <c r="C64" s="473"/>
      <c r="D64" s="473"/>
      <c r="E64" s="474"/>
      <c r="F64" s="475" t="s">
        <v>214</v>
      </c>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476"/>
      <c r="AU64" s="476"/>
      <c r="AV64" s="476"/>
      <c r="AW64" s="476"/>
      <c r="AX64" s="477"/>
      <c r="AY64" s="12"/>
    </row>
    <row r="65" spans="1:50" ht="21" customHeight="1">
      <c r="A65" s="478" t="s">
        <v>104</v>
      </c>
      <c r="B65" s="479"/>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E65" s="479"/>
      <c r="AF65" s="479"/>
      <c r="AG65" s="479"/>
      <c r="AH65" s="479"/>
      <c r="AI65" s="479"/>
      <c r="AJ65" s="479"/>
      <c r="AK65" s="479"/>
      <c r="AL65" s="479"/>
      <c r="AM65" s="479"/>
      <c r="AN65" s="479"/>
      <c r="AO65" s="479"/>
      <c r="AP65" s="479"/>
      <c r="AQ65" s="479"/>
      <c r="AR65" s="479"/>
      <c r="AS65" s="479"/>
      <c r="AT65" s="479"/>
      <c r="AU65" s="479"/>
      <c r="AV65" s="479"/>
      <c r="AW65" s="479"/>
      <c r="AX65" s="480"/>
    </row>
    <row r="66" spans="1:50" ht="76.5" customHeight="1" thickBot="1">
      <c r="A66" s="481" t="s">
        <v>105</v>
      </c>
      <c r="B66" s="482"/>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2"/>
      <c r="AA66" s="482"/>
      <c r="AB66" s="482"/>
      <c r="AC66" s="482"/>
      <c r="AD66" s="482"/>
      <c r="AE66" s="482"/>
      <c r="AF66" s="482"/>
      <c r="AG66" s="482"/>
      <c r="AH66" s="482"/>
      <c r="AI66" s="482"/>
      <c r="AJ66" s="482"/>
      <c r="AK66" s="482"/>
      <c r="AL66" s="482"/>
      <c r="AM66" s="482"/>
      <c r="AN66" s="482"/>
      <c r="AO66" s="482"/>
      <c r="AP66" s="482"/>
      <c r="AQ66" s="482"/>
      <c r="AR66" s="482"/>
      <c r="AS66" s="482"/>
      <c r="AT66" s="482"/>
      <c r="AU66" s="482"/>
      <c r="AV66" s="482"/>
      <c r="AW66" s="482"/>
      <c r="AX66" s="483"/>
    </row>
    <row r="67" spans="1:50" ht="19.5" customHeight="1">
      <c r="A67" s="484" t="s">
        <v>106</v>
      </c>
      <c r="B67" s="485"/>
      <c r="C67" s="485"/>
      <c r="D67" s="485"/>
      <c r="E67" s="485"/>
      <c r="F67" s="485"/>
      <c r="G67" s="485"/>
      <c r="H67" s="485"/>
      <c r="I67" s="485"/>
      <c r="J67" s="485"/>
      <c r="K67" s="485"/>
      <c r="L67" s="485"/>
      <c r="M67" s="485"/>
      <c r="N67" s="485"/>
      <c r="O67" s="485"/>
      <c r="P67" s="485"/>
      <c r="Q67" s="485"/>
      <c r="R67" s="485"/>
      <c r="S67" s="485"/>
      <c r="T67" s="485"/>
      <c r="U67" s="485"/>
      <c r="V67" s="485"/>
      <c r="W67" s="485"/>
      <c r="X67" s="485"/>
      <c r="Y67" s="485"/>
      <c r="Z67" s="485"/>
      <c r="AA67" s="485"/>
      <c r="AB67" s="485"/>
      <c r="AC67" s="485"/>
      <c r="AD67" s="485"/>
      <c r="AE67" s="485"/>
      <c r="AF67" s="485"/>
      <c r="AG67" s="485"/>
      <c r="AH67" s="485"/>
      <c r="AI67" s="485"/>
      <c r="AJ67" s="485"/>
      <c r="AK67" s="485"/>
      <c r="AL67" s="485"/>
      <c r="AM67" s="485"/>
      <c r="AN67" s="485"/>
      <c r="AO67" s="485"/>
      <c r="AP67" s="485"/>
      <c r="AQ67" s="485"/>
      <c r="AR67" s="485"/>
      <c r="AS67" s="485"/>
      <c r="AT67" s="485"/>
      <c r="AU67" s="485"/>
      <c r="AV67" s="485"/>
      <c r="AW67" s="485"/>
      <c r="AX67" s="486"/>
    </row>
    <row r="68" spans="1:50" ht="19.899999999999999" customHeight="1" thickBot="1">
      <c r="A68" s="487"/>
      <c r="B68" s="488"/>
      <c r="C68" s="489" t="s">
        <v>107</v>
      </c>
      <c r="D68" s="490"/>
      <c r="E68" s="490"/>
      <c r="F68" s="490"/>
      <c r="G68" s="490"/>
      <c r="H68" s="490"/>
      <c r="I68" s="490"/>
      <c r="J68" s="491"/>
      <c r="K68" s="492">
        <v>58</v>
      </c>
      <c r="L68" s="492"/>
      <c r="M68" s="492"/>
      <c r="N68" s="492"/>
      <c r="O68" s="492"/>
      <c r="P68" s="492"/>
      <c r="Q68" s="492"/>
      <c r="R68" s="492"/>
      <c r="S68" s="489" t="s">
        <v>108</v>
      </c>
      <c r="T68" s="490"/>
      <c r="U68" s="490"/>
      <c r="V68" s="490"/>
      <c r="W68" s="490"/>
      <c r="X68" s="490"/>
      <c r="Y68" s="490"/>
      <c r="Z68" s="491"/>
      <c r="AA68" s="493">
        <v>59</v>
      </c>
      <c r="AB68" s="492"/>
      <c r="AC68" s="492"/>
      <c r="AD68" s="492"/>
      <c r="AE68" s="492"/>
      <c r="AF68" s="492"/>
      <c r="AG68" s="492"/>
      <c r="AH68" s="492"/>
      <c r="AI68" s="489" t="s">
        <v>109</v>
      </c>
      <c r="AJ68" s="505"/>
      <c r="AK68" s="505"/>
      <c r="AL68" s="505"/>
      <c r="AM68" s="505"/>
      <c r="AN68" s="505"/>
      <c r="AO68" s="505"/>
      <c r="AP68" s="506"/>
      <c r="AQ68" s="507">
        <v>117</v>
      </c>
      <c r="AR68" s="507"/>
      <c r="AS68" s="507"/>
      <c r="AT68" s="507"/>
      <c r="AU68" s="507"/>
      <c r="AV68" s="507"/>
      <c r="AW68" s="507"/>
      <c r="AX68" s="508"/>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50" t="s">
        <v>110</v>
      </c>
      <c r="B70" s="451"/>
      <c r="C70" s="451"/>
      <c r="D70" s="451"/>
      <c r="E70" s="451"/>
      <c r="F70" s="452"/>
      <c r="G70" s="17" t="s">
        <v>111</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13"/>
      <c r="B71" s="114"/>
      <c r="C71" s="114"/>
      <c r="D71" s="114"/>
      <c r="E71" s="114"/>
      <c r="F71" s="115"/>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13"/>
      <c r="B72" s="114"/>
      <c r="C72" s="114"/>
      <c r="D72" s="114"/>
      <c r="E72" s="114"/>
      <c r="F72" s="115"/>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13"/>
      <c r="B73" s="114"/>
      <c r="C73" s="114"/>
      <c r="D73" s="114"/>
      <c r="E73" s="114"/>
      <c r="F73" s="115"/>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13"/>
      <c r="B74" s="114"/>
      <c r="C74" s="114"/>
      <c r="D74" s="114"/>
      <c r="E74" s="114"/>
      <c r="F74" s="115"/>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13"/>
      <c r="B75" s="114"/>
      <c r="C75" s="114"/>
      <c r="D75" s="114"/>
      <c r="E75" s="114"/>
      <c r="F75" s="115"/>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13"/>
      <c r="B76" s="114"/>
      <c r="C76" s="114"/>
      <c r="D76" s="114"/>
      <c r="E76" s="114"/>
      <c r="F76" s="115"/>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13"/>
      <c r="B77" s="114"/>
      <c r="C77" s="114"/>
      <c r="D77" s="114"/>
      <c r="E77" s="114"/>
      <c r="F77" s="115"/>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13"/>
      <c r="B78" s="114"/>
      <c r="C78" s="114"/>
      <c r="D78" s="114"/>
      <c r="E78" s="114"/>
      <c r="F78" s="115"/>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13"/>
      <c r="B79" s="114"/>
      <c r="C79" s="114"/>
      <c r="D79" s="114"/>
      <c r="E79" s="114"/>
      <c r="F79" s="115"/>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13"/>
      <c r="B80" s="114"/>
      <c r="C80" s="114"/>
      <c r="D80" s="114"/>
      <c r="E80" s="114"/>
      <c r="F80" s="115"/>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13"/>
      <c r="B81" s="114"/>
      <c r="C81" s="114"/>
      <c r="D81" s="114"/>
      <c r="E81" s="114"/>
      <c r="F81" s="115"/>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13"/>
      <c r="B82" s="114"/>
      <c r="C82" s="114"/>
      <c r="D82" s="114"/>
      <c r="E82" s="114"/>
      <c r="F82" s="115"/>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13"/>
      <c r="B83" s="114"/>
      <c r="C83" s="114"/>
      <c r="D83" s="114"/>
      <c r="E83" s="114"/>
      <c r="F83" s="115"/>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13"/>
      <c r="B84" s="114"/>
      <c r="C84" s="114"/>
      <c r="D84" s="114"/>
      <c r="E84" s="114"/>
      <c r="F84" s="115"/>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13"/>
      <c r="B85" s="114"/>
      <c r="C85" s="114"/>
      <c r="D85" s="114"/>
      <c r="E85" s="114"/>
      <c r="F85" s="115"/>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13"/>
      <c r="B86" s="114"/>
      <c r="C86" s="114"/>
      <c r="D86" s="114"/>
      <c r="E86" s="114"/>
      <c r="F86" s="115"/>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13"/>
      <c r="B87" s="114"/>
      <c r="C87" s="114"/>
      <c r="D87" s="114"/>
      <c r="E87" s="114"/>
      <c r="F87" s="115"/>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13"/>
      <c r="B88" s="114"/>
      <c r="C88" s="114"/>
      <c r="D88" s="114"/>
      <c r="E88" s="114"/>
      <c r="F88" s="115"/>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13"/>
      <c r="B89" s="114"/>
      <c r="C89" s="114"/>
      <c r="D89" s="114"/>
      <c r="E89" s="114"/>
      <c r="F89" s="115"/>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13"/>
      <c r="B90" s="114"/>
      <c r="C90" s="114"/>
      <c r="D90" s="114"/>
      <c r="E90" s="114"/>
      <c r="F90" s="115"/>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13"/>
      <c r="B91" s="114"/>
      <c r="C91" s="114"/>
      <c r="D91" s="114"/>
      <c r="E91" s="114"/>
      <c r="F91" s="115"/>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13"/>
      <c r="B92" s="114"/>
      <c r="C92" s="114"/>
      <c r="D92" s="114"/>
      <c r="E92" s="114"/>
      <c r="F92" s="115"/>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13"/>
      <c r="B93" s="114"/>
      <c r="C93" s="114"/>
      <c r="D93" s="114"/>
      <c r="E93" s="114"/>
      <c r="F93" s="115"/>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13"/>
      <c r="B94" s="114"/>
      <c r="C94" s="114"/>
      <c r="D94" s="114"/>
      <c r="E94" s="114"/>
      <c r="F94" s="115"/>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13"/>
      <c r="B95" s="114"/>
      <c r="C95" s="114"/>
      <c r="D95" s="114"/>
      <c r="E95" s="114"/>
      <c r="F95" s="115"/>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13"/>
      <c r="B96" s="114"/>
      <c r="C96" s="114"/>
      <c r="D96" s="114"/>
      <c r="E96" s="114"/>
      <c r="F96" s="115"/>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13"/>
      <c r="B97" s="114"/>
      <c r="C97" s="114"/>
      <c r="D97" s="114"/>
      <c r="E97" s="114"/>
      <c r="F97" s="115"/>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13"/>
      <c r="B98" s="114"/>
      <c r="C98" s="114"/>
      <c r="D98" s="114"/>
      <c r="E98" s="114"/>
      <c r="F98" s="115"/>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26.25" customHeight="1">
      <c r="A99" s="113"/>
      <c r="B99" s="114"/>
      <c r="C99" s="114"/>
      <c r="D99" s="114"/>
      <c r="E99" s="114"/>
      <c r="F99" s="115"/>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13"/>
      <c r="B100" s="114"/>
      <c r="C100" s="114"/>
      <c r="D100" s="114"/>
      <c r="E100" s="114"/>
      <c r="F100" s="115"/>
      <c r="G100" s="20"/>
      <c r="H100" s="21"/>
      <c r="I100" s="23" t="s">
        <v>112</v>
      </c>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53"/>
      <c r="B101" s="454"/>
      <c r="C101" s="454"/>
      <c r="D101" s="454"/>
      <c r="E101" s="454"/>
      <c r="F101" s="455"/>
      <c r="G101" s="24"/>
      <c r="H101" s="25"/>
      <c r="I101" s="26" t="s">
        <v>113</v>
      </c>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7"/>
    </row>
    <row r="102" spans="1:50" ht="3" customHeight="1" thickBot="1">
      <c r="A102" s="28"/>
      <c r="B102" s="28"/>
      <c r="C102" s="28"/>
      <c r="D102" s="28"/>
      <c r="E102" s="28"/>
      <c r="F102" s="28"/>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row>
    <row r="103" spans="1:50" ht="30" customHeight="1">
      <c r="A103" s="456" t="s">
        <v>114</v>
      </c>
      <c r="B103" s="457"/>
      <c r="C103" s="457"/>
      <c r="D103" s="457"/>
      <c r="E103" s="457"/>
      <c r="F103" s="458"/>
      <c r="G103" s="462" t="s">
        <v>115</v>
      </c>
      <c r="H103" s="463"/>
      <c r="I103" s="463"/>
      <c r="J103" s="463"/>
      <c r="K103" s="463"/>
      <c r="L103" s="463"/>
      <c r="M103" s="463"/>
      <c r="N103" s="463"/>
      <c r="O103" s="463"/>
      <c r="P103" s="463"/>
      <c r="Q103" s="463"/>
      <c r="R103" s="463"/>
      <c r="S103" s="463"/>
      <c r="T103" s="463"/>
      <c r="U103" s="463"/>
      <c r="V103" s="463"/>
      <c r="W103" s="463"/>
      <c r="X103" s="463"/>
      <c r="Y103" s="463"/>
      <c r="Z103" s="463"/>
      <c r="AA103" s="463"/>
      <c r="AB103" s="464"/>
      <c r="AC103" s="462" t="s">
        <v>116</v>
      </c>
      <c r="AD103" s="463"/>
      <c r="AE103" s="463"/>
      <c r="AF103" s="463"/>
      <c r="AG103" s="463"/>
      <c r="AH103" s="463"/>
      <c r="AI103" s="463"/>
      <c r="AJ103" s="463"/>
      <c r="AK103" s="463"/>
      <c r="AL103" s="463"/>
      <c r="AM103" s="463"/>
      <c r="AN103" s="463"/>
      <c r="AO103" s="463"/>
      <c r="AP103" s="463"/>
      <c r="AQ103" s="463"/>
      <c r="AR103" s="463"/>
      <c r="AS103" s="463"/>
      <c r="AT103" s="463"/>
      <c r="AU103" s="463"/>
      <c r="AV103" s="463"/>
      <c r="AW103" s="463"/>
      <c r="AX103" s="465"/>
    </row>
    <row r="104" spans="1:50" ht="29.25" customHeight="1">
      <c r="A104" s="245"/>
      <c r="B104" s="246"/>
      <c r="C104" s="246"/>
      <c r="D104" s="246"/>
      <c r="E104" s="246"/>
      <c r="F104" s="247"/>
      <c r="G104" s="466" t="s">
        <v>64</v>
      </c>
      <c r="H104" s="467"/>
      <c r="I104" s="467"/>
      <c r="J104" s="467"/>
      <c r="K104" s="467"/>
      <c r="L104" s="468" t="s">
        <v>117</v>
      </c>
      <c r="M104" s="47"/>
      <c r="N104" s="47"/>
      <c r="O104" s="47"/>
      <c r="P104" s="47"/>
      <c r="Q104" s="47"/>
      <c r="R104" s="47"/>
      <c r="S104" s="47"/>
      <c r="T104" s="47"/>
      <c r="U104" s="47"/>
      <c r="V104" s="47"/>
      <c r="W104" s="47"/>
      <c r="X104" s="48"/>
      <c r="Y104" s="469" t="s">
        <v>118</v>
      </c>
      <c r="Z104" s="470"/>
      <c r="AA104" s="470"/>
      <c r="AB104" s="471"/>
      <c r="AC104" s="466" t="s">
        <v>64</v>
      </c>
      <c r="AD104" s="467"/>
      <c r="AE104" s="467"/>
      <c r="AF104" s="467"/>
      <c r="AG104" s="467"/>
      <c r="AH104" s="468" t="s">
        <v>117</v>
      </c>
      <c r="AI104" s="47"/>
      <c r="AJ104" s="47"/>
      <c r="AK104" s="47"/>
      <c r="AL104" s="47"/>
      <c r="AM104" s="47"/>
      <c r="AN104" s="47"/>
      <c r="AO104" s="47"/>
      <c r="AP104" s="47"/>
      <c r="AQ104" s="47"/>
      <c r="AR104" s="47"/>
      <c r="AS104" s="47"/>
      <c r="AT104" s="48"/>
      <c r="AU104" s="469" t="s">
        <v>118</v>
      </c>
      <c r="AV104" s="470"/>
      <c r="AW104" s="470"/>
      <c r="AX104" s="494"/>
    </row>
    <row r="105" spans="1:50" ht="36" customHeight="1">
      <c r="A105" s="245"/>
      <c r="B105" s="246"/>
      <c r="C105" s="246"/>
      <c r="D105" s="246"/>
      <c r="E105" s="246"/>
      <c r="F105" s="247"/>
      <c r="G105" s="495" t="s">
        <v>119</v>
      </c>
      <c r="H105" s="371"/>
      <c r="I105" s="371"/>
      <c r="J105" s="371"/>
      <c r="K105" s="496"/>
      <c r="L105" s="497" t="s">
        <v>120</v>
      </c>
      <c r="M105" s="498"/>
      <c r="N105" s="498"/>
      <c r="O105" s="498"/>
      <c r="P105" s="498"/>
      <c r="Q105" s="498"/>
      <c r="R105" s="498"/>
      <c r="S105" s="498"/>
      <c r="T105" s="498"/>
      <c r="U105" s="498"/>
      <c r="V105" s="498"/>
      <c r="W105" s="498"/>
      <c r="X105" s="499"/>
      <c r="Y105" s="500">
        <v>5039.55</v>
      </c>
      <c r="Z105" s="501"/>
      <c r="AA105" s="501"/>
      <c r="AB105" s="502"/>
      <c r="AC105" s="495" t="s">
        <v>121</v>
      </c>
      <c r="AD105" s="371"/>
      <c r="AE105" s="371"/>
      <c r="AF105" s="371"/>
      <c r="AG105" s="496"/>
      <c r="AH105" s="497" t="s">
        <v>122</v>
      </c>
      <c r="AI105" s="428"/>
      <c r="AJ105" s="428"/>
      <c r="AK105" s="428"/>
      <c r="AL105" s="428"/>
      <c r="AM105" s="428"/>
      <c r="AN105" s="428"/>
      <c r="AO105" s="428"/>
      <c r="AP105" s="428"/>
      <c r="AQ105" s="428"/>
      <c r="AR105" s="428"/>
      <c r="AS105" s="428"/>
      <c r="AT105" s="503"/>
      <c r="AU105" s="500">
        <v>869</v>
      </c>
      <c r="AV105" s="501"/>
      <c r="AW105" s="501"/>
      <c r="AX105" s="504"/>
    </row>
    <row r="106" spans="1:50" ht="28.5" customHeight="1">
      <c r="A106" s="245"/>
      <c r="B106" s="246"/>
      <c r="C106" s="246"/>
      <c r="D106" s="246"/>
      <c r="E106" s="246"/>
      <c r="F106" s="247"/>
      <c r="G106" s="509" t="s">
        <v>123</v>
      </c>
      <c r="H106" s="360"/>
      <c r="I106" s="360"/>
      <c r="J106" s="360"/>
      <c r="K106" s="510"/>
      <c r="L106" s="511" t="s">
        <v>124</v>
      </c>
      <c r="M106" s="512"/>
      <c r="N106" s="512"/>
      <c r="O106" s="512"/>
      <c r="P106" s="512"/>
      <c r="Q106" s="512"/>
      <c r="R106" s="512"/>
      <c r="S106" s="512"/>
      <c r="T106" s="512"/>
      <c r="U106" s="512"/>
      <c r="V106" s="512"/>
      <c r="W106" s="512"/>
      <c r="X106" s="513"/>
      <c r="Y106" s="514">
        <v>469.40100000000001</v>
      </c>
      <c r="Z106" s="515"/>
      <c r="AA106" s="515"/>
      <c r="AB106" s="516"/>
      <c r="AC106" s="517"/>
      <c r="AD106" s="360"/>
      <c r="AE106" s="360"/>
      <c r="AF106" s="360"/>
      <c r="AG106" s="510"/>
      <c r="AH106" s="511"/>
      <c r="AI106" s="512"/>
      <c r="AJ106" s="512"/>
      <c r="AK106" s="512"/>
      <c r="AL106" s="512"/>
      <c r="AM106" s="512"/>
      <c r="AN106" s="512"/>
      <c r="AO106" s="512"/>
      <c r="AP106" s="512"/>
      <c r="AQ106" s="512"/>
      <c r="AR106" s="512"/>
      <c r="AS106" s="512"/>
      <c r="AT106" s="513"/>
      <c r="AU106" s="514"/>
      <c r="AV106" s="515"/>
      <c r="AW106" s="515"/>
      <c r="AX106" s="518"/>
    </row>
    <row r="107" spans="1:50" ht="36" customHeight="1">
      <c r="A107" s="245"/>
      <c r="B107" s="246"/>
      <c r="C107" s="246"/>
      <c r="D107" s="246"/>
      <c r="E107" s="246"/>
      <c r="F107" s="247"/>
      <c r="G107" s="509" t="s">
        <v>125</v>
      </c>
      <c r="H107" s="360"/>
      <c r="I107" s="360"/>
      <c r="J107" s="360"/>
      <c r="K107" s="510"/>
      <c r="L107" s="511" t="s">
        <v>126</v>
      </c>
      <c r="M107" s="512"/>
      <c r="N107" s="512"/>
      <c r="O107" s="512"/>
      <c r="P107" s="512"/>
      <c r="Q107" s="512"/>
      <c r="R107" s="512"/>
      <c r="S107" s="512"/>
      <c r="T107" s="512"/>
      <c r="U107" s="512"/>
      <c r="V107" s="512"/>
      <c r="W107" s="512"/>
      <c r="X107" s="513"/>
      <c r="Y107" s="514">
        <v>110.274</v>
      </c>
      <c r="Z107" s="515"/>
      <c r="AA107" s="515"/>
      <c r="AB107" s="516"/>
      <c r="AC107" s="517"/>
      <c r="AD107" s="360"/>
      <c r="AE107" s="360"/>
      <c r="AF107" s="360"/>
      <c r="AG107" s="510"/>
      <c r="AH107" s="511"/>
      <c r="AI107" s="512"/>
      <c r="AJ107" s="512"/>
      <c r="AK107" s="512"/>
      <c r="AL107" s="512"/>
      <c r="AM107" s="512"/>
      <c r="AN107" s="512"/>
      <c r="AO107" s="512"/>
      <c r="AP107" s="512"/>
      <c r="AQ107" s="512"/>
      <c r="AR107" s="512"/>
      <c r="AS107" s="512"/>
      <c r="AT107" s="513"/>
      <c r="AU107" s="514"/>
      <c r="AV107" s="515"/>
      <c r="AW107" s="515"/>
      <c r="AX107" s="518"/>
    </row>
    <row r="108" spans="1:50" ht="21" customHeight="1">
      <c r="A108" s="245"/>
      <c r="B108" s="246"/>
      <c r="C108" s="246"/>
      <c r="D108" s="246"/>
      <c r="E108" s="246"/>
      <c r="F108" s="247"/>
      <c r="G108" s="517"/>
      <c r="H108" s="360"/>
      <c r="I108" s="360"/>
      <c r="J108" s="360"/>
      <c r="K108" s="510"/>
      <c r="L108" s="511"/>
      <c r="M108" s="512"/>
      <c r="N108" s="512"/>
      <c r="O108" s="512"/>
      <c r="P108" s="512"/>
      <c r="Q108" s="512"/>
      <c r="R108" s="512"/>
      <c r="S108" s="512"/>
      <c r="T108" s="512"/>
      <c r="U108" s="512"/>
      <c r="V108" s="512"/>
      <c r="W108" s="512"/>
      <c r="X108" s="513"/>
      <c r="Y108" s="514"/>
      <c r="Z108" s="515"/>
      <c r="AA108" s="515"/>
      <c r="AB108" s="516"/>
      <c r="AC108" s="517"/>
      <c r="AD108" s="360"/>
      <c r="AE108" s="360"/>
      <c r="AF108" s="360"/>
      <c r="AG108" s="510"/>
      <c r="AH108" s="511"/>
      <c r="AI108" s="512"/>
      <c r="AJ108" s="512"/>
      <c r="AK108" s="512"/>
      <c r="AL108" s="512"/>
      <c r="AM108" s="512"/>
      <c r="AN108" s="512"/>
      <c r="AO108" s="512"/>
      <c r="AP108" s="512"/>
      <c r="AQ108" s="512"/>
      <c r="AR108" s="512"/>
      <c r="AS108" s="512"/>
      <c r="AT108" s="513"/>
      <c r="AU108" s="514"/>
      <c r="AV108" s="515"/>
      <c r="AW108" s="515"/>
      <c r="AX108" s="518"/>
    </row>
    <row r="109" spans="1:50" ht="21" customHeight="1">
      <c r="A109" s="245"/>
      <c r="B109" s="246"/>
      <c r="C109" s="246"/>
      <c r="D109" s="246"/>
      <c r="E109" s="246"/>
      <c r="F109" s="247"/>
      <c r="G109" s="517"/>
      <c r="H109" s="360"/>
      <c r="I109" s="360"/>
      <c r="J109" s="360"/>
      <c r="K109" s="510"/>
      <c r="L109" s="511"/>
      <c r="M109" s="512"/>
      <c r="N109" s="512"/>
      <c r="O109" s="512"/>
      <c r="P109" s="512"/>
      <c r="Q109" s="512"/>
      <c r="R109" s="512"/>
      <c r="S109" s="512"/>
      <c r="T109" s="512"/>
      <c r="U109" s="512"/>
      <c r="V109" s="512"/>
      <c r="W109" s="512"/>
      <c r="X109" s="513"/>
      <c r="Y109" s="514"/>
      <c r="Z109" s="515"/>
      <c r="AA109" s="515"/>
      <c r="AB109" s="515"/>
      <c r="AC109" s="517"/>
      <c r="AD109" s="360"/>
      <c r="AE109" s="360"/>
      <c r="AF109" s="360"/>
      <c r="AG109" s="510"/>
      <c r="AH109" s="511"/>
      <c r="AI109" s="512"/>
      <c r="AJ109" s="512"/>
      <c r="AK109" s="512"/>
      <c r="AL109" s="512"/>
      <c r="AM109" s="512"/>
      <c r="AN109" s="512"/>
      <c r="AO109" s="512"/>
      <c r="AP109" s="512"/>
      <c r="AQ109" s="512"/>
      <c r="AR109" s="512"/>
      <c r="AS109" s="512"/>
      <c r="AT109" s="513"/>
      <c r="AU109" s="514"/>
      <c r="AV109" s="515"/>
      <c r="AW109" s="515"/>
      <c r="AX109" s="518"/>
    </row>
    <row r="110" spans="1:50" ht="18.75" customHeight="1">
      <c r="A110" s="245"/>
      <c r="B110" s="246"/>
      <c r="C110" s="246"/>
      <c r="D110" s="246"/>
      <c r="E110" s="246"/>
      <c r="F110" s="247"/>
      <c r="G110" s="517"/>
      <c r="H110" s="360"/>
      <c r="I110" s="360"/>
      <c r="J110" s="360"/>
      <c r="K110" s="510"/>
      <c r="L110" s="511"/>
      <c r="M110" s="512"/>
      <c r="N110" s="512"/>
      <c r="O110" s="512"/>
      <c r="P110" s="512"/>
      <c r="Q110" s="512"/>
      <c r="R110" s="512"/>
      <c r="S110" s="512"/>
      <c r="T110" s="512"/>
      <c r="U110" s="512"/>
      <c r="V110" s="512"/>
      <c r="W110" s="512"/>
      <c r="X110" s="513"/>
      <c r="Y110" s="514"/>
      <c r="Z110" s="515"/>
      <c r="AA110" s="515"/>
      <c r="AB110" s="515"/>
      <c r="AC110" s="517"/>
      <c r="AD110" s="360"/>
      <c r="AE110" s="360"/>
      <c r="AF110" s="360"/>
      <c r="AG110" s="510"/>
      <c r="AH110" s="511"/>
      <c r="AI110" s="512"/>
      <c r="AJ110" s="512"/>
      <c r="AK110" s="512"/>
      <c r="AL110" s="512"/>
      <c r="AM110" s="512"/>
      <c r="AN110" s="512"/>
      <c r="AO110" s="512"/>
      <c r="AP110" s="512"/>
      <c r="AQ110" s="512"/>
      <c r="AR110" s="512"/>
      <c r="AS110" s="512"/>
      <c r="AT110" s="513"/>
      <c r="AU110" s="514"/>
      <c r="AV110" s="515"/>
      <c r="AW110" s="515"/>
      <c r="AX110" s="518"/>
    </row>
    <row r="111" spans="1:50" ht="21" customHeight="1">
      <c r="A111" s="245"/>
      <c r="B111" s="246"/>
      <c r="C111" s="246"/>
      <c r="D111" s="246"/>
      <c r="E111" s="246"/>
      <c r="F111" s="247"/>
      <c r="G111" s="517"/>
      <c r="H111" s="360"/>
      <c r="I111" s="360"/>
      <c r="J111" s="360"/>
      <c r="K111" s="510"/>
      <c r="L111" s="511"/>
      <c r="M111" s="512"/>
      <c r="N111" s="512"/>
      <c r="O111" s="512"/>
      <c r="P111" s="512"/>
      <c r="Q111" s="512"/>
      <c r="R111" s="512"/>
      <c r="S111" s="512"/>
      <c r="T111" s="512"/>
      <c r="U111" s="512"/>
      <c r="V111" s="512"/>
      <c r="W111" s="512"/>
      <c r="X111" s="513"/>
      <c r="Y111" s="514"/>
      <c r="Z111" s="515"/>
      <c r="AA111" s="515"/>
      <c r="AB111" s="515"/>
      <c r="AC111" s="517"/>
      <c r="AD111" s="360"/>
      <c r="AE111" s="360"/>
      <c r="AF111" s="360"/>
      <c r="AG111" s="510"/>
      <c r="AH111" s="511"/>
      <c r="AI111" s="512"/>
      <c r="AJ111" s="512"/>
      <c r="AK111" s="512"/>
      <c r="AL111" s="512"/>
      <c r="AM111" s="512"/>
      <c r="AN111" s="512"/>
      <c r="AO111" s="512"/>
      <c r="AP111" s="512"/>
      <c r="AQ111" s="512"/>
      <c r="AR111" s="512"/>
      <c r="AS111" s="512"/>
      <c r="AT111" s="513"/>
      <c r="AU111" s="514"/>
      <c r="AV111" s="515"/>
      <c r="AW111" s="515"/>
      <c r="AX111" s="518"/>
    </row>
    <row r="112" spans="1:50" ht="24.75" customHeight="1">
      <c r="A112" s="245"/>
      <c r="B112" s="246"/>
      <c r="C112" s="246"/>
      <c r="D112" s="246"/>
      <c r="E112" s="246"/>
      <c r="F112" s="247"/>
      <c r="G112" s="525"/>
      <c r="H112" s="365"/>
      <c r="I112" s="365"/>
      <c r="J112" s="365"/>
      <c r="K112" s="526"/>
      <c r="L112" s="527"/>
      <c r="M112" s="528"/>
      <c r="N112" s="528"/>
      <c r="O112" s="528"/>
      <c r="P112" s="528"/>
      <c r="Q112" s="528"/>
      <c r="R112" s="528"/>
      <c r="S112" s="528"/>
      <c r="T112" s="528"/>
      <c r="U112" s="528"/>
      <c r="V112" s="528"/>
      <c r="W112" s="528"/>
      <c r="X112" s="529"/>
      <c r="Y112" s="530"/>
      <c r="Z112" s="531"/>
      <c r="AA112" s="531"/>
      <c r="AB112" s="531"/>
      <c r="AC112" s="525"/>
      <c r="AD112" s="365"/>
      <c r="AE112" s="365"/>
      <c r="AF112" s="365"/>
      <c r="AG112" s="526"/>
      <c r="AH112" s="527"/>
      <c r="AI112" s="528"/>
      <c r="AJ112" s="528"/>
      <c r="AK112" s="528"/>
      <c r="AL112" s="528"/>
      <c r="AM112" s="528"/>
      <c r="AN112" s="528"/>
      <c r="AO112" s="528"/>
      <c r="AP112" s="528"/>
      <c r="AQ112" s="528"/>
      <c r="AR112" s="528"/>
      <c r="AS112" s="528"/>
      <c r="AT112" s="529"/>
      <c r="AU112" s="530"/>
      <c r="AV112" s="531"/>
      <c r="AW112" s="531"/>
      <c r="AX112" s="532"/>
    </row>
    <row r="113" spans="1:50" ht="24.75" customHeight="1">
      <c r="A113" s="245"/>
      <c r="B113" s="246"/>
      <c r="C113" s="246"/>
      <c r="D113" s="246"/>
      <c r="E113" s="246"/>
      <c r="F113" s="247"/>
      <c r="G113" s="519" t="s">
        <v>38</v>
      </c>
      <c r="H113" s="47"/>
      <c r="I113" s="47"/>
      <c r="J113" s="47"/>
      <c r="K113" s="47"/>
      <c r="L113" s="520"/>
      <c r="M113" s="181"/>
      <c r="N113" s="181"/>
      <c r="O113" s="181"/>
      <c r="P113" s="181"/>
      <c r="Q113" s="181"/>
      <c r="R113" s="181"/>
      <c r="S113" s="181"/>
      <c r="T113" s="181"/>
      <c r="U113" s="181"/>
      <c r="V113" s="181"/>
      <c r="W113" s="181"/>
      <c r="X113" s="182"/>
      <c r="Y113" s="521">
        <f>SUM(Y105:AB112)</f>
        <v>5619.2250000000004</v>
      </c>
      <c r="Z113" s="522"/>
      <c r="AA113" s="522"/>
      <c r="AB113" s="523"/>
      <c r="AC113" s="519" t="s">
        <v>38</v>
      </c>
      <c r="AD113" s="47"/>
      <c r="AE113" s="47"/>
      <c r="AF113" s="47"/>
      <c r="AG113" s="47"/>
      <c r="AH113" s="520"/>
      <c r="AI113" s="181"/>
      <c r="AJ113" s="181"/>
      <c r="AK113" s="181"/>
      <c r="AL113" s="181"/>
      <c r="AM113" s="181"/>
      <c r="AN113" s="181"/>
      <c r="AO113" s="181"/>
      <c r="AP113" s="181"/>
      <c r="AQ113" s="181"/>
      <c r="AR113" s="181"/>
      <c r="AS113" s="181"/>
      <c r="AT113" s="182"/>
      <c r="AU113" s="521">
        <f>SUM(AU105:AX112)</f>
        <v>869</v>
      </c>
      <c r="AV113" s="522"/>
      <c r="AW113" s="522"/>
      <c r="AX113" s="524"/>
    </row>
    <row r="114" spans="1:50" ht="30" customHeight="1">
      <c r="A114" s="245"/>
      <c r="B114" s="246"/>
      <c r="C114" s="246"/>
      <c r="D114" s="246"/>
      <c r="E114" s="246"/>
      <c r="F114" s="247"/>
      <c r="G114" s="539" t="s">
        <v>127</v>
      </c>
      <c r="H114" s="540"/>
      <c r="I114" s="540"/>
      <c r="J114" s="540"/>
      <c r="K114" s="540"/>
      <c r="L114" s="540"/>
      <c r="M114" s="540"/>
      <c r="N114" s="540"/>
      <c r="O114" s="540"/>
      <c r="P114" s="540"/>
      <c r="Q114" s="540"/>
      <c r="R114" s="540"/>
      <c r="S114" s="540"/>
      <c r="T114" s="540"/>
      <c r="U114" s="540"/>
      <c r="V114" s="540"/>
      <c r="W114" s="540"/>
      <c r="X114" s="540"/>
      <c r="Y114" s="540"/>
      <c r="Z114" s="540"/>
      <c r="AA114" s="540"/>
      <c r="AB114" s="541"/>
      <c r="AC114" s="539"/>
      <c r="AD114" s="540"/>
      <c r="AE114" s="540"/>
      <c r="AF114" s="540"/>
      <c r="AG114" s="540"/>
      <c r="AH114" s="540"/>
      <c r="AI114" s="540"/>
      <c r="AJ114" s="540"/>
      <c r="AK114" s="540"/>
      <c r="AL114" s="540"/>
      <c r="AM114" s="540"/>
      <c r="AN114" s="540"/>
      <c r="AO114" s="540"/>
      <c r="AP114" s="540"/>
      <c r="AQ114" s="540"/>
      <c r="AR114" s="540"/>
      <c r="AS114" s="540"/>
      <c r="AT114" s="540"/>
      <c r="AU114" s="540"/>
      <c r="AV114" s="540"/>
      <c r="AW114" s="540"/>
      <c r="AX114" s="542"/>
    </row>
    <row r="115" spans="1:50" ht="29.25" customHeight="1">
      <c r="A115" s="245"/>
      <c r="B115" s="246"/>
      <c r="C115" s="246"/>
      <c r="D115" s="246"/>
      <c r="E115" s="246"/>
      <c r="F115" s="247"/>
      <c r="G115" s="466" t="s">
        <v>64</v>
      </c>
      <c r="H115" s="467"/>
      <c r="I115" s="467"/>
      <c r="J115" s="467"/>
      <c r="K115" s="467"/>
      <c r="L115" s="468" t="s">
        <v>117</v>
      </c>
      <c r="M115" s="47"/>
      <c r="N115" s="47"/>
      <c r="O115" s="47"/>
      <c r="P115" s="47"/>
      <c r="Q115" s="47"/>
      <c r="R115" s="47"/>
      <c r="S115" s="47"/>
      <c r="T115" s="47"/>
      <c r="U115" s="47"/>
      <c r="V115" s="47"/>
      <c r="W115" s="47"/>
      <c r="X115" s="48"/>
      <c r="Y115" s="469" t="s">
        <v>118</v>
      </c>
      <c r="Z115" s="470"/>
      <c r="AA115" s="470"/>
      <c r="AB115" s="471"/>
      <c r="AC115" s="466" t="s">
        <v>64</v>
      </c>
      <c r="AD115" s="467"/>
      <c r="AE115" s="467"/>
      <c r="AF115" s="467"/>
      <c r="AG115" s="467"/>
      <c r="AH115" s="468" t="s">
        <v>117</v>
      </c>
      <c r="AI115" s="47"/>
      <c r="AJ115" s="47"/>
      <c r="AK115" s="47"/>
      <c r="AL115" s="47"/>
      <c r="AM115" s="47"/>
      <c r="AN115" s="47"/>
      <c r="AO115" s="47"/>
      <c r="AP115" s="47"/>
      <c r="AQ115" s="47"/>
      <c r="AR115" s="47"/>
      <c r="AS115" s="47"/>
      <c r="AT115" s="48"/>
      <c r="AU115" s="469" t="s">
        <v>118</v>
      </c>
      <c r="AV115" s="470"/>
      <c r="AW115" s="470"/>
      <c r="AX115" s="494"/>
    </row>
    <row r="116" spans="1:50" ht="24.75" customHeight="1">
      <c r="A116" s="245"/>
      <c r="B116" s="246"/>
      <c r="C116" s="246"/>
      <c r="D116" s="246"/>
      <c r="E116" s="246"/>
      <c r="F116" s="247"/>
      <c r="G116" s="495" t="s">
        <v>128</v>
      </c>
      <c r="H116" s="371"/>
      <c r="I116" s="371"/>
      <c r="J116" s="371"/>
      <c r="K116" s="496"/>
      <c r="L116" s="533" t="s">
        <v>129</v>
      </c>
      <c r="M116" s="534"/>
      <c r="N116" s="534"/>
      <c r="O116" s="534"/>
      <c r="P116" s="534"/>
      <c r="Q116" s="534"/>
      <c r="R116" s="534"/>
      <c r="S116" s="534"/>
      <c r="T116" s="534"/>
      <c r="U116" s="534"/>
      <c r="V116" s="534"/>
      <c r="W116" s="534"/>
      <c r="X116" s="535"/>
      <c r="Y116" s="536">
        <v>3.8</v>
      </c>
      <c r="Z116" s="537"/>
      <c r="AA116" s="537"/>
      <c r="AB116" s="538"/>
      <c r="AC116" s="495"/>
      <c r="AD116" s="371"/>
      <c r="AE116" s="371"/>
      <c r="AF116" s="371"/>
      <c r="AG116" s="496"/>
      <c r="AH116" s="497"/>
      <c r="AI116" s="498"/>
      <c r="AJ116" s="498"/>
      <c r="AK116" s="498"/>
      <c r="AL116" s="498"/>
      <c r="AM116" s="498"/>
      <c r="AN116" s="498"/>
      <c r="AO116" s="498"/>
      <c r="AP116" s="498"/>
      <c r="AQ116" s="498"/>
      <c r="AR116" s="498"/>
      <c r="AS116" s="498"/>
      <c r="AT116" s="499"/>
      <c r="AU116" s="500"/>
      <c r="AV116" s="501"/>
      <c r="AW116" s="501"/>
      <c r="AX116" s="504"/>
    </row>
    <row r="117" spans="1:50" ht="24.75" customHeight="1">
      <c r="A117" s="245"/>
      <c r="B117" s="246"/>
      <c r="C117" s="246"/>
      <c r="D117" s="246"/>
      <c r="E117" s="246"/>
      <c r="F117" s="247"/>
      <c r="G117" s="509" t="s">
        <v>128</v>
      </c>
      <c r="H117" s="360"/>
      <c r="I117" s="360"/>
      <c r="J117" s="360"/>
      <c r="K117" s="510"/>
      <c r="L117" s="543" t="s">
        <v>130</v>
      </c>
      <c r="M117" s="544"/>
      <c r="N117" s="544"/>
      <c r="O117" s="544"/>
      <c r="P117" s="544"/>
      <c r="Q117" s="544"/>
      <c r="R117" s="544"/>
      <c r="S117" s="544"/>
      <c r="T117" s="544"/>
      <c r="U117" s="544"/>
      <c r="V117" s="544"/>
      <c r="W117" s="544"/>
      <c r="X117" s="545"/>
      <c r="Y117" s="546">
        <v>2</v>
      </c>
      <c r="Z117" s="547"/>
      <c r="AA117" s="547"/>
      <c r="AB117" s="548"/>
      <c r="AC117" s="517"/>
      <c r="AD117" s="360"/>
      <c r="AE117" s="360"/>
      <c r="AF117" s="360"/>
      <c r="AG117" s="510"/>
      <c r="AH117" s="511"/>
      <c r="AI117" s="512"/>
      <c r="AJ117" s="512"/>
      <c r="AK117" s="512"/>
      <c r="AL117" s="512"/>
      <c r="AM117" s="512"/>
      <c r="AN117" s="512"/>
      <c r="AO117" s="512"/>
      <c r="AP117" s="512"/>
      <c r="AQ117" s="512"/>
      <c r="AR117" s="512"/>
      <c r="AS117" s="512"/>
      <c r="AT117" s="513"/>
      <c r="AU117" s="514"/>
      <c r="AV117" s="515"/>
      <c r="AW117" s="515"/>
      <c r="AX117" s="518"/>
    </row>
    <row r="118" spans="1:50" ht="24.75" customHeight="1">
      <c r="A118" s="245"/>
      <c r="B118" s="246"/>
      <c r="C118" s="246"/>
      <c r="D118" s="246"/>
      <c r="E118" s="246"/>
      <c r="F118" s="247"/>
      <c r="G118" s="509" t="s">
        <v>128</v>
      </c>
      <c r="H118" s="360"/>
      <c r="I118" s="360"/>
      <c r="J118" s="360"/>
      <c r="K118" s="510"/>
      <c r="L118" s="543" t="s">
        <v>131</v>
      </c>
      <c r="M118" s="544"/>
      <c r="N118" s="544"/>
      <c r="O118" s="544"/>
      <c r="P118" s="544"/>
      <c r="Q118" s="544"/>
      <c r="R118" s="544"/>
      <c r="S118" s="544"/>
      <c r="T118" s="544"/>
      <c r="U118" s="544"/>
      <c r="V118" s="544"/>
      <c r="W118" s="544"/>
      <c r="X118" s="545"/>
      <c r="Y118" s="546">
        <v>0.2</v>
      </c>
      <c r="Z118" s="547"/>
      <c r="AA118" s="547"/>
      <c r="AB118" s="548"/>
      <c r="AC118" s="517"/>
      <c r="AD118" s="360"/>
      <c r="AE118" s="360"/>
      <c r="AF118" s="360"/>
      <c r="AG118" s="510"/>
      <c r="AH118" s="511"/>
      <c r="AI118" s="512"/>
      <c r="AJ118" s="512"/>
      <c r="AK118" s="512"/>
      <c r="AL118" s="512"/>
      <c r="AM118" s="512"/>
      <c r="AN118" s="512"/>
      <c r="AO118" s="512"/>
      <c r="AP118" s="512"/>
      <c r="AQ118" s="512"/>
      <c r="AR118" s="512"/>
      <c r="AS118" s="512"/>
      <c r="AT118" s="513"/>
      <c r="AU118" s="514"/>
      <c r="AV118" s="515"/>
      <c r="AW118" s="515"/>
      <c r="AX118" s="518"/>
    </row>
    <row r="119" spans="1:50" ht="24.75" customHeight="1">
      <c r="A119" s="245"/>
      <c r="B119" s="246"/>
      <c r="C119" s="246"/>
      <c r="D119" s="246"/>
      <c r="E119" s="246"/>
      <c r="F119" s="247"/>
      <c r="G119" s="517"/>
      <c r="H119" s="360"/>
      <c r="I119" s="360"/>
      <c r="J119" s="360"/>
      <c r="K119" s="510"/>
      <c r="L119" s="511"/>
      <c r="M119" s="512"/>
      <c r="N119" s="512"/>
      <c r="O119" s="512"/>
      <c r="P119" s="512"/>
      <c r="Q119" s="512"/>
      <c r="R119" s="512"/>
      <c r="S119" s="512"/>
      <c r="T119" s="512"/>
      <c r="U119" s="512"/>
      <c r="V119" s="512"/>
      <c r="W119" s="512"/>
      <c r="X119" s="513"/>
      <c r="Y119" s="514"/>
      <c r="Z119" s="515"/>
      <c r="AA119" s="515"/>
      <c r="AB119" s="516"/>
      <c r="AC119" s="517"/>
      <c r="AD119" s="360"/>
      <c r="AE119" s="360"/>
      <c r="AF119" s="360"/>
      <c r="AG119" s="510"/>
      <c r="AH119" s="511"/>
      <c r="AI119" s="512"/>
      <c r="AJ119" s="512"/>
      <c r="AK119" s="512"/>
      <c r="AL119" s="512"/>
      <c r="AM119" s="512"/>
      <c r="AN119" s="512"/>
      <c r="AO119" s="512"/>
      <c r="AP119" s="512"/>
      <c r="AQ119" s="512"/>
      <c r="AR119" s="512"/>
      <c r="AS119" s="512"/>
      <c r="AT119" s="513"/>
      <c r="AU119" s="514"/>
      <c r="AV119" s="515"/>
      <c r="AW119" s="515"/>
      <c r="AX119" s="518"/>
    </row>
    <row r="120" spans="1:50" ht="24.75" customHeight="1">
      <c r="A120" s="245"/>
      <c r="B120" s="246"/>
      <c r="C120" s="246"/>
      <c r="D120" s="246"/>
      <c r="E120" s="246"/>
      <c r="F120" s="247"/>
      <c r="G120" s="517"/>
      <c r="H120" s="360"/>
      <c r="I120" s="360"/>
      <c r="J120" s="360"/>
      <c r="K120" s="510"/>
      <c r="L120" s="511"/>
      <c r="M120" s="512"/>
      <c r="N120" s="512"/>
      <c r="O120" s="512"/>
      <c r="P120" s="512"/>
      <c r="Q120" s="512"/>
      <c r="R120" s="512"/>
      <c r="S120" s="512"/>
      <c r="T120" s="512"/>
      <c r="U120" s="512"/>
      <c r="V120" s="512"/>
      <c r="W120" s="512"/>
      <c r="X120" s="513"/>
      <c r="Y120" s="514"/>
      <c r="Z120" s="515"/>
      <c r="AA120" s="515"/>
      <c r="AB120" s="515"/>
      <c r="AC120" s="517"/>
      <c r="AD120" s="360"/>
      <c r="AE120" s="360"/>
      <c r="AF120" s="360"/>
      <c r="AG120" s="510"/>
      <c r="AH120" s="511"/>
      <c r="AI120" s="512"/>
      <c r="AJ120" s="512"/>
      <c r="AK120" s="512"/>
      <c r="AL120" s="512"/>
      <c r="AM120" s="512"/>
      <c r="AN120" s="512"/>
      <c r="AO120" s="512"/>
      <c r="AP120" s="512"/>
      <c r="AQ120" s="512"/>
      <c r="AR120" s="512"/>
      <c r="AS120" s="512"/>
      <c r="AT120" s="513"/>
      <c r="AU120" s="514"/>
      <c r="AV120" s="515"/>
      <c r="AW120" s="515"/>
      <c r="AX120" s="518"/>
    </row>
    <row r="121" spans="1:50" ht="24.75" customHeight="1">
      <c r="A121" s="245"/>
      <c r="B121" s="246"/>
      <c r="C121" s="246"/>
      <c r="D121" s="246"/>
      <c r="E121" s="246"/>
      <c r="F121" s="247"/>
      <c r="G121" s="517"/>
      <c r="H121" s="360"/>
      <c r="I121" s="360"/>
      <c r="J121" s="360"/>
      <c r="K121" s="510"/>
      <c r="L121" s="511"/>
      <c r="M121" s="512"/>
      <c r="N121" s="512"/>
      <c r="O121" s="512"/>
      <c r="P121" s="512"/>
      <c r="Q121" s="512"/>
      <c r="R121" s="512"/>
      <c r="S121" s="512"/>
      <c r="T121" s="512"/>
      <c r="U121" s="512"/>
      <c r="V121" s="512"/>
      <c r="W121" s="512"/>
      <c r="X121" s="513"/>
      <c r="Y121" s="514"/>
      <c r="Z121" s="515"/>
      <c r="AA121" s="515"/>
      <c r="AB121" s="515"/>
      <c r="AC121" s="517"/>
      <c r="AD121" s="360"/>
      <c r="AE121" s="360"/>
      <c r="AF121" s="360"/>
      <c r="AG121" s="510"/>
      <c r="AH121" s="511"/>
      <c r="AI121" s="512"/>
      <c r="AJ121" s="512"/>
      <c r="AK121" s="512"/>
      <c r="AL121" s="512"/>
      <c r="AM121" s="512"/>
      <c r="AN121" s="512"/>
      <c r="AO121" s="512"/>
      <c r="AP121" s="512"/>
      <c r="AQ121" s="512"/>
      <c r="AR121" s="512"/>
      <c r="AS121" s="512"/>
      <c r="AT121" s="513"/>
      <c r="AU121" s="514"/>
      <c r="AV121" s="515"/>
      <c r="AW121" s="515"/>
      <c r="AX121" s="518"/>
    </row>
    <row r="122" spans="1:50" ht="24.75" customHeight="1">
      <c r="A122" s="245"/>
      <c r="B122" s="246"/>
      <c r="C122" s="246"/>
      <c r="D122" s="246"/>
      <c r="E122" s="246"/>
      <c r="F122" s="247"/>
      <c r="G122" s="517"/>
      <c r="H122" s="360"/>
      <c r="I122" s="360"/>
      <c r="J122" s="360"/>
      <c r="K122" s="510"/>
      <c r="L122" s="511"/>
      <c r="M122" s="512"/>
      <c r="N122" s="512"/>
      <c r="O122" s="512"/>
      <c r="P122" s="512"/>
      <c r="Q122" s="512"/>
      <c r="R122" s="512"/>
      <c r="S122" s="512"/>
      <c r="T122" s="512"/>
      <c r="U122" s="512"/>
      <c r="V122" s="512"/>
      <c r="W122" s="512"/>
      <c r="X122" s="513"/>
      <c r="Y122" s="514"/>
      <c r="Z122" s="515"/>
      <c r="AA122" s="515"/>
      <c r="AB122" s="515"/>
      <c r="AC122" s="517"/>
      <c r="AD122" s="360"/>
      <c r="AE122" s="360"/>
      <c r="AF122" s="360"/>
      <c r="AG122" s="510"/>
      <c r="AH122" s="511"/>
      <c r="AI122" s="512"/>
      <c r="AJ122" s="512"/>
      <c r="AK122" s="512"/>
      <c r="AL122" s="512"/>
      <c r="AM122" s="512"/>
      <c r="AN122" s="512"/>
      <c r="AO122" s="512"/>
      <c r="AP122" s="512"/>
      <c r="AQ122" s="512"/>
      <c r="AR122" s="512"/>
      <c r="AS122" s="512"/>
      <c r="AT122" s="513"/>
      <c r="AU122" s="514"/>
      <c r="AV122" s="515"/>
      <c r="AW122" s="515"/>
      <c r="AX122" s="518"/>
    </row>
    <row r="123" spans="1:50" ht="24.75" customHeight="1">
      <c r="A123" s="245"/>
      <c r="B123" s="246"/>
      <c r="C123" s="246"/>
      <c r="D123" s="246"/>
      <c r="E123" s="246"/>
      <c r="F123" s="247"/>
      <c r="G123" s="525"/>
      <c r="H123" s="365"/>
      <c r="I123" s="365"/>
      <c r="J123" s="365"/>
      <c r="K123" s="526"/>
      <c r="L123" s="527"/>
      <c r="M123" s="528"/>
      <c r="N123" s="528"/>
      <c r="O123" s="528"/>
      <c r="P123" s="528"/>
      <c r="Q123" s="528"/>
      <c r="R123" s="528"/>
      <c r="S123" s="528"/>
      <c r="T123" s="528"/>
      <c r="U123" s="528"/>
      <c r="V123" s="528"/>
      <c r="W123" s="528"/>
      <c r="X123" s="529"/>
      <c r="Y123" s="530"/>
      <c r="Z123" s="531"/>
      <c r="AA123" s="531"/>
      <c r="AB123" s="531"/>
      <c r="AC123" s="525"/>
      <c r="AD123" s="365"/>
      <c r="AE123" s="365"/>
      <c r="AF123" s="365"/>
      <c r="AG123" s="526"/>
      <c r="AH123" s="527"/>
      <c r="AI123" s="528"/>
      <c r="AJ123" s="528"/>
      <c r="AK123" s="528"/>
      <c r="AL123" s="528"/>
      <c r="AM123" s="528"/>
      <c r="AN123" s="528"/>
      <c r="AO123" s="528"/>
      <c r="AP123" s="528"/>
      <c r="AQ123" s="528"/>
      <c r="AR123" s="528"/>
      <c r="AS123" s="528"/>
      <c r="AT123" s="529"/>
      <c r="AU123" s="530"/>
      <c r="AV123" s="531"/>
      <c r="AW123" s="531"/>
      <c r="AX123" s="532"/>
    </row>
    <row r="124" spans="1:50" ht="24.75" customHeight="1">
      <c r="A124" s="245"/>
      <c r="B124" s="246"/>
      <c r="C124" s="246"/>
      <c r="D124" s="246"/>
      <c r="E124" s="246"/>
      <c r="F124" s="247"/>
      <c r="G124" s="519" t="s">
        <v>38</v>
      </c>
      <c r="H124" s="47"/>
      <c r="I124" s="47"/>
      <c r="J124" s="47"/>
      <c r="K124" s="47"/>
      <c r="L124" s="520"/>
      <c r="M124" s="181"/>
      <c r="N124" s="181"/>
      <c r="O124" s="181"/>
      <c r="P124" s="181"/>
      <c r="Q124" s="181"/>
      <c r="R124" s="181"/>
      <c r="S124" s="181"/>
      <c r="T124" s="181"/>
      <c r="U124" s="181"/>
      <c r="V124" s="181"/>
      <c r="W124" s="181"/>
      <c r="X124" s="182"/>
      <c r="Y124" s="521">
        <f>SUM(Y116:AB123)</f>
        <v>6</v>
      </c>
      <c r="Z124" s="522"/>
      <c r="AA124" s="522"/>
      <c r="AB124" s="523"/>
      <c r="AC124" s="519" t="s">
        <v>38</v>
      </c>
      <c r="AD124" s="47"/>
      <c r="AE124" s="47"/>
      <c r="AF124" s="47"/>
      <c r="AG124" s="47"/>
      <c r="AH124" s="520"/>
      <c r="AI124" s="181"/>
      <c r="AJ124" s="181"/>
      <c r="AK124" s="181"/>
      <c r="AL124" s="181"/>
      <c r="AM124" s="181"/>
      <c r="AN124" s="181"/>
      <c r="AO124" s="181"/>
      <c r="AP124" s="181"/>
      <c r="AQ124" s="181"/>
      <c r="AR124" s="181"/>
      <c r="AS124" s="181"/>
      <c r="AT124" s="182"/>
      <c r="AU124" s="521">
        <f>SUM(AU116:AX123)</f>
        <v>0</v>
      </c>
      <c r="AV124" s="522"/>
      <c r="AW124" s="522"/>
      <c r="AX124" s="524"/>
    </row>
    <row r="125" spans="1:50" ht="30" customHeight="1">
      <c r="A125" s="245"/>
      <c r="B125" s="246"/>
      <c r="C125" s="246"/>
      <c r="D125" s="246"/>
      <c r="E125" s="246"/>
      <c r="F125" s="247"/>
      <c r="G125" s="539" t="s">
        <v>132</v>
      </c>
      <c r="H125" s="540"/>
      <c r="I125" s="540"/>
      <c r="J125" s="540"/>
      <c r="K125" s="540"/>
      <c r="L125" s="540"/>
      <c r="M125" s="540"/>
      <c r="N125" s="540"/>
      <c r="O125" s="540"/>
      <c r="P125" s="540"/>
      <c r="Q125" s="540"/>
      <c r="R125" s="540"/>
      <c r="S125" s="540"/>
      <c r="T125" s="540"/>
      <c r="U125" s="540"/>
      <c r="V125" s="540"/>
      <c r="W125" s="540"/>
      <c r="X125" s="540"/>
      <c r="Y125" s="540"/>
      <c r="Z125" s="540"/>
      <c r="AA125" s="540"/>
      <c r="AB125" s="541"/>
      <c r="AC125" s="539"/>
      <c r="AD125" s="540"/>
      <c r="AE125" s="540"/>
      <c r="AF125" s="540"/>
      <c r="AG125" s="540"/>
      <c r="AH125" s="540"/>
      <c r="AI125" s="540"/>
      <c r="AJ125" s="540"/>
      <c r="AK125" s="540"/>
      <c r="AL125" s="540"/>
      <c r="AM125" s="540"/>
      <c r="AN125" s="540"/>
      <c r="AO125" s="540"/>
      <c r="AP125" s="540"/>
      <c r="AQ125" s="540"/>
      <c r="AR125" s="540"/>
      <c r="AS125" s="540"/>
      <c r="AT125" s="540"/>
      <c r="AU125" s="540"/>
      <c r="AV125" s="540"/>
      <c r="AW125" s="540"/>
      <c r="AX125" s="542"/>
    </row>
    <row r="126" spans="1:50" ht="27.75" customHeight="1">
      <c r="A126" s="245"/>
      <c r="B126" s="246"/>
      <c r="C126" s="246"/>
      <c r="D126" s="246"/>
      <c r="E126" s="246"/>
      <c r="F126" s="247"/>
      <c r="G126" s="466" t="s">
        <v>64</v>
      </c>
      <c r="H126" s="467"/>
      <c r="I126" s="467"/>
      <c r="J126" s="467"/>
      <c r="K126" s="467"/>
      <c r="L126" s="468" t="s">
        <v>117</v>
      </c>
      <c r="M126" s="47"/>
      <c r="N126" s="47"/>
      <c r="O126" s="47"/>
      <c r="P126" s="47"/>
      <c r="Q126" s="47"/>
      <c r="R126" s="47"/>
      <c r="S126" s="47"/>
      <c r="T126" s="47"/>
      <c r="U126" s="47"/>
      <c r="V126" s="47"/>
      <c r="W126" s="47"/>
      <c r="X126" s="48"/>
      <c r="Y126" s="469" t="s">
        <v>118</v>
      </c>
      <c r="Z126" s="470"/>
      <c r="AA126" s="470"/>
      <c r="AB126" s="471"/>
      <c r="AC126" s="466" t="s">
        <v>64</v>
      </c>
      <c r="AD126" s="467"/>
      <c r="AE126" s="467"/>
      <c r="AF126" s="467"/>
      <c r="AG126" s="467"/>
      <c r="AH126" s="468" t="s">
        <v>117</v>
      </c>
      <c r="AI126" s="47"/>
      <c r="AJ126" s="47"/>
      <c r="AK126" s="47"/>
      <c r="AL126" s="47"/>
      <c r="AM126" s="47"/>
      <c r="AN126" s="47"/>
      <c r="AO126" s="47"/>
      <c r="AP126" s="47"/>
      <c r="AQ126" s="47"/>
      <c r="AR126" s="47"/>
      <c r="AS126" s="47"/>
      <c r="AT126" s="48"/>
      <c r="AU126" s="469" t="s">
        <v>118</v>
      </c>
      <c r="AV126" s="470"/>
      <c r="AW126" s="470"/>
      <c r="AX126" s="494"/>
    </row>
    <row r="127" spans="1:50" ht="36.75" customHeight="1">
      <c r="A127" s="245"/>
      <c r="B127" s="246"/>
      <c r="C127" s="246"/>
      <c r="D127" s="246"/>
      <c r="E127" s="246"/>
      <c r="F127" s="247"/>
      <c r="G127" s="495" t="s">
        <v>133</v>
      </c>
      <c r="H127" s="371"/>
      <c r="I127" s="371"/>
      <c r="J127" s="371"/>
      <c r="K127" s="496"/>
      <c r="L127" s="533" t="s">
        <v>134</v>
      </c>
      <c r="M127" s="534"/>
      <c r="N127" s="534"/>
      <c r="O127" s="534"/>
      <c r="P127" s="534"/>
      <c r="Q127" s="534"/>
      <c r="R127" s="534"/>
      <c r="S127" s="534"/>
      <c r="T127" s="534"/>
      <c r="U127" s="534"/>
      <c r="V127" s="534"/>
      <c r="W127" s="534"/>
      <c r="X127" s="535"/>
      <c r="Y127" s="500">
        <f>305.867</f>
        <v>305.86700000000002</v>
      </c>
      <c r="Z127" s="501"/>
      <c r="AA127" s="501"/>
      <c r="AB127" s="502"/>
      <c r="AC127" s="549"/>
      <c r="AD127" s="371"/>
      <c r="AE127" s="371"/>
      <c r="AF127" s="371"/>
      <c r="AG127" s="496"/>
      <c r="AH127" s="497"/>
      <c r="AI127" s="498"/>
      <c r="AJ127" s="498"/>
      <c r="AK127" s="498"/>
      <c r="AL127" s="498"/>
      <c r="AM127" s="498"/>
      <c r="AN127" s="498"/>
      <c r="AO127" s="498"/>
      <c r="AP127" s="498"/>
      <c r="AQ127" s="498"/>
      <c r="AR127" s="498"/>
      <c r="AS127" s="498"/>
      <c r="AT127" s="499"/>
      <c r="AU127" s="500"/>
      <c r="AV127" s="501"/>
      <c r="AW127" s="501"/>
      <c r="AX127" s="504"/>
    </row>
    <row r="128" spans="1:50" ht="37.5" customHeight="1">
      <c r="A128" s="245"/>
      <c r="B128" s="246"/>
      <c r="C128" s="246"/>
      <c r="D128" s="246"/>
      <c r="E128" s="246"/>
      <c r="F128" s="247"/>
      <c r="G128" s="509" t="s">
        <v>133</v>
      </c>
      <c r="H128" s="360"/>
      <c r="I128" s="360"/>
      <c r="J128" s="360"/>
      <c r="K128" s="510"/>
      <c r="L128" s="550" t="s">
        <v>135</v>
      </c>
      <c r="M128" s="544"/>
      <c r="N128" s="544"/>
      <c r="O128" s="544"/>
      <c r="P128" s="544"/>
      <c r="Q128" s="544"/>
      <c r="R128" s="544"/>
      <c r="S128" s="544"/>
      <c r="T128" s="544"/>
      <c r="U128" s="544"/>
      <c r="V128" s="544"/>
      <c r="W128" s="544"/>
      <c r="X128" s="545"/>
      <c r="Y128" s="514">
        <v>161.69999999999999</v>
      </c>
      <c r="Z128" s="515"/>
      <c r="AA128" s="515"/>
      <c r="AB128" s="516"/>
      <c r="AC128" s="517"/>
      <c r="AD128" s="360"/>
      <c r="AE128" s="360"/>
      <c r="AF128" s="360"/>
      <c r="AG128" s="510"/>
      <c r="AH128" s="511"/>
      <c r="AI128" s="512"/>
      <c r="AJ128" s="512"/>
      <c r="AK128" s="512"/>
      <c r="AL128" s="512"/>
      <c r="AM128" s="512"/>
      <c r="AN128" s="512"/>
      <c r="AO128" s="512"/>
      <c r="AP128" s="512"/>
      <c r="AQ128" s="512"/>
      <c r="AR128" s="512"/>
      <c r="AS128" s="512"/>
      <c r="AT128" s="513"/>
      <c r="AU128" s="514"/>
      <c r="AV128" s="515"/>
      <c r="AW128" s="515"/>
      <c r="AX128" s="518"/>
    </row>
    <row r="129" spans="1:50" ht="22.5" customHeight="1">
      <c r="A129" s="245"/>
      <c r="B129" s="246"/>
      <c r="C129" s="246"/>
      <c r="D129" s="246"/>
      <c r="E129" s="246"/>
      <c r="F129" s="247"/>
      <c r="G129" s="517"/>
      <c r="H129" s="360"/>
      <c r="I129" s="360"/>
      <c r="J129" s="360"/>
      <c r="K129" s="510"/>
      <c r="L129" s="511"/>
      <c r="M129" s="512"/>
      <c r="N129" s="512"/>
      <c r="O129" s="512"/>
      <c r="P129" s="512"/>
      <c r="Q129" s="512"/>
      <c r="R129" s="512"/>
      <c r="S129" s="512"/>
      <c r="T129" s="512"/>
      <c r="U129" s="512"/>
      <c r="V129" s="512"/>
      <c r="W129" s="512"/>
      <c r="X129" s="513"/>
      <c r="Y129" s="514"/>
      <c r="Z129" s="515"/>
      <c r="AA129" s="515"/>
      <c r="AB129" s="516"/>
      <c r="AC129" s="517"/>
      <c r="AD129" s="360"/>
      <c r="AE129" s="360"/>
      <c r="AF129" s="360"/>
      <c r="AG129" s="510"/>
      <c r="AH129" s="511"/>
      <c r="AI129" s="512"/>
      <c r="AJ129" s="512"/>
      <c r="AK129" s="512"/>
      <c r="AL129" s="512"/>
      <c r="AM129" s="512"/>
      <c r="AN129" s="512"/>
      <c r="AO129" s="512"/>
      <c r="AP129" s="512"/>
      <c r="AQ129" s="512"/>
      <c r="AR129" s="512"/>
      <c r="AS129" s="512"/>
      <c r="AT129" s="513"/>
      <c r="AU129" s="514"/>
      <c r="AV129" s="515"/>
      <c r="AW129" s="515"/>
      <c r="AX129" s="518"/>
    </row>
    <row r="130" spans="1:50" ht="21.75" customHeight="1">
      <c r="A130" s="245"/>
      <c r="B130" s="246"/>
      <c r="C130" s="246"/>
      <c r="D130" s="246"/>
      <c r="E130" s="246"/>
      <c r="F130" s="247"/>
      <c r="G130" s="517"/>
      <c r="H130" s="360"/>
      <c r="I130" s="360"/>
      <c r="J130" s="360"/>
      <c r="K130" s="510"/>
      <c r="L130" s="511"/>
      <c r="M130" s="512"/>
      <c r="N130" s="512"/>
      <c r="O130" s="512"/>
      <c r="P130" s="512"/>
      <c r="Q130" s="512"/>
      <c r="R130" s="512"/>
      <c r="S130" s="512"/>
      <c r="T130" s="512"/>
      <c r="U130" s="512"/>
      <c r="V130" s="512"/>
      <c r="W130" s="512"/>
      <c r="X130" s="513"/>
      <c r="Y130" s="514"/>
      <c r="Z130" s="515"/>
      <c r="AA130" s="515"/>
      <c r="AB130" s="516"/>
      <c r="AC130" s="517"/>
      <c r="AD130" s="360"/>
      <c r="AE130" s="360"/>
      <c r="AF130" s="360"/>
      <c r="AG130" s="510"/>
      <c r="AH130" s="511"/>
      <c r="AI130" s="512"/>
      <c r="AJ130" s="512"/>
      <c r="AK130" s="512"/>
      <c r="AL130" s="512"/>
      <c r="AM130" s="512"/>
      <c r="AN130" s="512"/>
      <c r="AO130" s="512"/>
      <c r="AP130" s="512"/>
      <c r="AQ130" s="512"/>
      <c r="AR130" s="512"/>
      <c r="AS130" s="512"/>
      <c r="AT130" s="513"/>
      <c r="AU130" s="514"/>
      <c r="AV130" s="515"/>
      <c r="AW130" s="515"/>
      <c r="AX130" s="518"/>
    </row>
    <row r="131" spans="1:50" ht="22.5" customHeight="1">
      <c r="A131" s="245"/>
      <c r="B131" s="246"/>
      <c r="C131" s="246"/>
      <c r="D131" s="246"/>
      <c r="E131" s="246"/>
      <c r="F131" s="247"/>
      <c r="G131" s="517"/>
      <c r="H131" s="360"/>
      <c r="I131" s="360"/>
      <c r="J131" s="360"/>
      <c r="K131" s="510"/>
      <c r="L131" s="511"/>
      <c r="M131" s="512"/>
      <c r="N131" s="512"/>
      <c r="O131" s="512"/>
      <c r="P131" s="512"/>
      <c r="Q131" s="512"/>
      <c r="R131" s="512"/>
      <c r="S131" s="512"/>
      <c r="T131" s="512"/>
      <c r="U131" s="512"/>
      <c r="V131" s="512"/>
      <c r="W131" s="512"/>
      <c r="X131" s="513"/>
      <c r="Y131" s="514"/>
      <c r="Z131" s="515"/>
      <c r="AA131" s="515"/>
      <c r="AB131" s="515"/>
      <c r="AC131" s="517"/>
      <c r="AD131" s="360"/>
      <c r="AE131" s="360"/>
      <c r="AF131" s="360"/>
      <c r="AG131" s="510"/>
      <c r="AH131" s="511"/>
      <c r="AI131" s="512"/>
      <c r="AJ131" s="512"/>
      <c r="AK131" s="512"/>
      <c r="AL131" s="512"/>
      <c r="AM131" s="512"/>
      <c r="AN131" s="512"/>
      <c r="AO131" s="512"/>
      <c r="AP131" s="512"/>
      <c r="AQ131" s="512"/>
      <c r="AR131" s="512"/>
      <c r="AS131" s="512"/>
      <c r="AT131" s="513"/>
      <c r="AU131" s="514"/>
      <c r="AV131" s="515"/>
      <c r="AW131" s="515"/>
      <c r="AX131" s="518"/>
    </row>
    <row r="132" spans="1:50" ht="24.75" customHeight="1">
      <c r="A132" s="245"/>
      <c r="B132" s="246"/>
      <c r="C132" s="246"/>
      <c r="D132" s="246"/>
      <c r="E132" s="246"/>
      <c r="F132" s="247"/>
      <c r="G132" s="517"/>
      <c r="H132" s="360"/>
      <c r="I132" s="360"/>
      <c r="J132" s="360"/>
      <c r="K132" s="510"/>
      <c r="L132" s="511"/>
      <c r="M132" s="512"/>
      <c r="N132" s="512"/>
      <c r="O132" s="512"/>
      <c r="P132" s="512"/>
      <c r="Q132" s="512"/>
      <c r="R132" s="512"/>
      <c r="S132" s="512"/>
      <c r="T132" s="512"/>
      <c r="U132" s="512"/>
      <c r="V132" s="512"/>
      <c r="W132" s="512"/>
      <c r="X132" s="513"/>
      <c r="Y132" s="514"/>
      <c r="Z132" s="515"/>
      <c r="AA132" s="515"/>
      <c r="AB132" s="515"/>
      <c r="AC132" s="517"/>
      <c r="AD132" s="360"/>
      <c r="AE132" s="360"/>
      <c r="AF132" s="360"/>
      <c r="AG132" s="510"/>
      <c r="AH132" s="511"/>
      <c r="AI132" s="512"/>
      <c r="AJ132" s="512"/>
      <c r="AK132" s="512"/>
      <c r="AL132" s="512"/>
      <c r="AM132" s="512"/>
      <c r="AN132" s="512"/>
      <c r="AO132" s="512"/>
      <c r="AP132" s="512"/>
      <c r="AQ132" s="512"/>
      <c r="AR132" s="512"/>
      <c r="AS132" s="512"/>
      <c r="AT132" s="513"/>
      <c r="AU132" s="514"/>
      <c r="AV132" s="515"/>
      <c r="AW132" s="515"/>
      <c r="AX132" s="518"/>
    </row>
    <row r="133" spans="1:50" ht="24.75" customHeight="1">
      <c r="A133" s="245"/>
      <c r="B133" s="246"/>
      <c r="C133" s="246"/>
      <c r="D133" s="246"/>
      <c r="E133" s="246"/>
      <c r="F133" s="247"/>
      <c r="G133" s="517"/>
      <c r="H133" s="360"/>
      <c r="I133" s="360"/>
      <c r="J133" s="360"/>
      <c r="K133" s="510"/>
      <c r="L133" s="511"/>
      <c r="M133" s="512"/>
      <c r="N133" s="512"/>
      <c r="O133" s="512"/>
      <c r="P133" s="512"/>
      <c r="Q133" s="512"/>
      <c r="R133" s="512"/>
      <c r="S133" s="512"/>
      <c r="T133" s="512"/>
      <c r="U133" s="512"/>
      <c r="V133" s="512"/>
      <c r="W133" s="512"/>
      <c r="X133" s="513"/>
      <c r="Y133" s="514"/>
      <c r="Z133" s="515"/>
      <c r="AA133" s="515"/>
      <c r="AB133" s="515"/>
      <c r="AC133" s="517"/>
      <c r="AD133" s="360"/>
      <c r="AE133" s="360"/>
      <c r="AF133" s="360"/>
      <c r="AG133" s="510"/>
      <c r="AH133" s="511"/>
      <c r="AI133" s="512"/>
      <c r="AJ133" s="512"/>
      <c r="AK133" s="512"/>
      <c r="AL133" s="512"/>
      <c r="AM133" s="512"/>
      <c r="AN133" s="512"/>
      <c r="AO133" s="512"/>
      <c r="AP133" s="512"/>
      <c r="AQ133" s="512"/>
      <c r="AR133" s="512"/>
      <c r="AS133" s="512"/>
      <c r="AT133" s="513"/>
      <c r="AU133" s="514"/>
      <c r="AV133" s="515"/>
      <c r="AW133" s="515"/>
      <c r="AX133" s="518"/>
    </row>
    <row r="134" spans="1:50" ht="24.75" customHeight="1">
      <c r="A134" s="245"/>
      <c r="B134" s="246"/>
      <c r="C134" s="246"/>
      <c r="D134" s="246"/>
      <c r="E134" s="246"/>
      <c r="F134" s="247"/>
      <c r="G134" s="525"/>
      <c r="H134" s="365"/>
      <c r="I134" s="365"/>
      <c r="J134" s="365"/>
      <c r="K134" s="526"/>
      <c r="L134" s="527"/>
      <c r="M134" s="528"/>
      <c r="N134" s="528"/>
      <c r="O134" s="528"/>
      <c r="P134" s="528"/>
      <c r="Q134" s="528"/>
      <c r="R134" s="528"/>
      <c r="S134" s="528"/>
      <c r="T134" s="528"/>
      <c r="U134" s="528"/>
      <c r="V134" s="528"/>
      <c r="W134" s="528"/>
      <c r="X134" s="529"/>
      <c r="Y134" s="530"/>
      <c r="Z134" s="531"/>
      <c r="AA134" s="531"/>
      <c r="AB134" s="531"/>
      <c r="AC134" s="525"/>
      <c r="AD134" s="365"/>
      <c r="AE134" s="365"/>
      <c r="AF134" s="365"/>
      <c r="AG134" s="526"/>
      <c r="AH134" s="527"/>
      <c r="AI134" s="528"/>
      <c r="AJ134" s="528"/>
      <c r="AK134" s="528"/>
      <c r="AL134" s="528"/>
      <c r="AM134" s="528"/>
      <c r="AN134" s="528"/>
      <c r="AO134" s="528"/>
      <c r="AP134" s="528"/>
      <c r="AQ134" s="528"/>
      <c r="AR134" s="528"/>
      <c r="AS134" s="528"/>
      <c r="AT134" s="529"/>
      <c r="AU134" s="530"/>
      <c r="AV134" s="531"/>
      <c r="AW134" s="531"/>
      <c r="AX134" s="532"/>
    </row>
    <row r="135" spans="1:50" ht="24.75" customHeight="1">
      <c r="A135" s="245"/>
      <c r="B135" s="246"/>
      <c r="C135" s="246"/>
      <c r="D135" s="246"/>
      <c r="E135" s="246"/>
      <c r="F135" s="247"/>
      <c r="G135" s="519" t="s">
        <v>38</v>
      </c>
      <c r="H135" s="47"/>
      <c r="I135" s="47"/>
      <c r="J135" s="47"/>
      <c r="K135" s="47"/>
      <c r="L135" s="520"/>
      <c r="M135" s="181"/>
      <c r="N135" s="181"/>
      <c r="O135" s="181"/>
      <c r="P135" s="181"/>
      <c r="Q135" s="181"/>
      <c r="R135" s="181"/>
      <c r="S135" s="181"/>
      <c r="T135" s="181"/>
      <c r="U135" s="181"/>
      <c r="V135" s="181"/>
      <c r="W135" s="181"/>
      <c r="X135" s="182"/>
      <c r="Y135" s="521">
        <f>SUM(Y127:AB134)</f>
        <v>467.56700000000001</v>
      </c>
      <c r="Z135" s="522"/>
      <c r="AA135" s="522"/>
      <c r="AB135" s="523"/>
      <c r="AC135" s="519" t="s">
        <v>38</v>
      </c>
      <c r="AD135" s="47"/>
      <c r="AE135" s="47"/>
      <c r="AF135" s="47"/>
      <c r="AG135" s="47"/>
      <c r="AH135" s="520"/>
      <c r="AI135" s="181"/>
      <c r="AJ135" s="181"/>
      <c r="AK135" s="181"/>
      <c r="AL135" s="181"/>
      <c r="AM135" s="181"/>
      <c r="AN135" s="181"/>
      <c r="AO135" s="181"/>
      <c r="AP135" s="181"/>
      <c r="AQ135" s="181"/>
      <c r="AR135" s="181"/>
      <c r="AS135" s="181"/>
      <c r="AT135" s="182"/>
      <c r="AU135" s="521">
        <f>SUM(AU127:AX134)</f>
        <v>0</v>
      </c>
      <c r="AV135" s="522"/>
      <c r="AW135" s="522"/>
      <c r="AX135" s="524"/>
    </row>
    <row r="136" spans="1:50" ht="30" customHeight="1">
      <c r="A136" s="245"/>
      <c r="B136" s="246"/>
      <c r="C136" s="246"/>
      <c r="D136" s="246"/>
      <c r="E136" s="246"/>
      <c r="F136" s="247"/>
      <c r="G136" s="539" t="s">
        <v>136</v>
      </c>
      <c r="H136" s="540"/>
      <c r="I136" s="540"/>
      <c r="J136" s="540"/>
      <c r="K136" s="540"/>
      <c r="L136" s="540"/>
      <c r="M136" s="540"/>
      <c r="N136" s="540"/>
      <c r="O136" s="540"/>
      <c r="P136" s="540"/>
      <c r="Q136" s="540"/>
      <c r="R136" s="540"/>
      <c r="S136" s="540"/>
      <c r="T136" s="540"/>
      <c r="U136" s="540"/>
      <c r="V136" s="540"/>
      <c r="W136" s="540"/>
      <c r="X136" s="540"/>
      <c r="Y136" s="540"/>
      <c r="Z136" s="540"/>
      <c r="AA136" s="540"/>
      <c r="AB136" s="541"/>
      <c r="AC136" s="539"/>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2"/>
    </row>
    <row r="137" spans="1:50" ht="28.5" customHeight="1">
      <c r="A137" s="245"/>
      <c r="B137" s="246"/>
      <c r="C137" s="246"/>
      <c r="D137" s="246"/>
      <c r="E137" s="246"/>
      <c r="F137" s="247"/>
      <c r="G137" s="466" t="s">
        <v>64</v>
      </c>
      <c r="H137" s="467"/>
      <c r="I137" s="467"/>
      <c r="J137" s="467"/>
      <c r="K137" s="467"/>
      <c r="L137" s="468" t="s">
        <v>117</v>
      </c>
      <c r="M137" s="47"/>
      <c r="N137" s="47"/>
      <c r="O137" s="47"/>
      <c r="P137" s="47"/>
      <c r="Q137" s="47"/>
      <c r="R137" s="47"/>
      <c r="S137" s="47"/>
      <c r="T137" s="47"/>
      <c r="U137" s="47"/>
      <c r="V137" s="47"/>
      <c r="W137" s="47"/>
      <c r="X137" s="48"/>
      <c r="Y137" s="469" t="s">
        <v>118</v>
      </c>
      <c r="Z137" s="470"/>
      <c r="AA137" s="470"/>
      <c r="AB137" s="471"/>
      <c r="AC137" s="466" t="s">
        <v>64</v>
      </c>
      <c r="AD137" s="467"/>
      <c r="AE137" s="467"/>
      <c r="AF137" s="467"/>
      <c r="AG137" s="467"/>
      <c r="AH137" s="468" t="s">
        <v>117</v>
      </c>
      <c r="AI137" s="47"/>
      <c r="AJ137" s="47"/>
      <c r="AK137" s="47"/>
      <c r="AL137" s="47"/>
      <c r="AM137" s="47"/>
      <c r="AN137" s="47"/>
      <c r="AO137" s="47"/>
      <c r="AP137" s="47"/>
      <c r="AQ137" s="47"/>
      <c r="AR137" s="47"/>
      <c r="AS137" s="47"/>
      <c r="AT137" s="48"/>
      <c r="AU137" s="469" t="s">
        <v>118</v>
      </c>
      <c r="AV137" s="470"/>
      <c r="AW137" s="470"/>
      <c r="AX137" s="494"/>
    </row>
    <row r="138" spans="1:50" ht="24.75" customHeight="1">
      <c r="A138" s="245"/>
      <c r="B138" s="246"/>
      <c r="C138" s="246"/>
      <c r="D138" s="246"/>
      <c r="E138" s="246"/>
      <c r="F138" s="247"/>
      <c r="G138" s="551" t="s">
        <v>137</v>
      </c>
      <c r="H138" s="552"/>
      <c r="I138" s="552"/>
      <c r="J138" s="552"/>
      <c r="K138" s="553"/>
      <c r="L138" s="533" t="s">
        <v>138</v>
      </c>
      <c r="M138" s="534"/>
      <c r="N138" s="534"/>
      <c r="O138" s="534"/>
      <c r="P138" s="534"/>
      <c r="Q138" s="534"/>
      <c r="R138" s="534"/>
      <c r="S138" s="534"/>
      <c r="T138" s="534"/>
      <c r="U138" s="534"/>
      <c r="V138" s="534"/>
      <c r="W138" s="534"/>
      <c r="X138" s="535"/>
      <c r="Y138" s="500">
        <v>22.536999999999999</v>
      </c>
      <c r="Z138" s="501"/>
      <c r="AA138" s="501"/>
      <c r="AB138" s="502"/>
      <c r="AC138" s="549"/>
      <c r="AD138" s="371"/>
      <c r="AE138" s="371"/>
      <c r="AF138" s="371"/>
      <c r="AG138" s="496"/>
      <c r="AH138" s="497"/>
      <c r="AI138" s="498"/>
      <c r="AJ138" s="498"/>
      <c r="AK138" s="498"/>
      <c r="AL138" s="498"/>
      <c r="AM138" s="498"/>
      <c r="AN138" s="498"/>
      <c r="AO138" s="498"/>
      <c r="AP138" s="498"/>
      <c r="AQ138" s="498"/>
      <c r="AR138" s="498"/>
      <c r="AS138" s="498"/>
      <c r="AT138" s="499"/>
      <c r="AU138" s="500"/>
      <c r="AV138" s="501"/>
      <c r="AW138" s="501"/>
      <c r="AX138" s="504"/>
    </row>
    <row r="139" spans="1:50" ht="24.75" customHeight="1">
      <c r="A139" s="245"/>
      <c r="B139" s="246"/>
      <c r="C139" s="246"/>
      <c r="D139" s="246"/>
      <c r="E139" s="246"/>
      <c r="F139" s="247"/>
      <c r="G139" s="517"/>
      <c r="H139" s="360"/>
      <c r="I139" s="360"/>
      <c r="J139" s="360"/>
      <c r="K139" s="510"/>
      <c r="L139" s="511"/>
      <c r="M139" s="512"/>
      <c r="N139" s="512"/>
      <c r="O139" s="512"/>
      <c r="P139" s="512"/>
      <c r="Q139" s="512"/>
      <c r="R139" s="512"/>
      <c r="S139" s="512"/>
      <c r="T139" s="512"/>
      <c r="U139" s="512"/>
      <c r="V139" s="512"/>
      <c r="W139" s="512"/>
      <c r="X139" s="513"/>
      <c r="Y139" s="514"/>
      <c r="Z139" s="515"/>
      <c r="AA139" s="515"/>
      <c r="AB139" s="516"/>
      <c r="AC139" s="517"/>
      <c r="AD139" s="360"/>
      <c r="AE139" s="360"/>
      <c r="AF139" s="360"/>
      <c r="AG139" s="510"/>
      <c r="AH139" s="511"/>
      <c r="AI139" s="512"/>
      <c r="AJ139" s="512"/>
      <c r="AK139" s="512"/>
      <c r="AL139" s="512"/>
      <c r="AM139" s="512"/>
      <c r="AN139" s="512"/>
      <c r="AO139" s="512"/>
      <c r="AP139" s="512"/>
      <c r="AQ139" s="512"/>
      <c r="AR139" s="512"/>
      <c r="AS139" s="512"/>
      <c r="AT139" s="513"/>
      <c r="AU139" s="514"/>
      <c r="AV139" s="515"/>
      <c r="AW139" s="515"/>
      <c r="AX139" s="518"/>
    </row>
    <row r="140" spans="1:50" ht="24.75" customHeight="1">
      <c r="A140" s="245"/>
      <c r="B140" s="246"/>
      <c r="C140" s="246"/>
      <c r="D140" s="246"/>
      <c r="E140" s="246"/>
      <c r="F140" s="247"/>
      <c r="G140" s="517"/>
      <c r="H140" s="360"/>
      <c r="I140" s="360"/>
      <c r="J140" s="360"/>
      <c r="K140" s="510"/>
      <c r="L140" s="511"/>
      <c r="M140" s="512"/>
      <c r="N140" s="512"/>
      <c r="O140" s="512"/>
      <c r="P140" s="512"/>
      <c r="Q140" s="512"/>
      <c r="R140" s="512"/>
      <c r="S140" s="512"/>
      <c r="T140" s="512"/>
      <c r="U140" s="512"/>
      <c r="V140" s="512"/>
      <c r="W140" s="512"/>
      <c r="X140" s="513"/>
      <c r="Y140" s="514"/>
      <c r="Z140" s="515"/>
      <c r="AA140" s="515"/>
      <c r="AB140" s="516"/>
      <c r="AC140" s="517"/>
      <c r="AD140" s="360"/>
      <c r="AE140" s="360"/>
      <c r="AF140" s="360"/>
      <c r="AG140" s="510"/>
      <c r="AH140" s="511"/>
      <c r="AI140" s="512"/>
      <c r="AJ140" s="512"/>
      <c r="AK140" s="512"/>
      <c r="AL140" s="512"/>
      <c r="AM140" s="512"/>
      <c r="AN140" s="512"/>
      <c r="AO140" s="512"/>
      <c r="AP140" s="512"/>
      <c r="AQ140" s="512"/>
      <c r="AR140" s="512"/>
      <c r="AS140" s="512"/>
      <c r="AT140" s="513"/>
      <c r="AU140" s="514"/>
      <c r="AV140" s="515"/>
      <c r="AW140" s="515"/>
      <c r="AX140" s="518"/>
    </row>
    <row r="141" spans="1:50" ht="24.75" customHeight="1">
      <c r="A141" s="245"/>
      <c r="B141" s="246"/>
      <c r="C141" s="246"/>
      <c r="D141" s="246"/>
      <c r="E141" s="246"/>
      <c r="F141" s="247"/>
      <c r="G141" s="517"/>
      <c r="H141" s="360"/>
      <c r="I141" s="360"/>
      <c r="J141" s="360"/>
      <c r="K141" s="510"/>
      <c r="L141" s="511"/>
      <c r="M141" s="512"/>
      <c r="N141" s="512"/>
      <c r="O141" s="512"/>
      <c r="P141" s="512"/>
      <c r="Q141" s="512"/>
      <c r="R141" s="512"/>
      <c r="S141" s="512"/>
      <c r="T141" s="512"/>
      <c r="U141" s="512"/>
      <c r="V141" s="512"/>
      <c r="W141" s="512"/>
      <c r="X141" s="513"/>
      <c r="Y141" s="514"/>
      <c r="Z141" s="515"/>
      <c r="AA141" s="515"/>
      <c r="AB141" s="516"/>
      <c r="AC141" s="517"/>
      <c r="AD141" s="360"/>
      <c r="AE141" s="360"/>
      <c r="AF141" s="360"/>
      <c r="AG141" s="510"/>
      <c r="AH141" s="511"/>
      <c r="AI141" s="512"/>
      <c r="AJ141" s="512"/>
      <c r="AK141" s="512"/>
      <c r="AL141" s="512"/>
      <c r="AM141" s="512"/>
      <c r="AN141" s="512"/>
      <c r="AO141" s="512"/>
      <c r="AP141" s="512"/>
      <c r="AQ141" s="512"/>
      <c r="AR141" s="512"/>
      <c r="AS141" s="512"/>
      <c r="AT141" s="513"/>
      <c r="AU141" s="514"/>
      <c r="AV141" s="515"/>
      <c r="AW141" s="515"/>
      <c r="AX141" s="518"/>
    </row>
    <row r="142" spans="1:50" ht="24.75" customHeight="1">
      <c r="A142" s="245"/>
      <c r="B142" s="246"/>
      <c r="C142" s="246"/>
      <c r="D142" s="246"/>
      <c r="E142" s="246"/>
      <c r="F142" s="247"/>
      <c r="G142" s="517"/>
      <c r="H142" s="360"/>
      <c r="I142" s="360"/>
      <c r="J142" s="360"/>
      <c r="K142" s="510"/>
      <c r="L142" s="511"/>
      <c r="M142" s="512"/>
      <c r="N142" s="512"/>
      <c r="O142" s="512"/>
      <c r="P142" s="512"/>
      <c r="Q142" s="512"/>
      <c r="R142" s="512"/>
      <c r="S142" s="512"/>
      <c r="T142" s="512"/>
      <c r="U142" s="512"/>
      <c r="V142" s="512"/>
      <c r="W142" s="512"/>
      <c r="X142" s="513"/>
      <c r="Y142" s="514"/>
      <c r="Z142" s="515"/>
      <c r="AA142" s="515"/>
      <c r="AB142" s="515"/>
      <c r="AC142" s="517"/>
      <c r="AD142" s="360"/>
      <c r="AE142" s="360"/>
      <c r="AF142" s="360"/>
      <c r="AG142" s="510"/>
      <c r="AH142" s="511"/>
      <c r="AI142" s="512"/>
      <c r="AJ142" s="512"/>
      <c r="AK142" s="512"/>
      <c r="AL142" s="512"/>
      <c r="AM142" s="512"/>
      <c r="AN142" s="512"/>
      <c r="AO142" s="512"/>
      <c r="AP142" s="512"/>
      <c r="AQ142" s="512"/>
      <c r="AR142" s="512"/>
      <c r="AS142" s="512"/>
      <c r="AT142" s="513"/>
      <c r="AU142" s="514"/>
      <c r="AV142" s="515"/>
      <c r="AW142" s="515"/>
      <c r="AX142" s="518"/>
    </row>
    <row r="143" spans="1:50" ht="24.75" customHeight="1">
      <c r="A143" s="245"/>
      <c r="B143" s="246"/>
      <c r="C143" s="246"/>
      <c r="D143" s="246"/>
      <c r="E143" s="246"/>
      <c r="F143" s="247"/>
      <c r="G143" s="517"/>
      <c r="H143" s="360"/>
      <c r="I143" s="360"/>
      <c r="J143" s="360"/>
      <c r="K143" s="510"/>
      <c r="L143" s="511"/>
      <c r="M143" s="512"/>
      <c r="N143" s="512"/>
      <c r="O143" s="512"/>
      <c r="P143" s="512"/>
      <c r="Q143" s="512"/>
      <c r="R143" s="512"/>
      <c r="S143" s="512"/>
      <c r="T143" s="512"/>
      <c r="U143" s="512"/>
      <c r="V143" s="512"/>
      <c r="W143" s="512"/>
      <c r="X143" s="513"/>
      <c r="Y143" s="514"/>
      <c r="Z143" s="515"/>
      <c r="AA143" s="515"/>
      <c r="AB143" s="515"/>
      <c r="AC143" s="517"/>
      <c r="AD143" s="360"/>
      <c r="AE143" s="360"/>
      <c r="AF143" s="360"/>
      <c r="AG143" s="510"/>
      <c r="AH143" s="511"/>
      <c r="AI143" s="512"/>
      <c r="AJ143" s="512"/>
      <c r="AK143" s="512"/>
      <c r="AL143" s="512"/>
      <c r="AM143" s="512"/>
      <c r="AN143" s="512"/>
      <c r="AO143" s="512"/>
      <c r="AP143" s="512"/>
      <c r="AQ143" s="512"/>
      <c r="AR143" s="512"/>
      <c r="AS143" s="512"/>
      <c r="AT143" s="513"/>
      <c r="AU143" s="514"/>
      <c r="AV143" s="515"/>
      <c r="AW143" s="515"/>
      <c r="AX143" s="518"/>
    </row>
    <row r="144" spans="1:50" ht="24.75" customHeight="1">
      <c r="A144" s="245"/>
      <c r="B144" s="246"/>
      <c r="C144" s="246"/>
      <c r="D144" s="246"/>
      <c r="E144" s="246"/>
      <c r="F144" s="247"/>
      <c r="G144" s="517"/>
      <c r="H144" s="360"/>
      <c r="I144" s="360"/>
      <c r="J144" s="360"/>
      <c r="K144" s="510"/>
      <c r="L144" s="511"/>
      <c r="M144" s="512"/>
      <c r="N144" s="512"/>
      <c r="O144" s="512"/>
      <c r="P144" s="512"/>
      <c r="Q144" s="512"/>
      <c r="R144" s="512"/>
      <c r="S144" s="512"/>
      <c r="T144" s="512"/>
      <c r="U144" s="512"/>
      <c r="V144" s="512"/>
      <c r="W144" s="512"/>
      <c r="X144" s="513"/>
      <c r="Y144" s="514"/>
      <c r="Z144" s="515"/>
      <c r="AA144" s="515"/>
      <c r="AB144" s="515"/>
      <c r="AC144" s="517"/>
      <c r="AD144" s="360"/>
      <c r="AE144" s="360"/>
      <c r="AF144" s="360"/>
      <c r="AG144" s="510"/>
      <c r="AH144" s="511"/>
      <c r="AI144" s="512"/>
      <c r="AJ144" s="512"/>
      <c r="AK144" s="512"/>
      <c r="AL144" s="512"/>
      <c r="AM144" s="512"/>
      <c r="AN144" s="512"/>
      <c r="AO144" s="512"/>
      <c r="AP144" s="512"/>
      <c r="AQ144" s="512"/>
      <c r="AR144" s="512"/>
      <c r="AS144" s="512"/>
      <c r="AT144" s="513"/>
      <c r="AU144" s="514"/>
      <c r="AV144" s="515"/>
      <c r="AW144" s="515"/>
      <c r="AX144" s="518"/>
    </row>
    <row r="145" spans="1:50" ht="24.75" customHeight="1">
      <c r="A145" s="245"/>
      <c r="B145" s="246"/>
      <c r="C145" s="246"/>
      <c r="D145" s="246"/>
      <c r="E145" s="246"/>
      <c r="F145" s="247"/>
      <c r="G145" s="525"/>
      <c r="H145" s="365"/>
      <c r="I145" s="365"/>
      <c r="J145" s="365"/>
      <c r="K145" s="526"/>
      <c r="L145" s="527"/>
      <c r="M145" s="528"/>
      <c r="N145" s="528"/>
      <c r="O145" s="528"/>
      <c r="P145" s="528"/>
      <c r="Q145" s="528"/>
      <c r="R145" s="528"/>
      <c r="S145" s="528"/>
      <c r="T145" s="528"/>
      <c r="U145" s="528"/>
      <c r="V145" s="528"/>
      <c r="W145" s="528"/>
      <c r="X145" s="529"/>
      <c r="Y145" s="530"/>
      <c r="Z145" s="531"/>
      <c r="AA145" s="531"/>
      <c r="AB145" s="531"/>
      <c r="AC145" s="525"/>
      <c r="AD145" s="365"/>
      <c r="AE145" s="365"/>
      <c r="AF145" s="365"/>
      <c r="AG145" s="526"/>
      <c r="AH145" s="527"/>
      <c r="AI145" s="528"/>
      <c r="AJ145" s="528"/>
      <c r="AK145" s="528"/>
      <c r="AL145" s="528"/>
      <c r="AM145" s="528"/>
      <c r="AN145" s="528"/>
      <c r="AO145" s="528"/>
      <c r="AP145" s="528"/>
      <c r="AQ145" s="528"/>
      <c r="AR145" s="528"/>
      <c r="AS145" s="528"/>
      <c r="AT145" s="529"/>
      <c r="AU145" s="530"/>
      <c r="AV145" s="531"/>
      <c r="AW145" s="531"/>
      <c r="AX145" s="532"/>
    </row>
    <row r="146" spans="1:50" ht="24.75" customHeight="1" thickBot="1">
      <c r="A146" s="459"/>
      <c r="B146" s="460"/>
      <c r="C146" s="460"/>
      <c r="D146" s="460"/>
      <c r="E146" s="460"/>
      <c r="F146" s="461"/>
      <c r="G146" s="554" t="s">
        <v>38</v>
      </c>
      <c r="H146" s="490"/>
      <c r="I146" s="490"/>
      <c r="J146" s="490"/>
      <c r="K146" s="490"/>
      <c r="L146" s="555"/>
      <c r="M146" s="556"/>
      <c r="N146" s="556"/>
      <c r="O146" s="556"/>
      <c r="P146" s="556"/>
      <c r="Q146" s="556"/>
      <c r="R146" s="556"/>
      <c r="S146" s="556"/>
      <c r="T146" s="556"/>
      <c r="U146" s="556"/>
      <c r="V146" s="556"/>
      <c r="W146" s="556"/>
      <c r="X146" s="557"/>
      <c r="Y146" s="558">
        <f>SUM(Y138:AB145)</f>
        <v>22.536999999999999</v>
      </c>
      <c r="Z146" s="559"/>
      <c r="AA146" s="559"/>
      <c r="AB146" s="560"/>
      <c r="AC146" s="554" t="s">
        <v>38</v>
      </c>
      <c r="AD146" s="490"/>
      <c r="AE146" s="490"/>
      <c r="AF146" s="490"/>
      <c r="AG146" s="490"/>
      <c r="AH146" s="555"/>
      <c r="AI146" s="556"/>
      <c r="AJ146" s="556"/>
      <c r="AK146" s="556"/>
      <c r="AL146" s="556"/>
      <c r="AM146" s="556"/>
      <c r="AN146" s="556"/>
      <c r="AO146" s="556"/>
      <c r="AP146" s="556"/>
      <c r="AQ146" s="556"/>
      <c r="AR146" s="556"/>
      <c r="AS146" s="556"/>
      <c r="AT146" s="557"/>
      <c r="AU146" s="558">
        <f>SUM(AU138:AX145)</f>
        <v>0</v>
      </c>
      <c r="AV146" s="559"/>
      <c r="AW146" s="559"/>
      <c r="AX146" s="561"/>
    </row>
    <row r="147" spans="1:50">
      <c r="A147" s="30"/>
      <c r="B147" s="30"/>
      <c r="C147" s="30"/>
      <c r="D147" s="30"/>
      <c r="E147" s="30"/>
      <c r="F147" s="30"/>
      <c r="G147" s="31"/>
      <c r="H147" s="31"/>
      <c r="I147" s="31"/>
      <c r="J147" s="31"/>
      <c r="K147" s="31"/>
      <c r="L147" s="32"/>
      <c r="M147" s="31"/>
      <c r="N147" s="31"/>
      <c r="O147" s="31"/>
      <c r="P147" s="31"/>
      <c r="Q147" s="31"/>
      <c r="R147" s="31"/>
      <c r="S147" s="31"/>
      <c r="T147" s="31"/>
      <c r="U147" s="31"/>
      <c r="V147" s="31"/>
      <c r="W147" s="31"/>
      <c r="X147" s="31"/>
      <c r="Y147" s="33"/>
      <c r="Z147" s="33"/>
      <c r="AA147" s="33"/>
      <c r="AB147" s="33"/>
      <c r="AC147" s="31"/>
      <c r="AD147" s="31"/>
      <c r="AE147" s="31"/>
      <c r="AF147" s="31"/>
      <c r="AG147" s="31"/>
      <c r="AH147" s="32"/>
      <c r="AI147" s="31"/>
      <c r="AJ147" s="31"/>
      <c r="AK147" s="31"/>
      <c r="AL147" s="31"/>
      <c r="AM147" s="31"/>
      <c r="AN147" s="31"/>
      <c r="AO147" s="31"/>
      <c r="AP147" s="31"/>
      <c r="AQ147" s="31"/>
      <c r="AR147" s="31"/>
      <c r="AS147" s="31"/>
      <c r="AT147" s="31"/>
      <c r="AU147" s="33"/>
      <c r="AV147" s="33"/>
      <c r="AW147" s="33"/>
      <c r="AX147" s="33"/>
    </row>
    <row r="148" spans="1:50" hidden="1">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row>
    <row r="149" spans="1:50" hidden="1">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row>
    <row r="150" spans="1:50" hidden="1">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row>
    <row r="151" spans="1:50" hidden="1">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row>
    <row r="152" spans="1:50" hidden="1">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row>
    <row r="153" spans="1:50" hidden="1">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row>
    <row r="154" spans="1:50" hidden="1">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row>
    <row r="155" spans="1:50" hidden="1">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row>
    <row r="156" spans="1:50" hidden="1">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row>
    <row r="157" spans="1:50" hidden="1">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row>
    <row r="158" spans="1:50" hidden="1">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row>
    <row r="159" spans="1:50" hidden="1">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row>
    <row r="160" spans="1:50" hidden="1">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row>
    <row r="161" spans="1:50" hidden="1">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row>
    <row r="162" spans="1:50" hidden="1">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row>
    <row r="163" spans="1:50" hidden="1">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row>
    <row r="164" spans="1:50" hidden="1">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row>
    <row r="165" spans="1:50" hidden="1">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row>
    <row r="166" spans="1:50" hidden="1">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row>
    <row r="167" spans="1:50" hidden="1">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row>
    <row r="168" spans="1:50" hidden="1">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row>
    <row r="169" spans="1:50" hidden="1">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row>
    <row r="170" spans="1:50" hidden="1">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row>
    <row r="171" spans="1:50" hidden="1">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row>
    <row r="172" spans="1:50" hidden="1">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row>
    <row r="173" spans="1:50" hidden="1">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row>
    <row r="174" spans="1:50" hidden="1">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row>
    <row r="175" spans="1:50" hidden="1">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row>
    <row r="176" spans="1:50" hidden="1">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row>
    <row r="177" spans="1:50" hidden="1">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row>
    <row r="178" spans="1:50" hidden="1">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row>
    <row r="179" spans="1:50" hidden="1">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row>
    <row r="180" spans="1:50" hidden="1">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row>
    <row r="181" spans="1:50" hidden="1">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row>
    <row r="182" spans="1:50" hidden="1">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row>
    <row r="183" spans="1:50" hidden="1">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row>
    <row r="184" spans="1:50" hidden="1">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row>
    <row r="185" spans="1:50" hidden="1">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row>
    <row r="186" spans="1:50" hidden="1">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row>
    <row r="187" spans="1:50" hidden="1">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row>
    <row r="188" spans="1:50" hidden="1">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row>
    <row r="189" spans="1:50" hidden="1">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row>
    <row r="190" spans="1:50" hidden="1">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row>
    <row r="191" spans="1:50" hidden="1">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row>
    <row r="192" spans="1:50" hidden="1">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row>
    <row r="193" spans="1:50" hidden="1">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row>
    <row r="194" spans="1:50" hidden="1">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row>
    <row r="195" spans="1:50" hidden="1">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row>
    <row r="196" spans="1:50" hidden="1">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row>
    <row r="197" spans="1:50" hidden="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row>
    <row r="198" spans="1:50" hidden="1">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row>
    <row r="199" spans="1:50" hidden="1">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row>
    <row r="200" spans="1:50" hidden="1">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row>
    <row r="201" spans="1:50" hidden="1">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row>
    <row r="202" spans="1:50" hidden="1">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row>
    <row r="203" spans="1:50" hidden="1">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row>
    <row r="204" spans="1:50" hidden="1">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row>
    <row r="205" spans="1:50" hidden="1">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row>
    <row r="206" spans="1:50" hidden="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row>
    <row r="207" spans="1:50" hidden="1">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row>
    <row r="208" spans="1:50" hidden="1">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row>
    <row r="209" spans="1:50" hidden="1">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row>
    <row r="210" spans="1:50" hidden="1">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row>
    <row r="211" spans="1:50" hidden="1">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row>
    <row r="212" spans="1:50" hidden="1">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row>
    <row r="213" spans="1:50" hidden="1">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row>
    <row r="214" spans="1:50" hidden="1">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row>
    <row r="215" spans="1:50" hidden="1">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row>
    <row r="216" spans="1:50" hidden="1">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row>
    <row r="217" spans="1:50" hidden="1">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row>
    <row r="218" spans="1:50" hidden="1">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row>
    <row r="219" spans="1:50" hidden="1">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row>
    <row r="220" spans="1:50" hidden="1">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row>
    <row r="221" spans="1:50" hidden="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row>
    <row r="222" spans="1:50" hidden="1">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row>
    <row r="223" spans="1:50" hidden="1">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row>
    <row r="224" spans="1:50" hidden="1">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row>
    <row r="225" spans="1:50" hidden="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row>
    <row r="226" spans="1:50" hidden="1">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row>
    <row r="227" spans="1:50" hidden="1">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row>
    <row r="228" spans="1:50" hidden="1">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row>
    <row r="229" spans="1:50" hidden="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row>
    <row r="230" spans="1:50" hidden="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row>
    <row r="231" spans="1:50" hidden="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row>
    <row r="232" spans="1:50" hidden="1">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row>
    <row r="233" spans="1:50" hidden="1">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row>
    <row r="234" spans="1:50" hidden="1">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row>
    <row r="235" spans="1:50" hidden="1">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row>
    <row r="236" spans="1:50" hidden="1">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row>
    <row r="237" spans="1:50" hidden="1">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row>
    <row r="238" spans="1:50" hidden="1">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row>
    <row r="239" spans="1:50" hidden="1">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row>
    <row r="240" spans="1:50" hidden="1">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row>
    <row r="241" spans="1:50" hidden="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row>
    <row r="242" spans="1:50" hidden="1">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row>
    <row r="243" spans="1:50" hidden="1">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row>
    <row r="244" spans="1:50" hidden="1">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row>
    <row r="245" spans="1:50" hidden="1">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row>
    <row r="246" spans="1:50" hidden="1">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row>
    <row r="247" spans="1:50" hidden="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row>
    <row r="248" spans="1:50" hidden="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row>
    <row r="249" spans="1:50" hidden="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row>
    <row r="250" spans="1:50" hidden="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row>
    <row r="251" spans="1:50" hidden="1">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row>
    <row r="252" spans="1:50" hidden="1">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row>
    <row r="253" spans="1:50" hidden="1">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row>
    <row r="254" spans="1:50" hidden="1">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row>
    <row r="255" spans="1:50" hidden="1">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row>
    <row r="256" spans="1:50" hidden="1">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row>
    <row r="257" spans="1:50" hidden="1">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row>
    <row r="258" spans="1:50" hidden="1">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row>
    <row r="259" spans="1:50" hidden="1">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row>
    <row r="260" spans="1:50" hidden="1">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row>
    <row r="261" spans="1:50" hidden="1">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row>
    <row r="262" spans="1:50" hidden="1">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row>
    <row r="263" spans="1:50" hidden="1">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row>
    <row r="264" spans="1:50" hidden="1">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row>
    <row r="265" spans="1:50" hidden="1">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row>
    <row r="266" spans="1:50" hidden="1">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row>
    <row r="267" spans="1:50" hidden="1">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row>
    <row r="268" spans="1:50" hidden="1">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row>
    <row r="269" spans="1:50" hidden="1">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row>
    <row r="270" spans="1:50" hidden="1">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row>
    <row r="271" spans="1:50" hidden="1">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row>
    <row r="272" spans="1:50" hidden="1">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row>
    <row r="273" spans="1:50" hidden="1">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row>
    <row r="274" spans="1:50" hidden="1">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row>
    <row r="275" spans="1:50" hidden="1">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row>
    <row r="276" spans="1:50" hidden="1">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row>
    <row r="277" spans="1:50" hidden="1">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row>
    <row r="278" spans="1:50" hidden="1">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row>
    <row r="279" spans="1:50" hidden="1">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row>
    <row r="280" spans="1:50" hidden="1">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row>
    <row r="281" spans="1:50" hidden="1">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row>
    <row r="282" spans="1:50" hidden="1">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row>
    <row r="283" spans="1:50" hidden="1">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row>
    <row r="284" spans="1:50" hidden="1">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row>
    <row r="285" spans="1:50" hidden="1">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row>
    <row r="286" spans="1:50" hidden="1">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row>
    <row r="287" spans="1:50" hidden="1">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row>
    <row r="288" spans="1:50" hidden="1">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row>
    <row r="289" spans="1:50" hidden="1">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row>
    <row r="290" spans="1:50" hidden="1">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row>
    <row r="291" spans="1:50" hidden="1">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row>
    <row r="292" spans="1:50" hidden="1">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row>
    <row r="293" spans="1:50" hidden="1">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row>
    <row r="294" spans="1:50" hidden="1">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row>
    <row r="295" spans="1:50" hidden="1">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row>
    <row r="296" spans="1:50" hidden="1">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row>
    <row r="297" spans="1:50" hidden="1">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row>
    <row r="298" spans="1:50" hidden="1">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row>
    <row r="299" spans="1:50" hidden="1">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row>
    <row r="300" spans="1:50" hidden="1">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row>
    <row r="301" spans="1:50" hidden="1">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row>
    <row r="302" spans="1:50" hidden="1">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row>
    <row r="303" spans="1:50" hidden="1">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row>
    <row r="304" spans="1:50" hidden="1">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row>
    <row r="305" spans="1:50" hidden="1">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row>
    <row r="306" spans="1:50" hidden="1">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row>
    <row r="307" spans="1:50" hidden="1">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row>
    <row r="308" spans="1:50" hidden="1">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row>
    <row r="309" spans="1:50" hidden="1">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row>
    <row r="310" spans="1:50" hidden="1">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row>
    <row r="311" spans="1:50" hidden="1">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row>
    <row r="312" spans="1:50" hidden="1">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row>
    <row r="313" spans="1:50" hidden="1">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row>
    <row r="314" spans="1:50" hidden="1">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row>
    <row r="315" spans="1:50" hidden="1">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row>
    <row r="316" spans="1:50" hidden="1">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row>
    <row r="317" spans="1:50" hidden="1">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row>
    <row r="318" spans="1:50" hidden="1">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row>
    <row r="319" spans="1:50" hidden="1">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row>
    <row r="320" spans="1:50" hidden="1">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row>
    <row r="321" spans="1:50" hidden="1">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row>
    <row r="322" spans="1:50" hidden="1">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row>
    <row r="323" spans="1:50" hidden="1">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row>
    <row r="324" spans="1:50" hidden="1">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row>
    <row r="325" spans="1:50" hidden="1">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row>
    <row r="326" spans="1:50" hidden="1">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row>
    <row r="327" spans="1:50" hidden="1">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row>
    <row r="328" spans="1:50" hidden="1">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row>
    <row r="329" spans="1:50" hidden="1">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row>
    <row r="330" spans="1:50" hidden="1">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row>
    <row r="331" spans="1:50" hidden="1">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row>
    <row r="332" spans="1:50" hidden="1">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row>
    <row r="333" spans="1:50" hidden="1">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row>
    <row r="334" spans="1:50" hidden="1">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row>
    <row r="335" spans="1:50" hidden="1">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row>
    <row r="336" spans="1:50" hidden="1">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row>
    <row r="337" spans="1:50" hidden="1">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row>
    <row r="338" spans="1:50" hidden="1">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row>
    <row r="339" spans="1:50" hidden="1">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row>
    <row r="340" spans="1:50" hidden="1">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row>
    <row r="341" spans="1:50" hidden="1">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row>
    <row r="342" spans="1:50" hidden="1">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row>
    <row r="343" spans="1:50" hidden="1">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row>
    <row r="344" spans="1:50" hidden="1">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row>
    <row r="345" spans="1:50" hidden="1">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row>
    <row r="346" spans="1:50" hidden="1">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row>
    <row r="347" spans="1:50" hidden="1">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34"/>
    </row>
    <row r="348" spans="1:50" hidden="1">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row>
    <row r="349" spans="1:50" hidden="1">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row>
    <row r="350" spans="1:50" hidden="1">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row>
    <row r="351" spans="1:50" hidden="1">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34"/>
      <c r="AN351" s="34"/>
      <c r="AO351" s="34"/>
      <c r="AP351" s="34"/>
      <c r="AQ351" s="34"/>
      <c r="AR351" s="34"/>
      <c r="AS351" s="34"/>
      <c r="AT351" s="34"/>
      <c r="AU351" s="34"/>
      <c r="AV351" s="34"/>
      <c r="AW351" s="34"/>
      <c r="AX351" s="34"/>
    </row>
    <row r="352" spans="1:50" hidden="1">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4"/>
      <c r="AH352" s="34"/>
      <c r="AI352" s="34"/>
      <c r="AJ352" s="34"/>
      <c r="AK352" s="34"/>
      <c r="AL352" s="34"/>
      <c r="AM352" s="34"/>
      <c r="AN352" s="34"/>
      <c r="AO352" s="34"/>
      <c r="AP352" s="34"/>
      <c r="AQ352" s="34"/>
      <c r="AR352" s="34"/>
      <c r="AS352" s="34"/>
      <c r="AT352" s="34"/>
      <c r="AU352" s="34"/>
      <c r="AV352" s="34"/>
      <c r="AW352" s="34"/>
      <c r="AX352" s="34"/>
    </row>
    <row r="353" spans="1:50" hidden="1">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row>
    <row r="354" spans="1:50" hidden="1">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row>
    <row r="355" spans="1:50" hidden="1">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row>
    <row r="356" spans="1:50" hidden="1">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row>
    <row r="357" spans="1:50" hidden="1">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row>
    <row r="358" spans="1:50" hidden="1">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row>
    <row r="359" spans="1:50" hidden="1">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34"/>
    </row>
    <row r="360" spans="1:50" hidden="1">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row>
    <row r="361" spans="1:50" hidden="1">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row>
    <row r="362" spans="1:50" hidden="1">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row>
    <row r="363" spans="1:50" hidden="1">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row>
    <row r="364" spans="1:50" hidden="1">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c r="AR364" s="34"/>
      <c r="AS364" s="34"/>
      <c r="AT364" s="34"/>
      <c r="AU364" s="34"/>
      <c r="AV364" s="34"/>
      <c r="AW364" s="34"/>
      <c r="AX364" s="34"/>
    </row>
    <row r="365" spans="1:50" hidden="1">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c r="AI365" s="34"/>
      <c r="AJ365" s="34"/>
      <c r="AK365" s="34"/>
      <c r="AL365" s="34"/>
      <c r="AM365" s="34"/>
      <c r="AN365" s="34"/>
      <c r="AO365" s="34"/>
      <c r="AP365" s="34"/>
      <c r="AQ365" s="34"/>
      <c r="AR365" s="34"/>
      <c r="AS365" s="34"/>
      <c r="AT365" s="34"/>
      <c r="AU365" s="34"/>
      <c r="AV365" s="34"/>
      <c r="AW365" s="34"/>
      <c r="AX365" s="34"/>
    </row>
    <row r="366" spans="1:50" hidden="1">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4"/>
      <c r="AH366" s="34"/>
      <c r="AI366" s="34"/>
      <c r="AJ366" s="34"/>
      <c r="AK366" s="34"/>
      <c r="AL366" s="34"/>
      <c r="AM366" s="34"/>
      <c r="AN366" s="34"/>
      <c r="AO366" s="34"/>
      <c r="AP366" s="34"/>
      <c r="AQ366" s="34"/>
      <c r="AR366" s="34"/>
      <c r="AS366" s="34"/>
      <c r="AT366" s="34"/>
      <c r="AU366" s="34"/>
      <c r="AV366" s="34"/>
      <c r="AW366" s="34"/>
      <c r="AX366" s="34"/>
    </row>
    <row r="367" spans="1:50" hidden="1">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c r="AS367" s="34"/>
      <c r="AT367" s="34"/>
      <c r="AU367" s="34"/>
      <c r="AV367" s="34"/>
      <c r="AW367" s="34"/>
      <c r="AX367" s="34"/>
    </row>
    <row r="368" spans="1:50" hidden="1">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c r="AE368" s="34"/>
      <c r="AF368" s="34"/>
      <c r="AG368" s="34"/>
      <c r="AH368" s="34"/>
      <c r="AI368" s="34"/>
      <c r="AJ368" s="34"/>
      <c r="AK368" s="34"/>
      <c r="AL368" s="34"/>
      <c r="AM368" s="34"/>
      <c r="AN368" s="34"/>
      <c r="AO368" s="34"/>
      <c r="AP368" s="34"/>
      <c r="AQ368" s="34"/>
      <c r="AR368" s="34"/>
      <c r="AS368" s="34"/>
      <c r="AT368" s="34"/>
      <c r="AU368" s="34"/>
      <c r="AV368" s="34"/>
      <c r="AW368" s="34"/>
      <c r="AX368" s="34"/>
    </row>
    <row r="369" spans="1:50" hidden="1">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row>
    <row r="370" spans="1:50" hidden="1">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34"/>
    </row>
    <row r="371" spans="1:50" hidden="1">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c r="AB371" s="34"/>
      <c r="AC371" s="34"/>
      <c r="AD371" s="34"/>
      <c r="AE371" s="34"/>
      <c r="AF371" s="34"/>
      <c r="AG371" s="34"/>
      <c r="AH371" s="34"/>
      <c r="AI371" s="34"/>
      <c r="AJ371" s="34"/>
      <c r="AK371" s="34"/>
      <c r="AL371" s="34"/>
      <c r="AM371" s="34"/>
      <c r="AN371" s="34"/>
      <c r="AO371" s="34"/>
      <c r="AP371" s="34"/>
      <c r="AQ371" s="34"/>
      <c r="AR371" s="34"/>
      <c r="AS371" s="34"/>
      <c r="AT371" s="34"/>
      <c r="AU371" s="34"/>
      <c r="AV371" s="34"/>
      <c r="AW371" s="34"/>
      <c r="AX371" s="34"/>
    </row>
    <row r="372" spans="1:50" hidden="1">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c r="AI372" s="34"/>
      <c r="AJ372" s="34"/>
      <c r="AK372" s="34"/>
      <c r="AL372" s="34"/>
      <c r="AM372" s="34"/>
      <c r="AN372" s="34"/>
      <c r="AO372" s="34"/>
      <c r="AP372" s="34"/>
      <c r="AQ372" s="34"/>
      <c r="AR372" s="34"/>
      <c r="AS372" s="34"/>
      <c r="AT372" s="34"/>
      <c r="AU372" s="34"/>
      <c r="AV372" s="34"/>
      <c r="AW372" s="34"/>
      <c r="AX372" s="34"/>
    </row>
    <row r="373" spans="1:50" hidden="1">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W373" s="34"/>
      <c r="AX373" s="34"/>
    </row>
    <row r="374" spans="1:50" hidden="1">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c r="AB374" s="34"/>
      <c r="AC374" s="34"/>
      <c r="AD374" s="34"/>
      <c r="AE374" s="34"/>
      <c r="AF374" s="34"/>
      <c r="AG374" s="34"/>
      <c r="AH374" s="34"/>
      <c r="AI374" s="34"/>
      <c r="AJ374" s="34"/>
      <c r="AK374" s="34"/>
      <c r="AL374" s="34"/>
      <c r="AM374" s="34"/>
      <c r="AN374" s="34"/>
      <c r="AO374" s="34"/>
      <c r="AP374" s="34"/>
      <c r="AQ374" s="34"/>
      <c r="AR374" s="34"/>
      <c r="AS374" s="34"/>
      <c r="AT374" s="34"/>
      <c r="AU374" s="34"/>
      <c r="AV374" s="34"/>
      <c r="AW374" s="34"/>
      <c r="AX374" s="34"/>
    </row>
    <row r="375" spans="1:50" hidden="1">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c r="AB375" s="34"/>
      <c r="AC375" s="34"/>
      <c r="AD375" s="34"/>
      <c r="AE375" s="34"/>
      <c r="AF375" s="34"/>
      <c r="AG375" s="34"/>
      <c r="AH375" s="34"/>
      <c r="AI375" s="34"/>
      <c r="AJ375" s="34"/>
      <c r="AK375" s="34"/>
      <c r="AL375" s="34"/>
      <c r="AM375" s="34"/>
      <c r="AN375" s="34"/>
      <c r="AO375" s="34"/>
      <c r="AP375" s="34"/>
      <c r="AQ375" s="34"/>
      <c r="AR375" s="34"/>
      <c r="AS375" s="34"/>
      <c r="AT375" s="34"/>
      <c r="AU375" s="34"/>
      <c r="AV375" s="34"/>
      <c r="AW375" s="34"/>
      <c r="AX375" s="34"/>
    </row>
    <row r="376" spans="1:50" hidden="1">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34"/>
    </row>
    <row r="377" spans="1:50" hidden="1">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W377" s="34"/>
      <c r="AX377" s="34"/>
    </row>
    <row r="378" spans="1:50" hidden="1">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c r="AB378" s="34"/>
      <c r="AC378" s="34"/>
      <c r="AD378" s="34"/>
      <c r="AE378" s="34"/>
      <c r="AF378" s="34"/>
      <c r="AG378" s="34"/>
      <c r="AH378" s="34"/>
      <c r="AI378" s="34"/>
      <c r="AJ378" s="34"/>
      <c r="AK378" s="34"/>
      <c r="AL378" s="34"/>
      <c r="AM378" s="34"/>
      <c r="AN378" s="34"/>
      <c r="AO378" s="34"/>
      <c r="AP378" s="34"/>
      <c r="AQ378" s="34"/>
      <c r="AR378" s="34"/>
      <c r="AS378" s="34"/>
      <c r="AT378" s="34"/>
      <c r="AU378" s="34"/>
      <c r="AV378" s="34"/>
      <c r="AW378" s="34"/>
      <c r="AX378" s="34"/>
    </row>
    <row r="379" spans="1:50" hidden="1">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34"/>
    </row>
    <row r="380" spans="1:50" hidden="1">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row>
    <row r="381" spans="1:50" hidden="1">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34"/>
    </row>
    <row r="382" spans="1:50" hidden="1">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row>
    <row r="383" spans="1:50" hidden="1">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c r="AE383" s="34"/>
      <c r="AF383" s="34"/>
      <c r="AG383" s="34"/>
      <c r="AH383" s="34"/>
      <c r="AI383" s="34"/>
      <c r="AJ383" s="34"/>
      <c r="AK383" s="34"/>
      <c r="AL383" s="34"/>
      <c r="AM383" s="34"/>
      <c r="AN383" s="34"/>
      <c r="AO383" s="34"/>
      <c r="AP383" s="34"/>
      <c r="AQ383" s="34"/>
      <c r="AR383" s="34"/>
      <c r="AS383" s="34"/>
      <c r="AT383" s="34"/>
      <c r="AU383" s="34"/>
      <c r="AV383" s="34"/>
      <c r="AW383" s="34"/>
      <c r="AX383" s="34"/>
    </row>
    <row r="384" spans="1:50" hidden="1">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c r="AR384" s="34"/>
      <c r="AS384" s="34"/>
      <c r="AT384" s="34"/>
      <c r="AU384" s="34"/>
      <c r="AV384" s="34"/>
      <c r="AW384" s="34"/>
      <c r="AX384" s="34"/>
    </row>
    <row r="385" spans="1:50" hidden="1">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c r="AR385" s="34"/>
      <c r="AS385" s="34"/>
      <c r="AT385" s="34"/>
      <c r="AU385" s="34"/>
      <c r="AV385" s="34"/>
      <c r="AW385" s="34"/>
      <c r="AX385" s="34"/>
    </row>
    <row r="386" spans="1:50" hidden="1">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row>
    <row r="387" spans="1:50" hidden="1">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row>
    <row r="388" spans="1:50" hidden="1">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34"/>
    </row>
    <row r="389" spans="1:50" hidden="1">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c r="AR389" s="34"/>
      <c r="AS389" s="34"/>
      <c r="AT389" s="34"/>
      <c r="AU389" s="34"/>
      <c r="AV389" s="34"/>
      <c r="AW389" s="34"/>
      <c r="AX389" s="34"/>
    </row>
    <row r="390" spans="1:50" hidden="1">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row>
    <row r="391" spans="1:50" hidden="1">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34"/>
    </row>
    <row r="392" spans="1:50" hidden="1">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row>
    <row r="393" spans="1:50" hidden="1">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c r="AB393" s="34"/>
      <c r="AC393" s="34"/>
      <c r="AD393" s="34"/>
      <c r="AE393" s="34"/>
      <c r="AF393" s="34"/>
      <c r="AG393" s="34"/>
      <c r="AH393" s="34"/>
      <c r="AI393" s="34"/>
      <c r="AJ393" s="34"/>
      <c r="AK393" s="34"/>
      <c r="AL393" s="34"/>
      <c r="AM393" s="34"/>
      <c r="AN393" s="34"/>
      <c r="AO393" s="34"/>
      <c r="AP393" s="34"/>
      <c r="AQ393" s="34"/>
      <c r="AR393" s="34"/>
      <c r="AS393" s="34"/>
      <c r="AT393" s="34"/>
      <c r="AU393" s="34"/>
      <c r="AV393" s="34"/>
      <c r="AW393" s="34"/>
      <c r="AX393" s="34"/>
    </row>
    <row r="394" spans="1:50" hidden="1">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c r="AR394" s="34"/>
      <c r="AS394" s="34"/>
      <c r="AT394" s="34"/>
      <c r="AU394" s="34"/>
      <c r="AV394" s="34"/>
      <c r="AW394" s="34"/>
      <c r="AX394" s="34"/>
    </row>
    <row r="395" spans="1:50" hidden="1">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34"/>
      <c r="AI395" s="34"/>
      <c r="AJ395" s="34"/>
      <c r="AK395" s="34"/>
      <c r="AL395" s="34"/>
      <c r="AM395" s="34"/>
      <c r="AN395" s="34"/>
      <c r="AO395" s="34"/>
      <c r="AP395" s="34"/>
      <c r="AQ395" s="34"/>
      <c r="AR395" s="34"/>
      <c r="AS395" s="34"/>
      <c r="AT395" s="34"/>
      <c r="AU395" s="34"/>
      <c r="AV395" s="34"/>
      <c r="AW395" s="34"/>
      <c r="AX395" s="34"/>
    </row>
    <row r="396" spans="1:50" hidden="1">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c r="AU396" s="34"/>
      <c r="AV396" s="34"/>
      <c r="AW396" s="34"/>
      <c r="AX396" s="34"/>
    </row>
    <row r="397" spans="1:50" hidden="1">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34"/>
      <c r="AI397" s="34"/>
      <c r="AJ397" s="34"/>
      <c r="AK397" s="34"/>
      <c r="AL397" s="34"/>
      <c r="AM397" s="34"/>
      <c r="AN397" s="34"/>
      <c r="AO397" s="34"/>
      <c r="AP397" s="34"/>
      <c r="AQ397" s="34"/>
      <c r="AR397" s="34"/>
      <c r="AS397" s="34"/>
      <c r="AT397" s="34"/>
      <c r="AU397" s="34"/>
      <c r="AV397" s="34"/>
      <c r="AW397" s="34"/>
      <c r="AX397" s="34"/>
    </row>
    <row r="398" spans="1:50" hidden="1">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c r="AB398" s="34"/>
      <c r="AC398" s="34"/>
      <c r="AD398" s="34"/>
      <c r="AE398" s="34"/>
      <c r="AF398" s="34"/>
      <c r="AG398" s="34"/>
      <c r="AH398" s="34"/>
      <c r="AI398" s="34"/>
      <c r="AJ398" s="34"/>
      <c r="AK398" s="34"/>
      <c r="AL398" s="34"/>
      <c r="AM398" s="34"/>
      <c r="AN398" s="34"/>
      <c r="AO398" s="34"/>
      <c r="AP398" s="34"/>
      <c r="AQ398" s="34"/>
      <c r="AR398" s="34"/>
      <c r="AS398" s="34"/>
      <c r="AT398" s="34"/>
      <c r="AU398" s="34"/>
      <c r="AV398" s="34"/>
      <c r="AW398" s="34"/>
      <c r="AX398" s="34"/>
    </row>
    <row r="399" spans="1:50" hidden="1">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c r="AB399" s="34"/>
      <c r="AC399" s="34"/>
      <c r="AD399" s="34"/>
      <c r="AE399" s="34"/>
      <c r="AF399" s="34"/>
      <c r="AG399" s="34"/>
      <c r="AH399" s="34"/>
      <c r="AI399" s="34"/>
      <c r="AJ399" s="34"/>
      <c r="AK399" s="34"/>
      <c r="AL399" s="34"/>
      <c r="AM399" s="34"/>
      <c r="AN399" s="34"/>
      <c r="AO399" s="34"/>
      <c r="AP399" s="34"/>
      <c r="AQ399" s="34"/>
      <c r="AR399" s="34"/>
      <c r="AS399" s="34"/>
      <c r="AT399" s="34"/>
      <c r="AU399" s="34"/>
      <c r="AV399" s="34"/>
      <c r="AW399" s="34"/>
      <c r="AX399" s="34"/>
    </row>
    <row r="400" spans="1:50" ht="14.25">
      <c r="A400" s="34"/>
      <c r="B400" s="35" t="s">
        <v>139</v>
      </c>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row>
    <row r="401" spans="1:50" ht="17.25" customHeight="1">
      <c r="A401" s="34"/>
      <c r="B401" t="s">
        <v>140</v>
      </c>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c r="AB401" s="34"/>
      <c r="AC401" s="34"/>
      <c r="AD401" s="34"/>
      <c r="AE401" s="34"/>
      <c r="AF401" s="34"/>
      <c r="AG401" s="34"/>
      <c r="AH401" s="34"/>
      <c r="AI401" s="34"/>
      <c r="AJ401" s="34"/>
      <c r="AK401" s="34"/>
      <c r="AL401" s="34"/>
      <c r="AM401" s="34"/>
      <c r="AN401" s="34"/>
      <c r="AO401" s="34"/>
      <c r="AP401" s="34"/>
      <c r="AQ401" s="34"/>
      <c r="AR401" s="34"/>
      <c r="AS401" s="34"/>
      <c r="AT401" s="34"/>
      <c r="AU401" s="34"/>
      <c r="AV401" s="34"/>
      <c r="AW401" s="34"/>
      <c r="AX401" s="34"/>
    </row>
    <row r="402" spans="1:50" ht="34.5" customHeight="1">
      <c r="A402" s="43"/>
      <c r="B402" s="43"/>
      <c r="C402" s="185" t="s">
        <v>141</v>
      </c>
      <c r="D402" s="185"/>
      <c r="E402" s="185"/>
      <c r="F402" s="185"/>
      <c r="G402" s="185"/>
      <c r="H402" s="185"/>
      <c r="I402" s="185"/>
      <c r="J402" s="185"/>
      <c r="K402" s="185"/>
      <c r="L402" s="185"/>
      <c r="M402" s="185" t="s">
        <v>142</v>
      </c>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565" t="s">
        <v>143</v>
      </c>
      <c r="AL402" s="185"/>
      <c r="AM402" s="185"/>
      <c r="AN402" s="185"/>
      <c r="AO402" s="185"/>
      <c r="AP402" s="185"/>
      <c r="AQ402" s="185" t="s">
        <v>144</v>
      </c>
      <c r="AR402" s="185"/>
      <c r="AS402" s="185"/>
      <c r="AT402" s="185"/>
      <c r="AU402" s="183" t="s">
        <v>145</v>
      </c>
      <c r="AV402" s="122"/>
      <c r="AW402" s="122"/>
      <c r="AX402" s="566"/>
    </row>
    <row r="403" spans="1:50" ht="24" customHeight="1">
      <c r="A403" s="43">
        <v>1</v>
      </c>
      <c r="B403" s="43">
        <v>1</v>
      </c>
      <c r="C403" s="562" t="s">
        <v>146</v>
      </c>
      <c r="D403" s="44"/>
      <c r="E403" s="44"/>
      <c r="F403" s="44"/>
      <c r="G403" s="44"/>
      <c r="H403" s="44"/>
      <c r="I403" s="44"/>
      <c r="J403" s="44"/>
      <c r="K403" s="44"/>
      <c r="L403" s="44"/>
      <c r="M403" s="562" t="s">
        <v>147</v>
      </c>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4"/>
      <c r="AK403" s="563">
        <v>5619.225246</v>
      </c>
      <c r="AL403" s="564"/>
      <c r="AM403" s="564"/>
      <c r="AN403" s="564"/>
      <c r="AO403" s="564"/>
      <c r="AP403" s="564"/>
      <c r="AQ403" s="46" t="s">
        <v>17</v>
      </c>
      <c r="AR403" s="47"/>
      <c r="AS403" s="47"/>
      <c r="AT403" s="48"/>
      <c r="AU403" s="46" t="s">
        <v>17</v>
      </c>
      <c r="AV403" s="47"/>
      <c r="AW403" s="47"/>
      <c r="AX403" s="48"/>
    </row>
    <row r="404" spans="1:50" ht="24" customHeight="1">
      <c r="A404" s="43">
        <v>2</v>
      </c>
      <c r="B404" s="43">
        <v>1</v>
      </c>
      <c r="C404" s="562" t="s">
        <v>148</v>
      </c>
      <c r="D404" s="44"/>
      <c r="E404" s="44"/>
      <c r="F404" s="44"/>
      <c r="G404" s="44"/>
      <c r="H404" s="44"/>
      <c r="I404" s="44"/>
      <c r="J404" s="44"/>
      <c r="K404" s="44"/>
      <c r="L404" s="44"/>
      <c r="M404" s="562" t="s">
        <v>149</v>
      </c>
      <c r="N404" s="44"/>
      <c r="O404" s="44"/>
      <c r="P404" s="44"/>
      <c r="Q404" s="44"/>
      <c r="R404" s="44"/>
      <c r="S404" s="44"/>
      <c r="T404" s="44"/>
      <c r="U404" s="44"/>
      <c r="V404" s="44"/>
      <c r="W404" s="44"/>
      <c r="X404" s="44"/>
      <c r="Y404" s="44"/>
      <c r="Z404" s="44"/>
      <c r="AA404" s="44"/>
      <c r="AB404" s="44"/>
      <c r="AC404" s="44"/>
      <c r="AD404" s="44"/>
      <c r="AE404" s="44"/>
      <c r="AF404" s="44"/>
      <c r="AG404" s="44"/>
      <c r="AH404" s="44"/>
      <c r="AI404" s="44"/>
      <c r="AJ404" s="44"/>
      <c r="AK404" s="563">
        <v>2996.2190000000001</v>
      </c>
      <c r="AL404" s="564"/>
      <c r="AM404" s="564"/>
      <c r="AN404" s="564"/>
      <c r="AO404" s="564"/>
      <c r="AP404" s="564"/>
      <c r="AQ404" s="46" t="s">
        <v>17</v>
      </c>
      <c r="AR404" s="47"/>
      <c r="AS404" s="47"/>
      <c r="AT404" s="48"/>
      <c r="AU404" s="46" t="s">
        <v>17</v>
      </c>
      <c r="AV404" s="47"/>
      <c r="AW404" s="47"/>
      <c r="AX404" s="48"/>
    </row>
    <row r="405" spans="1:50" ht="24" customHeight="1">
      <c r="A405" s="43">
        <v>3</v>
      </c>
      <c r="B405" s="43">
        <v>1</v>
      </c>
      <c r="C405" s="562" t="s">
        <v>150</v>
      </c>
      <c r="D405" s="44"/>
      <c r="E405" s="44"/>
      <c r="F405" s="44"/>
      <c r="G405" s="44"/>
      <c r="H405" s="44"/>
      <c r="I405" s="44"/>
      <c r="J405" s="44"/>
      <c r="K405" s="44"/>
      <c r="L405" s="44"/>
      <c r="M405" s="562" t="s">
        <v>151</v>
      </c>
      <c r="N405" s="44"/>
      <c r="O405" s="44"/>
      <c r="P405" s="44"/>
      <c r="Q405" s="44"/>
      <c r="R405" s="44"/>
      <c r="S405" s="44"/>
      <c r="T405" s="44"/>
      <c r="U405" s="44"/>
      <c r="V405" s="44"/>
      <c r="W405" s="44"/>
      <c r="X405" s="44"/>
      <c r="Y405" s="44"/>
      <c r="Z405" s="44"/>
      <c r="AA405" s="44"/>
      <c r="AB405" s="44"/>
      <c r="AC405" s="44"/>
      <c r="AD405" s="44"/>
      <c r="AE405" s="44"/>
      <c r="AF405" s="44"/>
      <c r="AG405" s="44"/>
      <c r="AH405" s="44"/>
      <c r="AI405" s="44"/>
      <c r="AJ405" s="44"/>
      <c r="AK405" s="563">
        <v>1617.7288920000001</v>
      </c>
      <c r="AL405" s="564"/>
      <c r="AM405" s="564"/>
      <c r="AN405" s="564"/>
      <c r="AO405" s="564"/>
      <c r="AP405" s="564"/>
      <c r="AQ405" s="46" t="s">
        <v>17</v>
      </c>
      <c r="AR405" s="47"/>
      <c r="AS405" s="47"/>
      <c r="AT405" s="48"/>
      <c r="AU405" s="46" t="s">
        <v>17</v>
      </c>
      <c r="AV405" s="47"/>
      <c r="AW405" s="47"/>
      <c r="AX405" s="48"/>
    </row>
    <row r="406" spans="1:50" ht="24" customHeight="1">
      <c r="A406" s="43">
        <v>4</v>
      </c>
      <c r="B406" s="43">
        <v>1</v>
      </c>
      <c r="C406" s="562" t="s">
        <v>152</v>
      </c>
      <c r="D406" s="44"/>
      <c r="E406" s="44"/>
      <c r="F406" s="44"/>
      <c r="G406" s="44"/>
      <c r="H406" s="44"/>
      <c r="I406" s="44"/>
      <c r="J406" s="44"/>
      <c r="K406" s="44"/>
      <c r="L406" s="44"/>
      <c r="M406" s="562" t="s">
        <v>153</v>
      </c>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563">
        <v>566.44600000000003</v>
      </c>
      <c r="AL406" s="564"/>
      <c r="AM406" s="564"/>
      <c r="AN406" s="564"/>
      <c r="AO406" s="564"/>
      <c r="AP406" s="564"/>
      <c r="AQ406" s="46" t="s">
        <v>17</v>
      </c>
      <c r="AR406" s="47"/>
      <c r="AS406" s="47"/>
      <c r="AT406" s="48"/>
      <c r="AU406" s="46" t="s">
        <v>17</v>
      </c>
      <c r="AV406" s="47"/>
      <c r="AW406" s="47"/>
      <c r="AX406" s="48"/>
    </row>
    <row r="407" spans="1:50" ht="24" customHeight="1">
      <c r="A407" s="43">
        <v>5</v>
      </c>
      <c r="B407" s="43">
        <v>1</v>
      </c>
      <c r="C407" s="562" t="s">
        <v>154</v>
      </c>
      <c r="D407" s="44"/>
      <c r="E407" s="44"/>
      <c r="F407" s="44"/>
      <c r="G407" s="44"/>
      <c r="H407" s="44"/>
      <c r="I407" s="44"/>
      <c r="J407" s="44"/>
      <c r="K407" s="44"/>
      <c r="L407" s="44"/>
      <c r="M407" s="562" t="s">
        <v>149</v>
      </c>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563">
        <v>269.41820000000001</v>
      </c>
      <c r="AL407" s="564"/>
      <c r="AM407" s="564"/>
      <c r="AN407" s="564"/>
      <c r="AO407" s="564"/>
      <c r="AP407" s="564"/>
      <c r="AQ407" s="46" t="s">
        <v>17</v>
      </c>
      <c r="AR407" s="47"/>
      <c r="AS407" s="47"/>
      <c r="AT407" s="48"/>
      <c r="AU407" s="46" t="s">
        <v>17</v>
      </c>
      <c r="AV407" s="47"/>
      <c r="AW407" s="47"/>
      <c r="AX407" s="48"/>
    </row>
    <row r="408" spans="1:50" ht="24" customHeight="1">
      <c r="A408" s="43">
        <v>6</v>
      </c>
      <c r="B408" s="43">
        <v>1</v>
      </c>
      <c r="C408" s="562" t="s">
        <v>155</v>
      </c>
      <c r="D408" s="44"/>
      <c r="E408" s="44"/>
      <c r="F408" s="44"/>
      <c r="G408" s="44"/>
      <c r="H408" s="44"/>
      <c r="I408" s="44"/>
      <c r="J408" s="44"/>
      <c r="K408" s="44"/>
      <c r="L408" s="44"/>
      <c r="M408" s="562" t="s">
        <v>153</v>
      </c>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563">
        <v>159</v>
      </c>
      <c r="AL408" s="564"/>
      <c r="AM408" s="564"/>
      <c r="AN408" s="564"/>
      <c r="AO408" s="564"/>
      <c r="AP408" s="564"/>
      <c r="AQ408" s="46" t="s">
        <v>17</v>
      </c>
      <c r="AR408" s="47"/>
      <c r="AS408" s="47"/>
      <c r="AT408" s="48"/>
      <c r="AU408" s="46" t="s">
        <v>17</v>
      </c>
      <c r="AV408" s="47"/>
      <c r="AW408" s="47"/>
      <c r="AX408" s="48"/>
    </row>
    <row r="409" spans="1:50" ht="24" customHeight="1">
      <c r="A409" s="43">
        <v>7</v>
      </c>
      <c r="B409" s="43">
        <v>1</v>
      </c>
      <c r="C409" s="562" t="s">
        <v>156</v>
      </c>
      <c r="D409" s="44"/>
      <c r="E409" s="44"/>
      <c r="F409" s="44"/>
      <c r="G409" s="44"/>
      <c r="H409" s="44"/>
      <c r="I409" s="44"/>
      <c r="J409" s="44"/>
      <c r="K409" s="44"/>
      <c r="L409" s="44"/>
      <c r="M409" s="562" t="s">
        <v>153</v>
      </c>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563">
        <v>116</v>
      </c>
      <c r="AL409" s="564"/>
      <c r="AM409" s="564"/>
      <c r="AN409" s="564"/>
      <c r="AO409" s="564"/>
      <c r="AP409" s="564"/>
      <c r="AQ409" s="46" t="s">
        <v>17</v>
      </c>
      <c r="AR409" s="47"/>
      <c r="AS409" s="47"/>
      <c r="AT409" s="48"/>
      <c r="AU409" s="46" t="s">
        <v>17</v>
      </c>
      <c r="AV409" s="47"/>
      <c r="AW409" s="47"/>
      <c r="AX409" s="48"/>
    </row>
    <row r="410" spans="1:50" ht="24" customHeight="1">
      <c r="A410" s="43">
        <v>8</v>
      </c>
      <c r="B410" s="43">
        <v>1</v>
      </c>
      <c r="C410" s="562" t="s">
        <v>157</v>
      </c>
      <c r="D410" s="44"/>
      <c r="E410" s="44"/>
      <c r="F410" s="44"/>
      <c r="G410" s="44"/>
      <c r="H410" s="44"/>
      <c r="I410" s="44"/>
      <c r="J410" s="44"/>
      <c r="K410" s="44"/>
      <c r="L410" s="44"/>
      <c r="M410" s="562" t="s">
        <v>158</v>
      </c>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563">
        <v>75.418350000000004</v>
      </c>
      <c r="AL410" s="564"/>
      <c r="AM410" s="564"/>
      <c r="AN410" s="564"/>
      <c r="AO410" s="564"/>
      <c r="AP410" s="564"/>
      <c r="AQ410" s="46" t="s">
        <v>17</v>
      </c>
      <c r="AR410" s="47"/>
      <c r="AS410" s="47"/>
      <c r="AT410" s="48"/>
      <c r="AU410" s="46" t="s">
        <v>17</v>
      </c>
      <c r="AV410" s="47"/>
      <c r="AW410" s="47"/>
      <c r="AX410" s="48"/>
    </row>
    <row r="411" spans="1:50" ht="24" customHeight="1">
      <c r="A411" s="43">
        <v>9</v>
      </c>
      <c r="B411" s="43">
        <v>1</v>
      </c>
      <c r="C411" s="562" t="s">
        <v>159</v>
      </c>
      <c r="D411" s="44"/>
      <c r="E411" s="44"/>
      <c r="F411" s="44"/>
      <c r="G411" s="44"/>
      <c r="H411" s="44"/>
      <c r="I411" s="44"/>
      <c r="J411" s="44"/>
      <c r="K411" s="44"/>
      <c r="L411" s="44"/>
      <c r="M411" s="562" t="s">
        <v>153</v>
      </c>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563">
        <v>46</v>
      </c>
      <c r="AL411" s="564"/>
      <c r="AM411" s="564"/>
      <c r="AN411" s="564"/>
      <c r="AO411" s="564"/>
      <c r="AP411" s="564"/>
      <c r="AQ411" s="46" t="s">
        <v>17</v>
      </c>
      <c r="AR411" s="47"/>
      <c r="AS411" s="47"/>
      <c r="AT411" s="48"/>
      <c r="AU411" s="46" t="s">
        <v>17</v>
      </c>
      <c r="AV411" s="47"/>
      <c r="AW411" s="47"/>
      <c r="AX411" s="48"/>
    </row>
    <row r="412" spans="1:50" ht="24" hidden="1" customHeight="1">
      <c r="A412" s="43"/>
      <c r="B412" s="43"/>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5"/>
      <c r="AL412" s="44"/>
      <c r="AM412" s="44"/>
      <c r="AN412" s="44"/>
      <c r="AO412" s="44"/>
      <c r="AP412" s="44"/>
      <c r="AQ412" s="46"/>
      <c r="AR412" s="47"/>
      <c r="AS412" s="47"/>
      <c r="AT412" s="48"/>
      <c r="AU412" s="46"/>
      <c r="AV412" s="47"/>
      <c r="AW412" s="47"/>
      <c r="AX412" s="48"/>
    </row>
    <row r="413" spans="1:50" ht="24" hidden="1" customHeight="1">
      <c r="A413" s="43"/>
      <c r="B413" s="43"/>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45"/>
      <c r="AL413" s="44"/>
      <c r="AM413" s="44"/>
      <c r="AN413" s="44"/>
      <c r="AO413" s="44"/>
      <c r="AP413" s="44"/>
      <c r="AQ413" s="46"/>
      <c r="AR413" s="47"/>
      <c r="AS413" s="47"/>
      <c r="AT413" s="48"/>
      <c r="AU413" s="46"/>
      <c r="AV413" s="47"/>
      <c r="AW413" s="47"/>
      <c r="AX413" s="48"/>
    </row>
    <row r="414" spans="1:50" ht="24" hidden="1" customHeight="1">
      <c r="A414" s="43"/>
      <c r="B414" s="43"/>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45"/>
      <c r="AL414" s="44"/>
      <c r="AM414" s="44"/>
      <c r="AN414" s="44"/>
      <c r="AO414" s="44"/>
      <c r="AP414" s="44"/>
      <c r="AQ414" s="46"/>
      <c r="AR414" s="47"/>
      <c r="AS414" s="47"/>
      <c r="AT414" s="48"/>
      <c r="AU414" s="46"/>
      <c r="AV414" s="47"/>
      <c r="AW414" s="47"/>
      <c r="AX414" s="48"/>
    </row>
    <row r="415" spans="1:50" ht="24" hidden="1" customHeight="1">
      <c r="A415" s="43"/>
      <c r="B415" s="43"/>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4"/>
      <c r="AK415" s="45"/>
      <c r="AL415" s="44"/>
      <c r="AM415" s="44"/>
      <c r="AN415" s="44"/>
      <c r="AO415" s="44"/>
      <c r="AP415" s="44"/>
      <c r="AQ415" s="46"/>
      <c r="AR415" s="47"/>
      <c r="AS415" s="47"/>
      <c r="AT415" s="48"/>
      <c r="AU415" s="46"/>
      <c r="AV415" s="47"/>
      <c r="AW415" s="47"/>
      <c r="AX415" s="48"/>
    </row>
    <row r="416" spans="1:50" ht="24" hidden="1" customHeight="1">
      <c r="A416" s="43"/>
      <c r="B416" s="43"/>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45"/>
      <c r="AL416" s="44"/>
      <c r="AM416" s="44"/>
      <c r="AN416" s="44"/>
      <c r="AO416" s="44"/>
      <c r="AP416" s="44"/>
      <c r="AQ416" s="46"/>
      <c r="AR416" s="47"/>
      <c r="AS416" s="47"/>
      <c r="AT416" s="48"/>
      <c r="AU416" s="46"/>
      <c r="AV416" s="47"/>
      <c r="AW416" s="47"/>
      <c r="AX416" s="48"/>
    </row>
    <row r="417" spans="1:50" ht="24" hidden="1" customHeight="1">
      <c r="A417" s="43"/>
      <c r="B417" s="43"/>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45"/>
      <c r="AL417" s="44"/>
      <c r="AM417" s="44"/>
      <c r="AN417" s="44"/>
      <c r="AO417" s="44"/>
      <c r="AP417" s="44"/>
      <c r="AQ417" s="46"/>
      <c r="AR417" s="47"/>
      <c r="AS417" s="47"/>
      <c r="AT417" s="48"/>
      <c r="AU417" s="46"/>
      <c r="AV417" s="47"/>
      <c r="AW417" s="47"/>
      <c r="AX417" s="48"/>
    </row>
    <row r="418" spans="1:50" ht="24" hidden="1" customHeight="1">
      <c r="A418" s="43"/>
      <c r="B418" s="43"/>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5"/>
      <c r="AL418" s="44"/>
      <c r="AM418" s="44"/>
      <c r="AN418" s="44"/>
      <c r="AO418" s="44"/>
      <c r="AP418" s="44"/>
      <c r="AQ418" s="46"/>
      <c r="AR418" s="47"/>
      <c r="AS418" s="47"/>
      <c r="AT418" s="48"/>
      <c r="AU418" s="46"/>
      <c r="AV418" s="47"/>
      <c r="AW418" s="47"/>
      <c r="AX418" s="48"/>
    </row>
    <row r="419" spans="1:50" ht="24" hidden="1" customHeight="1">
      <c r="A419" s="43"/>
      <c r="B419" s="43"/>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45"/>
      <c r="AL419" s="44"/>
      <c r="AM419" s="44"/>
      <c r="AN419" s="44"/>
      <c r="AO419" s="44"/>
      <c r="AP419" s="44"/>
      <c r="AQ419" s="46"/>
      <c r="AR419" s="47"/>
      <c r="AS419" s="47"/>
      <c r="AT419" s="48"/>
      <c r="AU419" s="46"/>
      <c r="AV419" s="47"/>
      <c r="AW419" s="47"/>
      <c r="AX419" s="48"/>
    </row>
    <row r="420" spans="1:50" ht="24" hidden="1" customHeight="1">
      <c r="A420" s="43"/>
      <c r="B420" s="43"/>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5"/>
      <c r="AL420" s="44"/>
      <c r="AM420" s="44"/>
      <c r="AN420" s="44"/>
      <c r="AO420" s="44"/>
      <c r="AP420" s="44"/>
      <c r="AQ420" s="46"/>
      <c r="AR420" s="47"/>
      <c r="AS420" s="47"/>
      <c r="AT420" s="48"/>
      <c r="AU420" s="46"/>
      <c r="AV420" s="47"/>
      <c r="AW420" s="47"/>
      <c r="AX420" s="48"/>
    </row>
    <row r="421" spans="1:50" ht="24" hidden="1" customHeight="1">
      <c r="A421" s="43"/>
      <c r="B421" s="43"/>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5"/>
      <c r="AL421" s="44"/>
      <c r="AM421" s="44"/>
      <c r="AN421" s="44"/>
      <c r="AO421" s="44"/>
      <c r="AP421" s="44"/>
      <c r="AQ421" s="46"/>
      <c r="AR421" s="47"/>
      <c r="AS421" s="47"/>
      <c r="AT421" s="48"/>
      <c r="AU421" s="46"/>
      <c r="AV421" s="47"/>
      <c r="AW421" s="47"/>
      <c r="AX421" s="48"/>
    </row>
    <row r="422" spans="1:50" ht="24" hidden="1" customHeight="1">
      <c r="A422" s="43"/>
      <c r="B422" s="43"/>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5"/>
      <c r="AL422" s="44"/>
      <c r="AM422" s="44"/>
      <c r="AN422" s="44"/>
      <c r="AO422" s="44"/>
      <c r="AP422" s="44"/>
      <c r="AQ422" s="46"/>
      <c r="AR422" s="47"/>
      <c r="AS422" s="47"/>
      <c r="AT422" s="48"/>
      <c r="AU422" s="46"/>
      <c r="AV422" s="47"/>
      <c r="AW422" s="47"/>
      <c r="AX422" s="48"/>
    </row>
    <row r="423" spans="1:50" ht="24" hidden="1" customHeight="1">
      <c r="A423" s="43"/>
      <c r="B423" s="43"/>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5"/>
      <c r="AL423" s="44"/>
      <c r="AM423" s="44"/>
      <c r="AN423" s="44"/>
      <c r="AO423" s="44"/>
      <c r="AP423" s="44"/>
      <c r="AQ423" s="46"/>
      <c r="AR423" s="47"/>
      <c r="AS423" s="47"/>
      <c r="AT423" s="48"/>
      <c r="AU423" s="46"/>
      <c r="AV423" s="47"/>
      <c r="AW423" s="47"/>
      <c r="AX423" s="48"/>
    </row>
    <row r="424" spans="1:50" ht="24" hidden="1" customHeight="1">
      <c r="A424" s="43"/>
      <c r="B424" s="43"/>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45"/>
      <c r="AL424" s="44"/>
      <c r="AM424" s="44"/>
      <c r="AN424" s="44"/>
      <c r="AO424" s="44"/>
      <c r="AP424" s="44"/>
      <c r="AQ424" s="46"/>
      <c r="AR424" s="47"/>
      <c r="AS424" s="47"/>
      <c r="AT424" s="48"/>
      <c r="AU424" s="46"/>
      <c r="AV424" s="47"/>
      <c r="AW424" s="47"/>
      <c r="AX424" s="48"/>
    </row>
    <row r="425" spans="1:50" ht="24" hidden="1" customHeight="1">
      <c r="A425" s="43"/>
      <c r="B425" s="43"/>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5"/>
      <c r="AL425" s="44"/>
      <c r="AM425" s="44"/>
      <c r="AN425" s="44"/>
      <c r="AO425" s="44"/>
      <c r="AP425" s="44"/>
      <c r="AQ425" s="46"/>
      <c r="AR425" s="47"/>
      <c r="AS425" s="47"/>
      <c r="AT425" s="48"/>
      <c r="AU425" s="46"/>
      <c r="AV425" s="47"/>
      <c r="AW425" s="47"/>
      <c r="AX425" s="48"/>
    </row>
    <row r="426" spans="1:50" ht="24" hidden="1" customHeight="1">
      <c r="A426" s="43"/>
      <c r="B426" s="43"/>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45"/>
      <c r="AL426" s="44"/>
      <c r="AM426" s="44"/>
      <c r="AN426" s="44"/>
      <c r="AO426" s="44"/>
      <c r="AP426" s="44"/>
      <c r="AQ426" s="46"/>
      <c r="AR426" s="47"/>
      <c r="AS426" s="47"/>
      <c r="AT426" s="48"/>
      <c r="AU426" s="46"/>
      <c r="AV426" s="47"/>
      <c r="AW426" s="47"/>
      <c r="AX426" s="48"/>
    </row>
    <row r="427" spans="1:50" ht="24" hidden="1" customHeight="1">
      <c r="A427" s="43"/>
      <c r="B427" s="43"/>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5"/>
      <c r="AL427" s="44"/>
      <c r="AM427" s="44"/>
      <c r="AN427" s="44"/>
      <c r="AO427" s="44"/>
      <c r="AP427" s="44"/>
      <c r="AQ427" s="46"/>
      <c r="AR427" s="47"/>
      <c r="AS427" s="47"/>
      <c r="AT427" s="48"/>
      <c r="AU427" s="46"/>
      <c r="AV427" s="47"/>
      <c r="AW427" s="47"/>
      <c r="AX427" s="48"/>
    </row>
    <row r="428" spans="1:50" ht="24" hidden="1" customHeight="1">
      <c r="A428" s="43"/>
      <c r="B428" s="43"/>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5"/>
      <c r="AL428" s="44"/>
      <c r="AM428" s="44"/>
      <c r="AN428" s="44"/>
      <c r="AO428" s="44"/>
      <c r="AP428" s="44"/>
      <c r="AQ428" s="46"/>
      <c r="AR428" s="47"/>
      <c r="AS428" s="47"/>
      <c r="AT428" s="48"/>
      <c r="AU428" s="46"/>
      <c r="AV428" s="47"/>
      <c r="AW428" s="47"/>
      <c r="AX428" s="48"/>
    </row>
    <row r="429" spans="1:50" ht="24" hidden="1" customHeight="1">
      <c r="A429" s="43"/>
      <c r="B429" s="43"/>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45"/>
      <c r="AL429" s="44"/>
      <c r="AM429" s="44"/>
      <c r="AN429" s="44"/>
      <c r="AO429" s="44"/>
      <c r="AP429" s="44"/>
      <c r="AQ429" s="46"/>
      <c r="AR429" s="47"/>
      <c r="AS429" s="47"/>
      <c r="AT429" s="48"/>
      <c r="AU429" s="46"/>
      <c r="AV429" s="47"/>
      <c r="AW429" s="47"/>
      <c r="AX429" s="48"/>
    </row>
    <row r="430" spans="1:50" ht="24" hidden="1" customHeight="1">
      <c r="A430" s="43"/>
      <c r="B430" s="43"/>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5"/>
      <c r="AL430" s="44"/>
      <c r="AM430" s="44"/>
      <c r="AN430" s="44"/>
      <c r="AO430" s="44"/>
      <c r="AP430" s="44"/>
      <c r="AQ430" s="46"/>
      <c r="AR430" s="47"/>
      <c r="AS430" s="47"/>
      <c r="AT430" s="48"/>
      <c r="AU430" s="46"/>
      <c r="AV430" s="47"/>
      <c r="AW430" s="47"/>
      <c r="AX430" s="48"/>
    </row>
    <row r="431" spans="1:50" ht="24" hidden="1" customHeight="1">
      <c r="A431" s="43"/>
      <c r="B431" s="43"/>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5"/>
      <c r="AL431" s="44"/>
      <c r="AM431" s="44"/>
      <c r="AN431" s="44"/>
      <c r="AO431" s="44"/>
      <c r="AP431" s="44"/>
      <c r="AQ431" s="46"/>
      <c r="AR431" s="47"/>
      <c r="AS431" s="47"/>
      <c r="AT431" s="48"/>
      <c r="AU431" s="46"/>
      <c r="AV431" s="47"/>
      <c r="AW431" s="47"/>
      <c r="AX431" s="48"/>
    </row>
    <row r="432" spans="1:50" ht="24" hidden="1" customHeight="1">
      <c r="A432" s="43"/>
      <c r="B432" s="43"/>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5"/>
      <c r="AL432" s="44"/>
      <c r="AM432" s="44"/>
      <c r="AN432" s="44"/>
      <c r="AO432" s="44"/>
      <c r="AP432" s="44"/>
      <c r="AQ432" s="46"/>
      <c r="AR432" s="47"/>
      <c r="AS432" s="47"/>
      <c r="AT432" s="48"/>
      <c r="AU432" s="46"/>
      <c r="AV432" s="47"/>
      <c r="AW432" s="47"/>
      <c r="AX432" s="48"/>
    </row>
    <row r="433" spans="1:50" ht="14.25" customHeight="1">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t="s">
        <v>160</v>
      </c>
      <c r="AD433" s="34"/>
      <c r="AE433" s="34"/>
      <c r="AF433" s="34"/>
      <c r="AH433" s="34"/>
      <c r="AI433" s="34"/>
      <c r="AJ433" s="34"/>
      <c r="AK433" s="34"/>
      <c r="AL433" s="34"/>
      <c r="AM433" s="34"/>
      <c r="AN433" s="34"/>
      <c r="AO433" s="34"/>
      <c r="AP433" s="34"/>
      <c r="AQ433" s="34"/>
      <c r="AR433" s="34"/>
      <c r="AS433" s="34"/>
      <c r="AT433" s="34"/>
      <c r="AU433" s="34"/>
      <c r="AV433" s="34"/>
      <c r="AW433" s="34"/>
      <c r="AX433" s="34"/>
    </row>
    <row r="434" spans="1:50" ht="18" customHeight="1">
      <c r="A434" s="34"/>
      <c r="B434" t="s">
        <v>161</v>
      </c>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c r="AI434" s="34"/>
      <c r="AJ434" s="34"/>
      <c r="AK434" s="34"/>
      <c r="AL434" s="34"/>
      <c r="AM434" s="34"/>
      <c r="AN434" s="34"/>
      <c r="AO434" s="34"/>
      <c r="AP434" s="34"/>
      <c r="AQ434" s="34"/>
      <c r="AR434" s="34"/>
      <c r="AS434" s="34"/>
      <c r="AT434" s="34"/>
      <c r="AU434" s="34"/>
      <c r="AV434" s="34"/>
      <c r="AW434" s="34"/>
      <c r="AX434" s="34"/>
    </row>
    <row r="435" spans="1:50" ht="34.5" customHeight="1">
      <c r="A435" s="43"/>
      <c r="B435" s="43"/>
      <c r="C435" s="185" t="s">
        <v>141</v>
      </c>
      <c r="D435" s="185"/>
      <c r="E435" s="185"/>
      <c r="F435" s="185"/>
      <c r="G435" s="185"/>
      <c r="H435" s="185"/>
      <c r="I435" s="185"/>
      <c r="J435" s="185"/>
      <c r="K435" s="185"/>
      <c r="L435" s="185"/>
      <c r="M435" s="185" t="s">
        <v>142</v>
      </c>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565" t="s">
        <v>143</v>
      </c>
      <c r="AL435" s="185"/>
      <c r="AM435" s="185"/>
      <c r="AN435" s="185"/>
      <c r="AO435" s="185"/>
      <c r="AP435" s="185"/>
      <c r="AQ435" s="185" t="s">
        <v>144</v>
      </c>
      <c r="AR435" s="185"/>
      <c r="AS435" s="185"/>
      <c r="AT435" s="185"/>
      <c r="AU435" s="183" t="s">
        <v>145</v>
      </c>
      <c r="AV435" s="122"/>
      <c r="AW435" s="122"/>
      <c r="AX435" s="566"/>
    </row>
    <row r="436" spans="1:50" ht="24" customHeight="1">
      <c r="A436" s="43">
        <v>1</v>
      </c>
      <c r="B436" s="43">
        <v>1</v>
      </c>
      <c r="C436" s="585" t="s">
        <v>162</v>
      </c>
      <c r="D436" s="586"/>
      <c r="E436" s="586"/>
      <c r="F436" s="586"/>
      <c r="G436" s="586"/>
      <c r="H436" s="586"/>
      <c r="I436" s="586"/>
      <c r="J436" s="586"/>
      <c r="K436" s="586"/>
      <c r="L436" s="587"/>
      <c r="M436" s="562" t="s">
        <v>163</v>
      </c>
      <c r="N436" s="44"/>
      <c r="O436" s="44"/>
      <c r="P436" s="44"/>
      <c r="Q436" s="44"/>
      <c r="R436" s="44"/>
      <c r="S436" s="44"/>
      <c r="T436" s="44"/>
      <c r="U436" s="44"/>
      <c r="V436" s="44"/>
      <c r="W436" s="44"/>
      <c r="X436" s="44"/>
      <c r="Y436" s="44"/>
      <c r="Z436" s="44"/>
      <c r="AA436" s="44"/>
      <c r="AB436" s="44"/>
      <c r="AC436" s="44"/>
      <c r="AD436" s="44"/>
      <c r="AE436" s="44"/>
      <c r="AF436" s="44"/>
      <c r="AG436" s="44"/>
      <c r="AH436" s="44"/>
      <c r="AI436" s="44"/>
      <c r="AJ436" s="44"/>
      <c r="AK436" s="567">
        <v>3.8</v>
      </c>
      <c r="AL436" s="568"/>
      <c r="AM436" s="568"/>
      <c r="AN436" s="568"/>
      <c r="AO436" s="568"/>
      <c r="AP436" s="568"/>
      <c r="AQ436" s="44">
        <v>1</v>
      </c>
      <c r="AR436" s="44"/>
      <c r="AS436" s="44"/>
      <c r="AT436" s="44"/>
      <c r="AU436" s="569">
        <f>105000/114985.5</f>
        <v>0.91315861565153866</v>
      </c>
      <c r="AV436" s="570"/>
      <c r="AW436" s="570"/>
      <c r="AX436" s="571"/>
    </row>
    <row r="437" spans="1:50" ht="24" customHeight="1">
      <c r="A437" s="43">
        <v>1</v>
      </c>
      <c r="B437" s="43">
        <v>1</v>
      </c>
      <c r="C437" s="585" t="s">
        <v>162</v>
      </c>
      <c r="D437" s="586"/>
      <c r="E437" s="586"/>
      <c r="F437" s="586"/>
      <c r="G437" s="586"/>
      <c r="H437" s="586"/>
      <c r="I437" s="586"/>
      <c r="J437" s="586"/>
      <c r="K437" s="586"/>
      <c r="L437" s="587"/>
      <c r="M437" s="562" t="s">
        <v>163</v>
      </c>
      <c r="N437" s="44"/>
      <c r="O437" s="44"/>
      <c r="P437" s="44"/>
      <c r="Q437" s="44"/>
      <c r="R437" s="44"/>
      <c r="S437" s="44"/>
      <c r="T437" s="44"/>
      <c r="U437" s="44"/>
      <c r="V437" s="44"/>
      <c r="W437" s="44"/>
      <c r="X437" s="44"/>
      <c r="Y437" s="44"/>
      <c r="Z437" s="44"/>
      <c r="AA437" s="44"/>
      <c r="AB437" s="44"/>
      <c r="AC437" s="44"/>
      <c r="AD437" s="44"/>
      <c r="AE437" s="44"/>
      <c r="AF437" s="44"/>
      <c r="AG437" s="44"/>
      <c r="AH437" s="44"/>
      <c r="AI437" s="44"/>
      <c r="AJ437" s="44"/>
      <c r="AK437" s="567">
        <v>2</v>
      </c>
      <c r="AL437" s="568"/>
      <c r="AM437" s="568"/>
      <c r="AN437" s="568"/>
      <c r="AO437" s="568"/>
      <c r="AP437" s="568"/>
      <c r="AQ437" s="44">
        <v>1</v>
      </c>
      <c r="AR437" s="44"/>
      <c r="AS437" s="44"/>
      <c r="AT437" s="44"/>
      <c r="AU437" s="569">
        <f>86100/93040.5</f>
        <v>0.92540345333483809</v>
      </c>
      <c r="AV437" s="570"/>
      <c r="AW437" s="570"/>
      <c r="AX437" s="571"/>
    </row>
    <row r="438" spans="1:50" ht="24" customHeight="1">
      <c r="A438" s="43">
        <v>1</v>
      </c>
      <c r="B438" s="43">
        <v>1</v>
      </c>
      <c r="C438" s="585" t="s">
        <v>162</v>
      </c>
      <c r="D438" s="586"/>
      <c r="E438" s="586"/>
      <c r="F438" s="586"/>
      <c r="G438" s="586"/>
      <c r="H438" s="586"/>
      <c r="I438" s="586"/>
      <c r="J438" s="586"/>
      <c r="K438" s="586"/>
      <c r="L438" s="587"/>
      <c r="M438" s="562" t="s">
        <v>164</v>
      </c>
      <c r="N438" s="44"/>
      <c r="O438" s="44"/>
      <c r="P438" s="44"/>
      <c r="Q438" s="44"/>
      <c r="R438" s="44"/>
      <c r="S438" s="44"/>
      <c r="T438" s="44"/>
      <c r="U438" s="44"/>
      <c r="V438" s="44"/>
      <c r="W438" s="44"/>
      <c r="X438" s="44"/>
      <c r="Y438" s="44"/>
      <c r="Z438" s="44"/>
      <c r="AA438" s="44"/>
      <c r="AB438" s="44"/>
      <c r="AC438" s="44"/>
      <c r="AD438" s="44"/>
      <c r="AE438" s="44"/>
      <c r="AF438" s="44"/>
      <c r="AG438" s="44"/>
      <c r="AH438" s="44"/>
      <c r="AI438" s="44"/>
      <c r="AJ438" s="44"/>
      <c r="AK438" s="567">
        <v>0.2</v>
      </c>
      <c r="AL438" s="568"/>
      <c r="AM438" s="568"/>
      <c r="AN438" s="568"/>
      <c r="AO438" s="568"/>
      <c r="AP438" s="568"/>
      <c r="AQ438" s="44">
        <v>1</v>
      </c>
      <c r="AR438" s="44"/>
      <c r="AS438" s="44"/>
      <c r="AT438" s="44"/>
      <c r="AU438" s="569">
        <f>25725/29211</f>
        <v>0.88066139468008631</v>
      </c>
      <c r="AV438" s="570"/>
      <c r="AW438" s="570"/>
      <c r="AX438" s="571"/>
    </row>
    <row r="439" spans="1:50" ht="24" customHeight="1">
      <c r="A439" s="43">
        <v>2</v>
      </c>
      <c r="B439" s="43">
        <v>1</v>
      </c>
      <c r="C439" s="585" t="s">
        <v>165</v>
      </c>
      <c r="D439" s="586"/>
      <c r="E439" s="586"/>
      <c r="F439" s="586"/>
      <c r="G439" s="586"/>
      <c r="H439" s="586"/>
      <c r="I439" s="586"/>
      <c r="J439" s="586"/>
      <c r="K439" s="586"/>
      <c r="L439" s="587"/>
      <c r="M439" s="562" t="s">
        <v>166</v>
      </c>
      <c r="N439" s="44"/>
      <c r="O439" s="44"/>
      <c r="P439" s="44"/>
      <c r="Q439" s="44"/>
      <c r="R439" s="44"/>
      <c r="S439" s="44"/>
      <c r="T439" s="44"/>
      <c r="U439" s="44"/>
      <c r="V439" s="44"/>
      <c r="W439" s="44"/>
      <c r="X439" s="44"/>
      <c r="Y439" s="44"/>
      <c r="Z439" s="44"/>
      <c r="AA439" s="44"/>
      <c r="AB439" s="44"/>
      <c r="AC439" s="44"/>
      <c r="AD439" s="44"/>
      <c r="AE439" s="44"/>
      <c r="AF439" s="44"/>
      <c r="AG439" s="44"/>
      <c r="AH439" s="44"/>
      <c r="AI439" s="44"/>
      <c r="AJ439" s="44"/>
      <c r="AK439" s="572">
        <v>8.6099999999999996E-2</v>
      </c>
      <c r="AL439" s="573"/>
      <c r="AM439" s="573"/>
      <c r="AN439" s="573"/>
      <c r="AO439" s="573"/>
      <c r="AP439" s="573"/>
      <c r="AQ439" s="44">
        <v>2</v>
      </c>
      <c r="AR439" s="44"/>
      <c r="AS439" s="44"/>
      <c r="AT439" s="44"/>
      <c r="AU439" s="569">
        <f>61950/63210</f>
        <v>0.98006644518272423</v>
      </c>
      <c r="AV439" s="570"/>
      <c r="AW439" s="570"/>
      <c r="AX439" s="571"/>
    </row>
    <row r="440" spans="1:50" ht="24" customHeight="1">
      <c r="A440" s="43">
        <v>2</v>
      </c>
      <c r="B440" s="43">
        <v>1</v>
      </c>
      <c r="C440" s="585" t="s">
        <v>165</v>
      </c>
      <c r="D440" s="586"/>
      <c r="E440" s="586"/>
      <c r="F440" s="586"/>
      <c r="G440" s="586"/>
      <c r="H440" s="586"/>
      <c r="I440" s="586"/>
      <c r="J440" s="586"/>
      <c r="K440" s="586"/>
      <c r="L440" s="587"/>
      <c r="M440" s="562" t="s">
        <v>166</v>
      </c>
      <c r="N440" s="44"/>
      <c r="O440" s="44"/>
      <c r="P440" s="44"/>
      <c r="Q440" s="44"/>
      <c r="R440" s="44"/>
      <c r="S440" s="44"/>
      <c r="T440" s="44"/>
      <c r="U440" s="44"/>
      <c r="V440" s="44"/>
      <c r="W440" s="44"/>
      <c r="X440" s="44"/>
      <c r="Y440" s="44"/>
      <c r="Z440" s="44"/>
      <c r="AA440" s="44"/>
      <c r="AB440" s="44"/>
      <c r="AC440" s="44"/>
      <c r="AD440" s="44"/>
      <c r="AE440" s="44"/>
      <c r="AF440" s="44"/>
      <c r="AG440" s="44"/>
      <c r="AH440" s="44"/>
      <c r="AI440" s="44"/>
      <c r="AJ440" s="44"/>
      <c r="AK440" s="572">
        <v>7.4444999999999997E-2</v>
      </c>
      <c r="AL440" s="573"/>
      <c r="AM440" s="573"/>
      <c r="AN440" s="573"/>
      <c r="AO440" s="573"/>
      <c r="AP440" s="573"/>
      <c r="AQ440" s="44">
        <v>2</v>
      </c>
      <c r="AR440" s="44"/>
      <c r="AS440" s="44"/>
      <c r="AT440" s="44"/>
      <c r="AU440" s="569">
        <f>61950/63210</f>
        <v>0.98006644518272423</v>
      </c>
      <c r="AV440" s="570"/>
      <c r="AW440" s="570"/>
      <c r="AX440" s="571"/>
    </row>
    <row r="441" spans="1:50" ht="24" hidden="1" customHeight="1">
      <c r="A441" s="43">
        <v>6</v>
      </c>
      <c r="B441" s="43">
        <v>1</v>
      </c>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c r="AA441" s="44"/>
      <c r="AB441" s="44"/>
      <c r="AC441" s="44"/>
      <c r="AD441" s="44"/>
      <c r="AE441" s="44"/>
      <c r="AF441" s="44"/>
      <c r="AG441" s="44"/>
      <c r="AH441" s="44"/>
      <c r="AI441" s="44"/>
      <c r="AJ441" s="44"/>
      <c r="AK441" s="45"/>
      <c r="AL441" s="44"/>
      <c r="AM441" s="44"/>
      <c r="AN441" s="44"/>
      <c r="AO441" s="44"/>
      <c r="AP441" s="44"/>
      <c r="AQ441" s="44"/>
      <c r="AR441" s="44"/>
      <c r="AS441" s="44"/>
      <c r="AT441" s="44"/>
      <c r="AU441" s="574"/>
      <c r="AV441" s="575"/>
      <c r="AW441" s="575"/>
      <c r="AX441" s="566"/>
    </row>
    <row r="442" spans="1:50" ht="24" hidden="1" customHeight="1">
      <c r="A442" s="43">
        <v>7</v>
      </c>
      <c r="B442" s="43">
        <v>1</v>
      </c>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4"/>
      <c r="AK442" s="45"/>
      <c r="AL442" s="44"/>
      <c r="AM442" s="44"/>
      <c r="AN442" s="44"/>
      <c r="AO442" s="44"/>
      <c r="AP442" s="44"/>
      <c r="AQ442" s="44"/>
      <c r="AR442" s="44"/>
      <c r="AS442" s="44"/>
      <c r="AT442" s="44"/>
      <c r="AU442" s="574"/>
      <c r="AV442" s="575"/>
      <c r="AW442" s="575"/>
      <c r="AX442" s="566"/>
    </row>
    <row r="443" spans="1:50" ht="24" hidden="1" customHeight="1">
      <c r="A443" s="43">
        <v>8</v>
      </c>
      <c r="B443" s="43">
        <v>1</v>
      </c>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4"/>
      <c r="AK443" s="45"/>
      <c r="AL443" s="44"/>
      <c r="AM443" s="44"/>
      <c r="AN443" s="44"/>
      <c r="AO443" s="44"/>
      <c r="AP443" s="44"/>
      <c r="AQ443" s="44"/>
      <c r="AR443" s="44"/>
      <c r="AS443" s="44"/>
      <c r="AT443" s="44"/>
      <c r="AU443" s="574"/>
      <c r="AV443" s="575"/>
      <c r="AW443" s="575"/>
      <c r="AX443" s="566"/>
    </row>
    <row r="444" spans="1:50" ht="24" hidden="1" customHeight="1">
      <c r="A444" s="43">
        <v>9</v>
      </c>
      <c r="B444" s="43">
        <v>1</v>
      </c>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4"/>
      <c r="AK444" s="45"/>
      <c r="AL444" s="44"/>
      <c r="AM444" s="44"/>
      <c r="AN444" s="44"/>
      <c r="AO444" s="44"/>
      <c r="AP444" s="44"/>
      <c r="AQ444" s="44"/>
      <c r="AR444" s="44"/>
      <c r="AS444" s="44"/>
      <c r="AT444" s="44"/>
      <c r="AU444" s="574"/>
      <c r="AV444" s="575"/>
      <c r="AW444" s="575"/>
      <c r="AX444" s="566"/>
    </row>
    <row r="445" spans="1:50" ht="24" hidden="1" customHeight="1">
      <c r="A445" s="43">
        <v>10</v>
      </c>
      <c r="B445" s="43">
        <v>1</v>
      </c>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4"/>
      <c r="AK445" s="45"/>
      <c r="AL445" s="44"/>
      <c r="AM445" s="44"/>
      <c r="AN445" s="44"/>
      <c r="AO445" s="44"/>
      <c r="AP445" s="44"/>
      <c r="AQ445" s="44"/>
      <c r="AR445" s="44"/>
      <c r="AS445" s="44"/>
      <c r="AT445" s="44"/>
      <c r="AU445" s="574"/>
      <c r="AV445" s="575"/>
      <c r="AW445" s="575"/>
      <c r="AX445" s="566"/>
    </row>
    <row r="446" spans="1:50" ht="24" hidden="1" customHeight="1">
      <c r="A446" s="43"/>
      <c r="B446" s="43"/>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4"/>
      <c r="AK446" s="45"/>
      <c r="AL446" s="44"/>
      <c r="AM446" s="44"/>
      <c r="AN446" s="44"/>
      <c r="AO446" s="44"/>
      <c r="AP446" s="44"/>
      <c r="AQ446" s="46"/>
      <c r="AR446" s="47"/>
      <c r="AS446" s="47"/>
      <c r="AT446" s="48"/>
      <c r="AU446" s="46"/>
      <c r="AV446" s="47"/>
      <c r="AW446" s="47"/>
      <c r="AX446" s="48"/>
    </row>
    <row r="447" spans="1:50" ht="24" hidden="1" customHeight="1">
      <c r="A447" s="43"/>
      <c r="B447" s="43"/>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4"/>
      <c r="AK447" s="45"/>
      <c r="AL447" s="44"/>
      <c r="AM447" s="44"/>
      <c r="AN447" s="44"/>
      <c r="AO447" s="44"/>
      <c r="AP447" s="44"/>
      <c r="AQ447" s="46"/>
      <c r="AR447" s="47"/>
      <c r="AS447" s="47"/>
      <c r="AT447" s="48"/>
      <c r="AU447" s="46"/>
      <c r="AV447" s="47"/>
      <c r="AW447" s="47"/>
      <c r="AX447" s="48"/>
    </row>
    <row r="448" spans="1:50" ht="24" hidden="1" customHeight="1">
      <c r="A448" s="43"/>
      <c r="B448" s="43"/>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4"/>
      <c r="AK448" s="45"/>
      <c r="AL448" s="44"/>
      <c r="AM448" s="44"/>
      <c r="AN448" s="44"/>
      <c r="AO448" s="44"/>
      <c r="AP448" s="44"/>
      <c r="AQ448" s="46"/>
      <c r="AR448" s="47"/>
      <c r="AS448" s="47"/>
      <c r="AT448" s="48"/>
      <c r="AU448" s="46"/>
      <c r="AV448" s="47"/>
      <c r="AW448" s="47"/>
      <c r="AX448" s="48"/>
    </row>
    <row r="449" spans="1:50" ht="24" hidden="1" customHeight="1">
      <c r="A449" s="43"/>
      <c r="B449" s="43"/>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4"/>
      <c r="AK449" s="45"/>
      <c r="AL449" s="44"/>
      <c r="AM449" s="44"/>
      <c r="AN449" s="44"/>
      <c r="AO449" s="44"/>
      <c r="AP449" s="44"/>
      <c r="AQ449" s="46"/>
      <c r="AR449" s="47"/>
      <c r="AS449" s="47"/>
      <c r="AT449" s="48"/>
      <c r="AU449" s="46"/>
      <c r="AV449" s="47"/>
      <c r="AW449" s="47"/>
      <c r="AX449" s="48"/>
    </row>
    <row r="450" spans="1:50" ht="24" hidden="1" customHeight="1">
      <c r="A450" s="43"/>
      <c r="B450" s="43"/>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4"/>
      <c r="AK450" s="45"/>
      <c r="AL450" s="44"/>
      <c r="AM450" s="44"/>
      <c r="AN450" s="44"/>
      <c r="AO450" s="44"/>
      <c r="AP450" s="44"/>
      <c r="AQ450" s="46"/>
      <c r="AR450" s="47"/>
      <c r="AS450" s="47"/>
      <c r="AT450" s="48"/>
      <c r="AU450" s="46"/>
      <c r="AV450" s="47"/>
      <c r="AW450" s="47"/>
      <c r="AX450" s="48"/>
    </row>
    <row r="451" spans="1:50" ht="24" hidden="1" customHeight="1">
      <c r="A451" s="43"/>
      <c r="B451" s="43"/>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5"/>
      <c r="AL451" s="44"/>
      <c r="AM451" s="44"/>
      <c r="AN451" s="44"/>
      <c r="AO451" s="44"/>
      <c r="AP451" s="44"/>
      <c r="AQ451" s="46"/>
      <c r="AR451" s="47"/>
      <c r="AS451" s="47"/>
      <c r="AT451" s="48"/>
      <c r="AU451" s="46"/>
      <c r="AV451" s="47"/>
      <c r="AW451" s="47"/>
      <c r="AX451" s="48"/>
    </row>
    <row r="452" spans="1:50" ht="24" hidden="1" customHeight="1">
      <c r="A452" s="43"/>
      <c r="B452" s="43"/>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45"/>
      <c r="AL452" s="44"/>
      <c r="AM452" s="44"/>
      <c r="AN452" s="44"/>
      <c r="AO452" s="44"/>
      <c r="AP452" s="44"/>
      <c r="AQ452" s="46"/>
      <c r="AR452" s="47"/>
      <c r="AS452" s="47"/>
      <c r="AT452" s="48"/>
      <c r="AU452" s="46"/>
      <c r="AV452" s="47"/>
      <c r="AW452" s="47"/>
      <c r="AX452" s="48"/>
    </row>
    <row r="453" spans="1:50" ht="24" hidden="1" customHeight="1">
      <c r="A453" s="43"/>
      <c r="B453" s="43"/>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45"/>
      <c r="AL453" s="44"/>
      <c r="AM453" s="44"/>
      <c r="AN453" s="44"/>
      <c r="AO453" s="44"/>
      <c r="AP453" s="44"/>
      <c r="AQ453" s="46"/>
      <c r="AR453" s="47"/>
      <c r="AS453" s="47"/>
      <c r="AT453" s="48"/>
      <c r="AU453" s="46"/>
      <c r="AV453" s="47"/>
      <c r="AW453" s="47"/>
      <c r="AX453" s="48"/>
    </row>
    <row r="454" spans="1:50" ht="24" hidden="1" customHeight="1">
      <c r="A454" s="43"/>
      <c r="B454" s="43"/>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4"/>
      <c r="AK454" s="45"/>
      <c r="AL454" s="44"/>
      <c r="AM454" s="44"/>
      <c r="AN454" s="44"/>
      <c r="AO454" s="44"/>
      <c r="AP454" s="44"/>
      <c r="AQ454" s="46"/>
      <c r="AR454" s="47"/>
      <c r="AS454" s="47"/>
      <c r="AT454" s="48"/>
      <c r="AU454" s="46"/>
      <c r="AV454" s="47"/>
      <c r="AW454" s="47"/>
      <c r="AX454" s="48"/>
    </row>
    <row r="455" spans="1:50" ht="24" hidden="1" customHeight="1">
      <c r="A455" s="43"/>
      <c r="B455" s="43"/>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4"/>
      <c r="AK455" s="45"/>
      <c r="AL455" s="44"/>
      <c r="AM455" s="44"/>
      <c r="AN455" s="44"/>
      <c r="AO455" s="44"/>
      <c r="AP455" s="44"/>
      <c r="AQ455" s="46"/>
      <c r="AR455" s="47"/>
      <c r="AS455" s="47"/>
      <c r="AT455" s="48"/>
      <c r="AU455" s="46"/>
      <c r="AV455" s="47"/>
      <c r="AW455" s="47"/>
      <c r="AX455" s="48"/>
    </row>
    <row r="456" spans="1:50" ht="24" hidden="1" customHeight="1">
      <c r="A456" s="43"/>
      <c r="B456" s="43"/>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4"/>
      <c r="AK456" s="45"/>
      <c r="AL456" s="44"/>
      <c r="AM456" s="44"/>
      <c r="AN456" s="44"/>
      <c r="AO456" s="44"/>
      <c r="AP456" s="44"/>
      <c r="AQ456" s="46"/>
      <c r="AR456" s="47"/>
      <c r="AS456" s="47"/>
      <c r="AT456" s="48"/>
      <c r="AU456" s="46"/>
      <c r="AV456" s="47"/>
      <c r="AW456" s="47"/>
      <c r="AX456" s="48"/>
    </row>
    <row r="457" spans="1:50" ht="24" hidden="1" customHeight="1">
      <c r="A457" s="43"/>
      <c r="B457" s="43"/>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4"/>
      <c r="AK457" s="45"/>
      <c r="AL457" s="44"/>
      <c r="AM457" s="44"/>
      <c r="AN457" s="44"/>
      <c r="AO457" s="44"/>
      <c r="AP457" s="44"/>
      <c r="AQ457" s="46"/>
      <c r="AR457" s="47"/>
      <c r="AS457" s="47"/>
      <c r="AT457" s="48"/>
      <c r="AU457" s="46"/>
      <c r="AV457" s="47"/>
      <c r="AW457" s="47"/>
      <c r="AX457" s="48"/>
    </row>
    <row r="458" spans="1:50" ht="24" hidden="1" customHeight="1">
      <c r="A458" s="43"/>
      <c r="B458" s="43"/>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4"/>
      <c r="AK458" s="45"/>
      <c r="AL458" s="44"/>
      <c r="AM458" s="44"/>
      <c r="AN458" s="44"/>
      <c r="AO458" s="44"/>
      <c r="AP458" s="44"/>
      <c r="AQ458" s="46"/>
      <c r="AR458" s="47"/>
      <c r="AS458" s="47"/>
      <c r="AT458" s="48"/>
      <c r="AU458" s="46"/>
      <c r="AV458" s="47"/>
      <c r="AW458" s="47"/>
      <c r="AX458" s="48"/>
    </row>
    <row r="459" spans="1:50" ht="24" hidden="1" customHeight="1">
      <c r="A459" s="43"/>
      <c r="B459" s="43"/>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c r="AC459" s="44"/>
      <c r="AD459" s="44"/>
      <c r="AE459" s="44"/>
      <c r="AF459" s="44"/>
      <c r="AG459" s="44"/>
      <c r="AH459" s="44"/>
      <c r="AI459" s="44"/>
      <c r="AJ459" s="44"/>
      <c r="AK459" s="45"/>
      <c r="AL459" s="44"/>
      <c r="AM459" s="44"/>
      <c r="AN459" s="44"/>
      <c r="AO459" s="44"/>
      <c r="AP459" s="44"/>
      <c r="AQ459" s="46"/>
      <c r="AR459" s="47"/>
      <c r="AS459" s="47"/>
      <c r="AT459" s="48"/>
      <c r="AU459" s="46"/>
      <c r="AV459" s="47"/>
      <c r="AW459" s="47"/>
      <c r="AX459" s="48"/>
    </row>
    <row r="460" spans="1:50" ht="24" hidden="1" customHeight="1">
      <c r="A460" s="43"/>
      <c r="B460" s="43"/>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4"/>
      <c r="AK460" s="45"/>
      <c r="AL460" s="44"/>
      <c r="AM460" s="44"/>
      <c r="AN460" s="44"/>
      <c r="AO460" s="44"/>
      <c r="AP460" s="44"/>
      <c r="AQ460" s="46"/>
      <c r="AR460" s="47"/>
      <c r="AS460" s="47"/>
      <c r="AT460" s="48"/>
      <c r="AU460" s="46"/>
      <c r="AV460" s="47"/>
      <c r="AW460" s="47"/>
      <c r="AX460" s="48"/>
    </row>
    <row r="461" spans="1:50" ht="24" hidden="1" customHeight="1">
      <c r="A461" s="43"/>
      <c r="B461" s="43"/>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4"/>
      <c r="AK461" s="45"/>
      <c r="AL461" s="44"/>
      <c r="AM461" s="44"/>
      <c r="AN461" s="44"/>
      <c r="AO461" s="44"/>
      <c r="AP461" s="44"/>
      <c r="AQ461" s="46"/>
      <c r="AR461" s="47"/>
      <c r="AS461" s="47"/>
      <c r="AT461" s="48"/>
      <c r="AU461" s="46"/>
      <c r="AV461" s="47"/>
      <c r="AW461" s="47"/>
      <c r="AX461" s="48"/>
    </row>
    <row r="462" spans="1:50" ht="24" hidden="1" customHeight="1">
      <c r="A462" s="43"/>
      <c r="B462" s="43"/>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4"/>
      <c r="AK462" s="45"/>
      <c r="AL462" s="44"/>
      <c r="AM462" s="44"/>
      <c r="AN462" s="44"/>
      <c r="AO462" s="44"/>
      <c r="AP462" s="44"/>
      <c r="AQ462" s="46"/>
      <c r="AR462" s="47"/>
      <c r="AS462" s="47"/>
      <c r="AT462" s="48"/>
      <c r="AU462" s="46"/>
      <c r="AV462" s="47"/>
      <c r="AW462" s="47"/>
      <c r="AX462" s="48"/>
    </row>
    <row r="463" spans="1:50" ht="24" hidden="1" customHeight="1">
      <c r="A463" s="43"/>
      <c r="B463" s="43"/>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4"/>
      <c r="AK463" s="45"/>
      <c r="AL463" s="44"/>
      <c r="AM463" s="44"/>
      <c r="AN463" s="44"/>
      <c r="AO463" s="44"/>
      <c r="AP463" s="44"/>
      <c r="AQ463" s="46"/>
      <c r="AR463" s="47"/>
      <c r="AS463" s="47"/>
      <c r="AT463" s="48"/>
      <c r="AU463" s="46"/>
      <c r="AV463" s="47"/>
      <c r="AW463" s="47"/>
      <c r="AX463" s="48"/>
    </row>
    <row r="464" spans="1:50" ht="24" hidden="1" customHeight="1">
      <c r="A464" s="43"/>
      <c r="B464" s="43"/>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4"/>
      <c r="AK464" s="45"/>
      <c r="AL464" s="44"/>
      <c r="AM464" s="44"/>
      <c r="AN464" s="44"/>
      <c r="AO464" s="44"/>
      <c r="AP464" s="44"/>
      <c r="AQ464" s="46"/>
      <c r="AR464" s="47"/>
      <c r="AS464" s="47"/>
      <c r="AT464" s="48"/>
      <c r="AU464" s="46"/>
      <c r="AV464" s="47"/>
      <c r="AW464" s="47"/>
      <c r="AX464" s="48"/>
    </row>
    <row r="465" spans="1:50" ht="24" hidden="1" customHeight="1">
      <c r="A465" s="43"/>
      <c r="B465" s="43"/>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4"/>
      <c r="AK465" s="45"/>
      <c r="AL465" s="44"/>
      <c r="AM465" s="44"/>
      <c r="AN465" s="44"/>
      <c r="AO465" s="44"/>
      <c r="AP465" s="44"/>
      <c r="AQ465" s="46"/>
      <c r="AR465" s="47"/>
      <c r="AS465" s="47"/>
      <c r="AT465" s="48"/>
      <c r="AU465" s="46"/>
      <c r="AV465" s="47"/>
      <c r="AW465" s="47"/>
      <c r="AX465" s="48"/>
    </row>
    <row r="466" spans="1:50">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34"/>
    </row>
    <row r="467" spans="1:50" ht="15.75" customHeight="1">
      <c r="A467" s="34"/>
      <c r="B467" t="s">
        <v>167</v>
      </c>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c r="AB467" s="34"/>
      <c r="AC467" s="34"/>
      <c r="AD467" s="34"/>
      <c r="AE467" s="34"/>
      <c r="AF467" s="34"/>
      <c r="AG467" s="34"/>
      <c r="AH467" s="34"/>
      <c r="AI467" s="34"/>
      <c r="AJ467" s="34"/>
      <c r="AK467" s="34"/>
      <c r="AL467" s="34"/>
      <c r="AM467" s="34"/>
      <c r="AN467" s="34"/>
      <c r="AO467" s="34"/>
      <c r="AP467" s="34"/>
      <c r="AQ467" s="34"/>
      <c r="AR467" s="34"/>
      <c r="AS467" s="34"/>
      <c r="AT467" s="34"/>
      <c r="AU467" s="34"/>
      <c r="AV467" s="34"/>
      <c r="AW467" s="34"/>
      <c r="AX467" s="34"/>
    </row>
    <row r="468" spans="1:50" ht="34.5" customHeight="1">
      <c r="A468" s="43"/>
      <c r="B468" s="43"/>
      <c r="C468" s="185" t="s">
        <v>141</v>
      </c>
      <c r="D468" s="185"/>
      <c r="E468" s="185"/>
      <c r="F468" s="185"/>
      <c r="G468" s="185"/>
      <c r="H468" s="185"/>
      <c r="I468" s="185"/>
      <c r="J468" s="185"/>
      <c r="K468" s="185"/>
      <c r="L468" s="185"/>
      <c r="M468" s="185" t="s">
        <v>142</v>
      </c>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565" t="s">
        <v>143</v>
      </c>
      <c r="AL468" s="185"/>
      <c r="AM468" s="185"/>
      <c r="AN468" s="185"/>
      <c r="AO468" s="185"/>
      <c r="AP468" s="185"/>
      <c r="AQ468" s="185" t="s">
        <v>144</v>
      </c>
      <c r="AR468" s="185"/>
      <c r="AS468" s="185"/>
      <c r="AT468" s="185"/>
      <c r="AU468" s="183" t="s">
        <v>145</v>
      </c>
      <c r="AV468" s="122"/>
      <c r="AW468" s="122"/>
      <c r="AX468" s="566"/>
    </row>
    <row r="469" spans="1:50" ht="24.75" customHeight="1">
      <c r="A469" s="43">
        <v>1</v>
      </c>
      <c r="B469" s="43">
        <v>1</v>
      </c>
      <c r="C469" s="585" t="s">
        <v>168</v>
      </c>
      <c r="D469" s="586"/>
      <c r="E469" s="586"/>
      <c r="F469" s="586"/>
      <c r="G469" s="586"/>
      <c r="H469" s="586"/>
      <c r="I469" s="586"/>
      <c r="J469" s="586"/>
      <c r="K469" s="586"/>
      <c r="L469" s="587"/>
      <c r="M469" s="576" t="s">
        <v>169</v>
      </c>
      <c r="N469" s="44"/>
      <c r="O469" s="44"/>
      <c r="P469" s="44"/>
      <c r="Q469" s="44"/>
      <c r="R469" s="44"/>
      <c r="S469" s="44"/>
      <c r="T469" s="44"/>
      <c r="U469" s="44"/>
      <c r="V469" s="44"/>
      <c r="W469" s="44"/>
      <c r="X469" s="44"/>
      <c r="Y469" s="44"/>
      <c r="Z469" s="44"/>
      <c r="AA469" s="44"/>
      <c r="AB469" s="44"/>
      <c r="AC469" s="44"/>
      <c r="AD469" s="44"/>
      <c r="AE469" s="44"/>
      <c r="AF469" s="44"/>
      <c r="AG469" s="44"/>
      <c r="AH469" s="44"/>
      <c r="AI469" s="44"/>
      <c r="AJ469" s="44"/>
      <c r="AK469" s="577">
        <v>305.86700000000002</v>
      </c>
      <c r="AL469" s="578"/>
      <c r="AM469" s="578"/>
      <c r="AN469" s="578"/>
      <c r="AO469" s="578"/>
      <c r="AP469" s="578"/>
      <c r="AQ469" s="44">
        <v>11</v>
      </c>
      <c r="AR469" s="44"/>
      <c r="AS469" s="44"/>
      <c r="AT469" s="44"/>
      <c r="AU469" s="569">
        <f>243390/275667</f>
        <v>0.88291307991163248</v>
      </c>
      <c r="AV469" s="570"/>
      <c r="AW469" s="570"/>
      <c r="AX469" s="571"/>
    </row>
    <row r="470" spans="1:50" ht="24.75" customHeight="1">
      <c r="A470" s="43">
        <v>1</v>
      </c>
      <c r="B470" s="43">
        <v>1</v>
      </c>
      <c r="C470" s="585" t="s">
        <v>168</v>
      </c>
      <c r="D470" s="586"/>
      <c r="E470" s="586"/>
      <c r="F470" s="586"/>
      <c r="G470" s="586"/>
      <c r="H470" s="586"/>
      <c r="I470" s="586"/>
      <c r="J470" s="586"/>
      <c r="K470" s="586"/>
      <c r="L470" s="587"/>
      <c r="M470" s="576" t="s">
        <v>170</v>
      </c>
      <c r="N470" s="44"/>
      <c r="O470" s="44"/>
      <c r="P470" s="44"/>
      <c r="Q470" s="44"/>
      <c r="R470" s="44"/>
      <c r="S470" s="44"/>
      <c r="T470" s="44"/>
      <c r="U470" s="44"/>
      <c r="V470" s="44"/>
      <c r="W470" s="44"/>
      <c r="X470" s="44"/>
      <c r="Y470" s="44"/>
      <c r="Z470" s="44"/>
      <c r="AA470" s="44"/>
      <c r="AB470" s="44"/>
      <c r="AC470" s="44"/>
      <c r="AD470" s="44"/>
      <c r="AE470" s="44"/>
      <c r="AF470" s="44"/>
      <c r="AG470" s="44"/>
      <c r="AH470" s="44"/>
      <c r="AI470" s="44"/>
      <c r="AJ470" s="44"/>
      <c r="AK470" s="577">
        <v>161.69999999999999</v>
      </c>
      <c r="AL470" s="578"/>
      <c r="AM470" s="578"/>
      <c r="AN470" s="578"/>
      <c r="AO470" s="578"/>
      <c r="AP470" s="578"/>
      <c r="AQ470" s="44">
        <v>11</v>
      </c>
      <c r="AR470" s="44"/>
      <c r="AS470" s="44"/>
      <c r="AT470" s="44"/>
      <c r="AU470" s="569">
        <f>144060/167422.5</f>
        <v>0.86045782376920665</v>
      </c>
      <c r="AV470" s="570"/>
      <c r="AW470" s="570"/>
      <c r="AX470" s="571"/>
    </row>
    <row r="471" spans="1:50" ht="24.75" customHeight="1">
      <c r="A471" s="43">
        <v>2</v>
      </c>
      <c r="B471" s="43">
        <v>1</v>
      </c>
      <c r="C471" s="585" t="s">
        <v>171</v>
      </c>
      <c r="D471" s="586"/>
      <c r="E471" s="586"/>
      <c r="F471" s="586"/>
      <c r="G471" s="586"/>
      <c r="H471" s="586"/>
      <c r="I471" s="586"/>
      <c r="J471" s="586"/>
      <c r="K471" s="586"/>
      <c r="L471" s="587"/>
      <c r="M471" s="576" t="s">
        <v>169</v>
      </c>
      <c r="N471" s="44"/>
      <c r="O471" s="44"/>
      <c r="P471" s="44"/>
      <c r="Q471" s="44"/>
      <c r="R471" s="44"/>
      <c r="S471" s="44"/>
      <c r="T471" s="44"/>
      <c r="U471" s="44"/>
      <c r="V471" s="44"/>
      <c r="W471" s="44"/>
      <c r="X471" s="44"/>
      <c r="Y471" s="44"/>
      <c r="Z471" s="44"/>
      <c r="AA471" s="44"/>
      <c r="AB471" s="44"/>
      <c r="AC471" s="44"/>
      <c r="AD471" s="44"/>
      <c r="AE471" s="44"/>
      <c r="AF471" s="44"/>
      <c r="AG471" s="44"/>
      <c r="AH471" s="44"/>
      <c r="AI471" s="44"/>
      <c r="AJ471" s="44"/>
      <c r="AK471" s="577">
        <v>269.786</v>
      </c>
      <c r="AL471" s="578"/>
      <c r="AM471" s="578"/>
      <c r="AN471" s="578"/>
      <c r="AO471" s="578"/>
      <c r="AP471" s="578"/>
      <c r="AQ471" s="44">
        <v>10</v>
      </c>
      <c r="AR471" s="44"/>
      <c r="AS471" s="44"/>
      <c r="AT471" s="44"/>
      <c r="AU471" s="569">
        <f>220500/244587.5</f>
        <v>0.90151786170593351</v>
      </c>
      <c r="AV471" s="570"/>
      <c r="AW471" s="570"/>
      <c r="AX471" s="571"/>
    </row>
    <row r="472" spans="1:50" ht="24.75" customHeight="1">
      <c r="A472" s="43">
        <v>2</v>
      </c>
      <c r="B472" s="43">
        <v>1</v>
      </c>
      <c r="C472" s="585" t="s">
        <v>171</v>
      </c>
      <c r="D472" s="586"/>
      <c r="E472" s="586"/>
      <c r="F472" s="586"/>
      <c r="G472" s="586"/>
      <c r="H472" s="586"/>
      <c r="I472" s="586"/>
      <c r="J472" s="586"/>
      <c r="K472" s="586"/>
      <c r="L472" s="587"/>
      <c r="M472" s="576" t="s">
        <v>170</v>
      </c>
      <c r="N472" s="44"/>
      <c r="O472" s="44"/>
      <c r="P472" s="44"/>
      <c r="Q472" s="44"/>
      <c r="R472" s="44"/>
      <c r="S472" s="44"/>
      <c r="T472" s="44"/>
      <c r="U472" s="44"/>
      <c r="V472" s="44"/>
      <c r="W472" s="44"/>
      <c r="X472" s="44"/>
      <c r="Y472" s="44"/>
      <c r="Z472" s="44"/>
      <c r="AA472" s="44"/>
      <c r="AB472" s="44"/>
      <c r="AC472" s="44"/>
      <c r="AD472" s="44"/>
      <c r="AE472" s="44"/>
      <c r="AF472" s="44"/>
      <c r="AG472" s="44"/>
      <c r="AH472" s="44"/>
      <c r="AI472" s="44"/>
      <c r="AJ472" s="44"/>
      <c r="AK472" s="577">
        <v>186.69</v>
      </c>
      <c r="AL472" s="578"/>
      <c r="AM472" s="578"/>
      <c r="AN472" s="578"/>
      <c r="AO472" s="578"/>
      <c r="AP472" s="578"/>
      <c r="AQ472" s="44">
        <v>12</v>
      </c>
      <c r="AR472" s="44"/>
      <c r="AS472" s="44"/>
      <c r="AT472" s="44"/>
      <c r="AU472" s="569">
        <f>152145/175591.5</f>
        <v>0.86647132691502726</v>
      </c>
      <c r="AV472" s="570"/>
      <c r="AW472" s="570"/>
      <c r="AX472" s="571"/>
    </row>
    <row r="473" spans="1:50" ht="24.75" customHeight="1">
      <c r="A473" s="43">
        <v>3</v>
      </c>
      <c r="B473" s="43">
        <v>1</v>
      </c>
      <c r="C473" s="562" t="s">
        <v>172</v>
      </c>
      <c r="D473" s="44"/>
      <c r="E473" s="44"/>
      <c r="F473" s="44"/>
      <c r="G473" s="44"/>
      <c r="H473" s="44"/>
      <c r="I473" s="44"/>
      <c r="J473" s="44"/>
      <c r="K473" s="44"/>
      <c r="L473" s="44"/>
      <c r="M473" s="576" t="s">
        <v>169</v>
      </c>
      <c r="N473" s="44"/>
      <c r="O473" s="44"/>
      <c r="P473" s="44"/>
      <c r="Q473" s="44"/>
      <c r="R473" s="44"/>
      <c r="S473" s="44"/>
      <c r="T473" s="44"/>
      <c r="U473" s="44"/>
      <c r="V473" s="44"/>
      <c r="W473" s="44"/>
      <c r="X473" s="44"/>
      <c r="Y473" s="44"/>
      <c r="Z473" s="44"/>
      <c r="AA473" s="44"/>
      <c r="AB473" s="44"/>
      <c r="AC473" s="44"/>
      <c r="AD473" s="44"/>
      <c r="AE473" s="44"/>
      <c r="AF473" s="44"/>
      <c r="AG473" s="44"/>
      <c r="AH473" s="44"/>
      <c r="AI473" s="44"/>
      <c r="AJ473" s="44"/>
      <c r="AK473" s="577">
        <v>328.45400000000001</v>
      </c>
      <c r="AL473" s="578"/>
      <c r="AM473" s="578"/>
      <c r="AN473" s="578"/>
      <c r="AO473" s="578"/>
      <c r="AP473" s="578"/>
      <c r="AQ473" s="44">
        <v>2</v>
      </c>
      <c r="AR473" s="44"/>
      <c r="AS473" s="44"/>
      <c r="AT473" s="44"/>
      <c r="AU473" s="569">
        <f>252000/268296</f>
        <v>0.93926111458985595</v>
      </c>
      <c r="AV473" s="570"/>
      <c r="AW473" s="570"/>
      <c r="AX473" s="571"/>
    </row>
    <row r="474" spans="1:50" ht="24.75" customHeight="1">
      <c r="A474" s="43">
        <v>4</v>
      </c>
      <c r="B474" s="43">
        <v>1</v>
      </c>
      <c r="C474" s="562" t="s">
        <v>173</v>
      </c>
      <c r="D474" s="44"/>
      <c r="E474" s="44"/>
      <c r="F474" s="44"/>
      <c r="G474" s="44"/>
      <c r="H474" s="44"/>
      <c r="I474" s="44"/>
      <c r="J474" s="44"/>
      <c r="K474" s="44"/>
      <c r="L474" s="44"/>
      <c r="M474" s="576" t="s">
        <v>169</v>
      </c>
      <c r="N474" s="44"/>
      <c r="O474" s="44"/>
      <c r="P474" s="44"/>
      <c r="Q474" s="44"/>
      <c r="R474" s="44"/>
      <c r="S474" s="44"/>
      <c r="T474" s="44"/>
      <c r="U474" s="44"/>
      <c r="V474" s="44"/>
      <c r="W474" s="44"/>
      <c r="X474" s="44"/>
      <c r="Y474" s="44"/>
      <c r="Z474" s="44"/>
      <c r="AA474" s="44"/>
      <c r="AB474" s="44"/>
      <c r="AC474" s="44"/>
      <c r="AD474" s="44"/>
      <c r="AE474" s="44"/>
      <c r="AF474" s="44"/>
      <c r="AG474" s="44"/>
      <c r="AH474" s="44"/>
      <c r="AI474" s="44"/>
      <c r="AJ474" s="44"/>
      <c r="AK474" s="577">
        <v>323.08600000000001</v>
      </c>
      <c r="AL474" s="578"/>
      <c r="AM474" s="578"/>
      <c r="AN474" s="578"/>
      <c r="AO474" s="578"/>
      <c r="AP474" s="578"/>
      <c r="AQ474" s="44">
        <v>12</v>
      </c>
      <c r="AR474" s="44"/>
      <c r="AS474" s="44"/>
      <c r="AT474" s="44"/>
      <c r="AU474" s="569">
        <f>255150/262006.5</f>
        <v>0.97383080190758631</v>
      </c>
      <c r="AV474" s="570"/>
      <c r="AW474" s="570"/>
      <c r="AX474" s="571"/>
    </row>
    <row r="475" spans="1:50" ht="24.75" customHeight="1">
      <c r="A475" s="43">
        <v>5</v>
      </c>
      <c r="B475" s="43">
        <v>1</v>
      </c>
      <c r="C475" s="562" t="s">
        <v>174</v>
      </c>
      <c r="D475" s="44"/>
      <c r="E475" s="44"/>
      <c r="F475" s="44"/>
      <c r="G475" s="44"/>
      <c r="H475" s="44"/>
      <c r="I475" s="44"/>
      <c r="J475" s="44"/>
      <c r="K475" s="44"/>
      <c r="L475" s="44"/>
      <c r="M475" s="576" t="s">
        <v>169</v>
      </c>
      <c r="N475" s="44"/>
      <c r="O475" s="44"/>
      <c r="P475" s="44"/>
      <c r="Q475" s="44"/>
      <c r="R475" s="44"/>
      <c r="S475" s="44"/>
      <c r="T475" s="44"/>
      <c r="U475" s="44"/>
      <c r="V475" s="44"/>
      <c r="W475" s="44"/>
      <c r="X475" s="44"/>
      <c r="Y475" s="44"/>
      <c r="Z475" s="44"/>
      <c r="AA475" s="44"/>
      <c r="AB475" s="44"/>
      <c r="AC475" s="44"/>
      <c r="AD475" s="44"/>
      <c r="AE475" s="44"/>
      <c r="AF475" s="44"/>
      <c r="AG475" s="44"/>
      <c r="AH475" s="44"/>
      <c r="AI475" s="44"/>
      <c r="AJ475" s="44"/>
      <c r="AK475" s="577">
        <v>310.60599999999999</v>
      </c>
      <c r="AL475" s="578"/>
      <c r="AM475" s="578"/>
      <c r="AN475" s="578"/>
      <c r="AO475" s="578"/>
      <c r="AP475" s="578"/>
      <c r="AQ475" s="44">
        <v>12</v>
      </c>
      <c r="AR475" s="44"/>
      <c r="AS475" s="44"/>
      <c r="AT475" s="44"/>
      <c r="AU475" s="569">
        <f>243600/268779</f>
        <v>0.90632080631299317</v>
      </c>
      <c r="AV475" s="570"/>
      <c r="AW475" s="570"/>
      <c r="AX475" s="571"/>
    </row>
    <row r="476" spans="1:50" ht="24.75" customHeight="1">
      <c r="A476" s="43">
        <v>6</v>
      </c>
      <c r="B476" s="43">
        <v>1</v>
      </c>
      <c r="C476" s="585" t="s">
        <v>175</v>
      </c>
      <c r="D476" s="586"/>
      <c r="E476" s="586"/>
      <c r="F476" s="586"/>
      <c r="G476" s="586"/>
      <c r="H476" s="586"/>
      <c r="I476" s="586"/>
      <c r="J476" s="586"/>
      <c r="K476" s="586"/>
      <c r="L476" s="587"/>
      <c r="M476" s="562" t="s">
        <v>176</v>
      </c>
      <c r="N476" s="44"/>
      <c r="O476" s="44"/>
      <c r="P476" s="44"/>
      <c r="Q476" s="44"/>
      <c r="R476" s="44"/>
      <c r="S476" s="44"/>
      <c r="T476" s="44"/>
      <c r="U476" s="44"/>
      <c r="V476" s="44"/>
      <c r="W476" s="44"/>
      <c r="X476" s="44"/>
      <c r="Y476" s="44"/>
      <c r="Z476" s="44"/>
      <c r="AA476" s="44"/>
      <c r="AB476" s="44"/>
      <c r="AC476" s="44"/>
      <c r="AD476" s="44"/>
      <c r="AE476" s="44"/>
      <c r="AF476" s="44"/>
      <c r="AG476" s="44"/>
      <c r="AH476" s="44"/>
      <c r="AI476" s="44"/>
      <c r="AJ476" s="44"/>
      <c r="AK476" s="577">
        <v>239.48400000000001</v>
      </c>
      <c r="AL476" s="578"/>
      <c r="AM476" s="578"/>
      <c r="AN476" s="578"/>
      <c r="AO476" s="578"/>
      <c r="AP476" s="578"/>
      <c r="AQ476" s="44">
        <v>4</v>
      </c>
      <c r="AR476" s="44"/>
      <c r="AS476" s="44"/>
      <c r="AT476" s="44"/>
      <c r="AU476" s="569">
        <f>222390/228690</f>
        <v>0.97245179063360887</v>
      </c>
      <c r="AV476" s="570"/>
      <c r="AW476" s="570"/>
      <c r="AX476" s="571"/>
    </row>
    <row r="477" spans="1:50" ht="24.75" customHeight="1">
      <c r="A477" s="43">
        <v>6</v>
      </c>
      <c r="B477" s="43">
        <v>1</v>
      </c>
      <c r="C477" s="585" t="s">
        <v>175</v>
      </c>
      <c r="D477" s="586"/>
      <c r="E477" s="586"/>
      <c r="F477" s="586"/>
      <c r="G477" s="586"/>
      <c r="H477" s="586"/>
      <c r="I477" s="586"/>
      <c r="J477" s="586"/>
      <c r="K477" s="586"/>
      <c r="L477" s="587"/>
      <c r="M477" s="562" t="s">
        <v>176</v>
      </c>
      <c r="N477" s="44"/>
      <c r="O477" s="44"/>
      <c r="P477" s="44"/>
      <c r="Q477" s="44"/>
      <c r="R477" s="44"/>
      <c r="S477" s="44"/>
      <c r="T477" s="44"/>
      <c r="U477" s="44"/>
      <c r="V477" s="44"/>
      <c r="W477" s="44"/>
      <c r="X477" s="44"/>
      <c r="Y477" s="44"/>
      <c r="Z477" s="44"/>
      <c r="AA477" s="44"/>
      <c r="AB477" s="44"/>
      <c r="AC477" s="44"/>
      <c r="AD477" s="44"/>
      <c r="AE477" s="44"/>
      <c r="AF477" s="44"/>
      <c r="AG477" s="44"/>
      <c r="AH477" s="44"/>
      <c r="AI477" s="44"/>
      <c r="AJ477" s="44"/>
      <c r="AK477" s="577">
        <v>45.597499999999997</v>
      </c>
      <c r="AL477" s="578"/>
      <c r="AM477" s="578"/>
      <c r="AN477" s="578"/>
      <c r="AO477" s="578"/>
      <c r="AP477" s="578"/>
      <c r="AQ477" s="44">
        <v>4</v>
      </c>
      <c r="AR477" s="44"/>
      <c r="AS477" s="44"/>
      <c r="AT477" s="44"/>
      <c r="AU477" s="569">
        <f>265440/270396</f>
        <v>0.98167132649891276</v>
      </c>
      <c r="AV477" s="570"/>
      <c r="AW477" s="570"/>
      <c r="AX477" s="571"/>
    </row>
    <row r="478" spans="1:50" ht="24.75" customHeight="1">
      <c r="A478" s="43">
        <v>6</v>
      </c>
      <c r="B478" s="43">
        <v>1</v>
      </c>
      <c r="C478" s="585" t="s">
        <v>175</v>
      </c>
      <c r="D478" s="586"/>
      <c r="E478" s="586"/>
      <c r="F478" s="586"/>
      <c r="G478" s="586"/>
      <c r="H478" s="586"/>
      <c r="I478" s="586"/>
      <c r="J478" s="586"/>
      <c r="K478" s="586"/>
      <c r="L478" s="587"/>
      <c r="M478" s="562" t="s">
        <v>176</v>
      </c>
      <c r="N478" s="44"/>
      <c r="O478" s="44"/>
      <c r="P478" s="44"/>
      <c r="Q478" s="44"/>
      <c r="R478" s="44"/>
      <c r="S478" s="44"/>
      <c r="T478" s="44"/>
      <c r="U478" s="44"/>
      <c r="V478" s="44"/>
      <c r="W478" s="44"/>
      <c r="X478" s="44"/>
      <c r="Y478" s="44"/>
      <c r="Z478" s="44"/>
      <c r="AA478" s="44"/>
      <c r="AB478" s="44"/>
      <c r="AC478" s="44"/>
      <c r="AD478" s="44"/>
      <c r="AE478" s="44"/>
      <c r="AF478" s="44"/>
      <c r="AG478" s="44"/>
      <c r="AH478" s="44"/>
      <c r="AI478" s="44"/>
      <c r="AJ478" s="44"/>
      <c r="AK478" s="577">
        <v>22.992000000000001</v>
      </c>
      <c r="AL478" s="578"/>
      <c r="AM478" s="578"/>
      <c r="AN478" s="578"/>
      <c r="AO478" s="578"/>
      <c r="AP478" s="578"/>
      <c r="AQ478" s="44">
        <v>3</v>
      </c>
      <c r="AR478" s="44"/>
      <c r="AS478" s="44"/>
      <c r="AT478" s="44"/>
      <c r="AU478" s="569">
        <f>152250/171853.5</f>
        <v>0.88592900348261749</v>
      </c>
      <c r="AV478" s="570"/>
      <c r="AW478" s="570"/>
      <c r="AX478" s="571"/>
    </row>
    <row r="479" spans="1:50" ht="24.75" customHeight="1">
      <c r="A479" s="43">
        <v>7</v>
      </c>
      <c r="B479" s="43">
        <v>1</v>
      </c>
      <c r="C479" s="562" t="s">
        <v>177</v>
      </c>
      <c r="D479" s="44"/>
      <c r="E479" s="44"/>
      <c r="F479" s="44"/>
      <c r="G479" s="44"/>
      <c r="H479" s="44"/>
      <c r="I479" s="44"/>
      <c r="J479" s="44"/>
      <c r="K479" s="44"/>
      <c r="L479" s="44"/>
      <c r="M479" s="562" t="s">
        <v>178</v>
      </c>
      <c r="N479" s="44"/>
      <c r="O479" s="44"/>
      <c r="P479" s="44"/>
      <c r="Q479" s="44"/>
      <c r="R479" s="44"/>
      <c r="S479" s="44"/>
      <c r="T479" s="44"/>
      <c r="U479" s="44"/>
      <c r="V479" s="44"/>
      <c r="W479" s="44"/>
      <c r="X479" s="44"/>
      <c r="Y479" s="44"/>
      <c r="Z479" s="44"/>
      <c r="AA479" s="44"/>
      <c r="AB479" s="44"/>
      <c r="AC479" s="44"/>
      <c r="AD479" s="44"/>
      <c r="AE479" s="44"/>
      <c r="AF479" s="44"/>
      <c r="AG479" s="44"/>
      <c r="AH479" s="44"/>
      <c r="AI479" s="44"/>
      <c r="AJ479" s="44"/>
      <c r="AK479" s="577">
        <v>289.98</v>
      </c>
      <c r="AL479" s="578"/>
      <c r="AM479" s="578"/>
      <c r="AN479" s="578"/>
      <c r="AO479" s="578"/>
      <c r="AP479" s="578"/>
      <c r="AQ479" s="44">
        <v>10</v>
      </c>
      <c r="AR479" s="44"/>
      <c r="AS479" s="44"/>
      <c r="AT479" s="44"/>
      <c r="AU479" s="569">
        <f>246240/275875.2</f>
        <v>0.89257751331036639</v>
      </c>
      <c r="AV479" s="570"/>
      <c r="AW479" s="570"/>
      <c r="AX479" s="571"/>
    </row>
    <row r="480" spans="1:50" ht="24.75" customHeight="1">
      <c r="A480" s="43">
        <v>8</v>
      </c>
      <c r="B480" s="43">
        <v>1</v>
      </c>
      <c r="C480" s="562" t="s">
        <v>179</v>
      </c>
      <c r="D480" s="44"/>
      <c r="E480" s="44"/>
      <c r="F480" s="44"/>
      <c r="G480" s="44"/>
      <c r="H480" s="44"/>
      <c r="I480" s="44"/>
      <c r="J480" s="44"/>
      <c r="K480" s="44"/>
      <c r="L480" s="44"/>
      <c r="M480" s="562" t="s">
        <v>180</v>
      </c>
      <c r="N480" s="44"/>
      <c r="O480" s="44"/>
      <c r="P480" s="44"/>
      <c r="Q480" s="44"/>
      <c r="R480" s="44"/>
      <c r="S480" s="44"/>
      <c r="T480" s="44"/>
      <c r="U480" s="44"/>
      <c r="V480" s="44"/>
      <c r="W480" s="44"/>
      <c r="X480" s="44"/>
      <c r="Y480" s="44"/>
      <c r="Z480" s="44"/>
      <c r="AA480" s="44"/>
      <c r="AB480" s="44"/>
      <c r="AC480" s="44"/>
      <c r="AD480" s="44"/>
      <c r="AE480" s="44"/>
      <c r="AF480" s="44"/>
      <c r="AG480" s="44"/>
      <c r="AH480" s="44"/>
      <c r="AI480" s="44"/>
      <c r="AJ480" s="44"/>
      <c r="AK480" s="577">
        <v>283.476</v>
      </c>
      <c r="AL480" s="578"/>
      <c r="AM480" s="578"/>
      <c r="AN480" s="578"/>
      <c r="AO480" s="578"/>
      <c r="AP480" s="578"/>
      <c r="AQ480" s="44">
        <v>2</v>
      </c>
      <c r="AR480" s="44"/>
      <c r="AS480" s="44"/>
      <c r="AT480" s="44"/>
      <c r="AU480" s="569">
        <f>115500/128856</f>
        <v>0.89634941329856588</v>
      </c>
      <c r="AV480" s="570"/>
      <c r="AW480" s="570"/>
      <c r="AX480" s="571"/>
    </row>
    <row r="481" spans="1:50" ht="24.75" customHeight="1">
      <c r="A481" s="43">
        <v>9</v>
      </c>
      <c r="B481" s="43">
        <v>1</v>
      </c>
      <c r="C481" s="562" t="s">
        <v>181</v>
      </c>
      <c r="D481" s="44"/>
      <c r="E481" s="44"/>
      <c r="F481" s="44"/>
      <c r="G481" s="44"/>
      <c r="H481" s="44"/>
      <c r="I481" s="44"/>
      <c r="J481" s="44"/>
      <c r="K481" s="44"/>
      <c r="L481" s="44"/>
      <c r="M481" s="576" t="s">
        <v>169</v>
      </c>
      <c r="N481" s="44"/>
      <c r="O481" s="44"/>
      <c r="P481" s="44"/>
      <c r="Q481" s="44"/>
      <c r="R481" s="44"/>
      <c r="S481" s="44"/>
      <c r="T481" s="44"/>
      <c r="U481" s="44"/>
      <c r="V481" s="44"/>
      <c r="W481" s="44"/>
      <c r="X481" s="44"/>
      <c r="Y481" s="44"/>
      <c r="Z481" s="44"/>
      <c r="AA481" s="44"/>
      <c r="AB481" s="44"/>
      <c r="AC481" s="44"/>
      <c r="AD481" s="44"/>
      <c r="AE481" s="44"/>
      <c r="AF481" s="44"/>
      <c r="AG481" s="44"/>
      <c r="AH481" s="44"/>
      <c r="AI481" s="44"/>
      <c r="AJ481" s="44"/>
      <c r="AK481" s="577">
        <v>279.17</v>
      </c>
      <c r="AL481" s="578"/>
      <c r="AM481" s="578"/>
      <c r="AN481" s="578"/>
      <c r="AO481" s="578"/>
      <c r="AP481" s="578"/>
      <c r="AQ481" s="44">
        <v>10</v>
      </c>
      <c r="AR481" s="44"/>
      <c r="AS481" s="44"/>
      <c r="AT481" s="44"/>
      <c r="AU481" s="569">
        <f>212100/220153.5</f>
        <v>0.96341870558496689</v>
      </c>
      <c r="AV481" s="570"/>
      <c r="AW481" s="570"/>
      <c r="AX481" s="571"/>
    </row>
    <row r="482" spans="1:50" ht="24.75" customHeight="1">
      <c r="A482" s="43">
        <v>10</v>
      </c>
      <c r="B482" s="43">
        <v>1</v>
      </c>
      <c r="C482" s="585" t="s">
        <v>182</v>
      </c>
      <c r="D482" s="586"/>
      <c r="E482" s="586"/>
      <c r="F482" s="586"/>
      <c r="G482" s="586"/>
      <c r="H482" s="586"/>
      <c r="I482" s="586"/>
      <c r="J482" s="586"/>
      <c r="K482" s="586"/>
      <c r="L482" s="587"/>
      <c r="M482" s="576" t="s">
        <v>183</v>
      </c>
      <c r="N482" s="44"/>
      <c r="O482" s="44"/>
      <c r="P482" s="44"/>
      <c r="Q482" s="44"/>
      <c r="R482" s="44"/>
      <c r="S482" s="44"/>
      <c r="T482" s="44"/>
      <c r="U482" s="44"/>
      <c r="V482" s="44"/>
      <c r="W482" s="44"/>
      <c r="X482" s="44"/>
      <c r="Y482" s="44"/>
      <c r="Z482" s="44"/>
      <c r="AA482" s="44"/>
      <c r="AB482" s="44"/>
      <c r="AC482" s="44"/>
      <c r="AD482" s="44"/>
      <c r="AE482" s="44"/>
      <c r="AF482" s="44"/>
      <c r="AG482" s="44"/>
      <c r="AH482" s="44"/>
      <c r="AI482" s="44"/>
      <c r="AJ482" s="44"/>
      <c r="AK482" s="579">
        <v>149.1</v>
      </c>
      <c r="AL482" s="580"/>
      <c r="AM482" s="580"/>
      <c r="AN482" s="580"/>
      <c r="AO482" s="580"/>
      <c r="AP482" s="580"/>
      <c r="AQ482" s="44">
        <v>5</v>
      </c>
      <c r="AR482" s="44"/>
      <c r="AS482" s="44"/>
      <c r="AT482" s="44"/>
      <c r="AU482" s="569">
        <f>276150/314918.1</f>
        <v>0.87689465927807908</v>
      </c>
      <c r="AV482" s="570"/>
      <c r="AW482" s="570"/>
      <c r="AX482" s="571"/>
    </row>
    <row r="483" spans="1:50" ht="24.75" customHeight="1">
      <c r="A483" s="43">
        <v>10</v>
      </c>
      <c r="B483" s="43">
        <v>1</v>
      </c>
      <c r="C483" s="585" t="s">
        <v>182</v>
      </c>
      <c r="D483" s="586"/>
      <c r="E483" s="586"/>
      <c r="F483" s="586"/>
      <c r="G483" s="586"/>
      <c r="H483" s="586"/>
      <c r="I483" s="586"/>
      <c r="J483" s="586"/>
      <c r="K483" s="586"/>
      <c r="L483" s="587"/>
      <c r="M483" s="576" t="s">
        <v>183</v>
      </c>
      <c r="N483" s="44"/>
      <c r="O483" s="44"/>
      <c r="P483" s="44"/>
      <c r="Q483" s="44"/>
      <c r="R483" s="44"/>
      <c r="S483" s="44"/>
      <c r="T483" s="44"/>
      <c r="U483" s="44"/>
      <c r="V483" s="44"/>
      <c r="W483" s="44"/>
      <c r="X483" s="44"/>
      <c r="Y483" s="44"/>
      <c r="Z483" s="44"/>
      <c r="AA483" s="44"/>
      <c r="AB483" s="44"/>
      <c r="AC483" s="44"/>
      <c r="AD483" s="44"/>
      <c r="AE483" s="44"/>
      <c r="AF483" s="44"/>
      <c r="AG483" s="44"/>
      <c r="AH483" s="44"/>
      <c r="AI483" s="44"/>
      <c r="AJ483" s="44"/>
      <c r="AK483" s="579">
        <v>122.78749999999999</v>
      </c>
      <c r="AL483" s="580"/>
      <c r="AM483" s="580"/>
      <c r="AN483" s="580"/>
      <c r="AO483" s="580"/>
      <c r="AP483" s="580"/>
      <c r="AQ483" s="44">
        <v>6</v>
      </c>
      <c r="AR483" s="44"/>
      <c r="AS483" s="44"/>
      <c r="AT483" s="44"/>
      <c r="AU483" s="569">
        <f>191614.5/210731.85</f>
        <v>0.90928115517421781</v>
      </c>
      <c r="AV483" s="570"/>
      <c r="AW483" s="570"/>
      <c r="AX483" s="571"/>
    </row>
    <row r="484" spans="1:50" ht="24" hidden="1" customHeight="1">
      <c r="A484" s="43"/>
      <c r="B484" s="43"/>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c r="AA484" s="44"/>
      <c r="AB484" s="44"/>
      <c r="AC484" s="44"/>
      <c r="AD484" s="44"/>
      <c r="AE484" s="44"/>
      <c r="AF484" s="44"/>
      <c r="AG484" s="44"/>
      <c r="AH484" s="44"/>
      <c r="AI484" s="44"/>
      <c r="AJ484" s="44"/>
      <c r="AK484" s="45"/>
      <c r="AL484" s="44"/>
      <c r="AM484" s="44"/>
      <c r="AN484" s="44"/>
      <c r="AO484" s="44"/>
      <c r="AP484" s="44"/>
      <c r="AQ484" s="46"/>
      <c r="AR484" s="47"/>
      <c r="AS484" s="47"/>
      <c r="AT484" s="48"/>
      <c r="AU484" s="46"/>
      <c r="AV484" s="47"/>
      <c r="AW484" s="47"/>
      <c r="AX484" s="48"/>
    </row>
    <row r="485" spans="1:50" ht="24" hidden="1" customHeight="1">
      <c r="A485" s="43"/>
      <c r="B485" s="43"/>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c r="AA485" s="44"/>
      <c r="AB485" s="44"/>
      <c r="AC485" s="44"/>
      <c r="AD485" s="44"/>
      <c r="AE485" s="44"/>
      <c r="AF485" s="44"/>
      <c r="AG485" s="44"/>
      <c r="AH485" s="44"/>
      <c r="AI485" s="44"/>
      <c r="AJ485" s="44"/>
      <c r="AK485" s="45"/>
      <c r="AL485" s="44"/>
      <c r="AM485" s="44"/>
      <c r="AN485" s="44"/>
      <c r="AO485" s="44"/>
      <c r="AP485" s="44"/>
      <c r="AQ485" s="46"/>
      <c r="AR485" s="47"/>
      <c r="AS485" s="47"/>
      <c r="AT485" s="48"/>
      <c r="AU485" s="46"/>
      <c r="AV485" s="47"/>
      <c r="AW485" s="47"/>
      <c r="AX485" s="48"/>
    </row>
    <row r="486" spans="1:50" ht="24" hidden="1" customHeight="1">
      <c r="A486" s="43"/>
      <c r="B486" s="43"/>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c r="AA486" s="44"/>
      <c r="AB486" s="44"/>
      <c r="AC486" s="44"/>
      <c r="AD486" s="44"/>
      <c r="AE486" s="44"/>
      <c r="AF486" s="44"/>
      <c r="AG486" s="44"/>
      <c r="AH486" s="44"/>
      <c r="AI486" s="44"/>
      <c r="AJ486" s="44"/>
      <c r="AK486" s="45"/>
      <c r="AL486" s="44"/>
      <c r="AM486" s="44"/>
      <c r="AN486" s="44"/>
      <c r="AO486" s="44"/>
      <c r="AP486" s="44"/>
      <c r="AQ486" s="46"/>
      <c r="AR486" s="47"/>
      <c r="AS486" s="47"/>
      <c r="AT486" s="48"/>
      <c r="AU486" s="46"/>
      <c r="AV486" s="47"/>
      <c r="AW486" s="47"/>
      <c r="AX486" s="48"/>
    </row>
    <row r="487" spans="1:50" ht="24" hidden="1" customHeight="1">
      <c r="A487" s="43"/>
      <c r="B487" s="43"/>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c r="AA487" s="44"/>
      <c r="AB487" s="44"/>
      <c r="AC487" s="44"/>
      <c r="AD487" s="44"/>
      <c r="AE487" s="44"/>
      <c r="AF487" s="44"/>
      <c r="AG487" s="44"/>
      <c r="AH487" s="44"/>
      <c r="AI487" s="44"/>
      <c r="AJ487" s="44"/>
      <c r="AK487" s="45"/>
      <c r="AL487" s="44"/>
      <c r="AM487" s="44"/>
      <c r="AN487" s="44"/>
      <c r="AO487" s="44"/>
      <c r="AP487" s="44"/>
      <c r="AQ487" s="46"/>
      <c r="AR487" s="47"/>
      <c r="AS487" s="47"/>
      <c r="AT487" s="48"/>
      <c r="AU487" s="46"/>
      <c r="AV487" s="47"/>
      <c r="AW487" s="47"/>
      <c r="AX487" s="48"/>
    </row>
    <row r="488" spans="1:50" ht="24" hidden="1" customHeight="1">
      <c r="A488" s="43"/>
      <c r="B488" s="43"/>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c r="AA488" s="44"/>
      <c r="AB488" s="44"/>
      <c r="AC488" s="44"/>
      <c r="AD488" s="44"/>
      <c r="AE488" s="44"/>
      <c r="AF488" s="44"/>
      <c r="AG488" s="44"/>
      <c r="AH488" s="44"/>
      <c r="AI488" s="44"/>
      <c r="AJ488" s="44"/>
      <c r="AK488" s="45"/>
      <c r="AL488" s="44"/>
      <c r="AM488" s="44"/>
      <c r="AN488" s="44"/>
      <c r="AO488" s="44"/>
      <c r="AP488" s="44"/>
      <c r="AQ488" s="46"/>
      <c r="AR488" s="47"/>
      <c r="AS488" s="47"/>
      <c r="AT488" s="48"/>
      <c r="AU488" s="46"/>
      <c r="AV488" s="47"/>
      <c r="AW488" s="47"/>
      <c r="AX488" s="48"/>
    </row>
    <row r="489" spans="1:50" ht="24" hidden="1" customHeight="1">
      <c r="A489" s="43"/>
      <c r="B489" s="43"/>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4"/>
      <c r="AK489" s="45"/>
      <c r="AL489" s="44"/>
      <c r="AM489" s="44"/>
      <c r="AN489" s="44"/>
      <c r="AO489" s="44"/>
      <c r="AP489" s="44"/>
      <c r="AQ489" s="46"/>
      <c r="AR489" s="47"/>
      <c r="AS489" s="47"/>
      <c r="AT489" s="48"/>
      <c r="AU489" s="46"/>
      <c r="AV489" s="47"/>
      <c r="AW489" s="47"/>
      <c r="AX489" s="48"/>
    </row>
    <row r="490" spans="1:50" ht="24" hidden="1" customHeight="1">
      <c r="A490" s="43"/>
      <c r="B490" s="43"/>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c r="AA490" s="44"/>
      <c r="AB490" s="44"/>
      <c r="AC490" s="44"/>
      <c r="AD490" s="44"/>
      <c r="AE490" s="44"/>
      <c r="AF490" s="44"/>
      <c r="AG490" s="44"/>
      <c r="AH490" s="44"/>
      <c r="AI490" s="44"/>
      <c r="AJ490" s="44"/>
      <c r="AK490" s="45"/>
      <c r="AL490" s="44"/>
      <c r="AM490" s="44"/>
      <c r="AN490" s="44"/>
      <c r="AO490" s="44"/>
      <c r="AP490" s="44"/>
      <c r="AQ490" s="46"/>
      <c r="AR490" s="47"/>
      <c r="AS490" s="47"/>
      <c r="AT490" s="48"/>
      <c r="AU490" s="46"/>
      <c r="AV490" s="47"/>
      <c r="AW490" s="47"/>
      <c r="AX490" s="48"/>
    </row>
    <row r="491" spans="1:50" ht="24" hidden="1" customHeight="1">
      <c r="A491" s="43"/>
      <c r="B491" s="43"/>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c r="AA491" s="44"/>
      <c r="AB491" s="44"/>
      <c r="AC491" s="44"/>
      <c r="AD491" s="44"/>
      <c r="AE491" s="44"/>
      <c r="AF491" s="44"/>
      <c r="AG491" s="44"/>
      <c r="AH491" s="44"/>
      <c r="AI491" s="44"/>
      <c r="AJ491" s="44"/>
      <c r="AK491" s="45"/>
      <c r="AL491" s="44"/>
      <c r="AM491" s="44"/>
      <c r="AN491" s="44"/>
      <c r="AO491" s="44"/>
      <c r="AP491" s="44"/>
      <c r="AQ491" s="46"/>
      <c r="AR491" s="47"/>
      <c r="AS491" s="47"/>
      <c r="AT491" s="48"/>
      <c r="AU491" s="46"/>
      <c r="AV491" s="47"/>
      <c r="AW491" s="47"/>
      <c r="AX491" s="48"/>
    </row>
    <row r="492" spans="1:50" ht="24" hidden="1" customHeight="1">
      <c r="A492" s="43"/>
      <c r="B492" s="43"/>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c r="AA492" s="44"/>
      <c r="AB492" s="44"/>
      <c r="AC492" s="44"/>
      <c r="AD492" s="44"/>
      <c r="AE492" s="44"/>
      <c r="AF492" s="44"/>
      <c r="AG492" s="44"/>
      <c r="AH492" s="44"/>
      <c r="AI492" s="44"/>
      <c r="AJ492" s="44"/>
      <c r="AK492" s="45"/>
      <c r="AL492" s="44"/>
      <c r="AM492" s="44"/>
      <c r="AN492" s="44"/>
      <c r="AO492" s="44"/>
      <c r="AP492" s="44"/>
      <c r="AQ492" s="46"/>
      <c r="AR492" s="47"/>
      <c r="AS492" s="47"/>
      <c r="AT492" s="48"/>
      <c r="AU492" s="46"/>
      <c r="AV492" s="47"/>
      <c r="AW492" s="47"/>
      <c r="AX492" s="48"/>
    </row>
    <row r="493" spans="1:50" ht="24" hidden="1" customHeight="1">
      <c r="A493" s="43"/>
      <c r="B493" s="43"/>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c r="AA493" s="44"/>
      <c r="AB493" s="44"/>
      <c r="AC493" s="44"/>
      <c r="AD493" s="44"/>
      <c r="AE493" s="44"/>
      <c r="AF493" s="44"/>
      <c r="AG493" s="44"/>
      <c r="AH493" s="44"/>
      <c r="AI493" s="44"/>
      <c r="AJ493" s="44"/>
      <c r="AK493" s="45"/>
      <c r="AL493" s="44"/>
      <c r="AM493" s="44"/>
      <c r="AN493" s="44"/>
      <c r="AO493" s="44"/>
      <c r="AP493" s="44"/>
      <c r="AQ493" s="46"/>
      <c r="AR493" s="47"/>
      <c r="AS493" s="47"/>
      <c r="AT493" s="48"/>
      <c r="AU493" s="46"/>
      <c r="AV493" s="47"/>
      <c r="AW493" s="47"/>
      <c r="AX493" s="48"/>
    </row>
    <row r="494" spans="1:50" ht="24" hidden="1" customHeight="1">
      <c r="A494" s="43"/>
      <c r="B494" s="43"/>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c r="AA494" s="44"/>
      <c r="AB494" s="44"/>
      <c r="AC494" s="44"/>
      <c r="AD494" s="44"/>
      <c r="AE494" s="44"/>
      <c r="AF494" s="44"/>
      <c r="AG494" s="44"/>
      <c r="AH494" s="44"/>
      <c r="AI494" s="44"/>
      <c r="AJ494" s="44"/>
      <c r="AK494" s="45"/>
      <c r="AL494" s="44"/>
      <c r="AM494" s="44"/>
      <c r="AN494" s="44"/>
      <c r="AO494" s="44"/>
      <c r="AP494" s="44"/>
      <c r="AQ494" s="46"/>
      <c r="AR494" s="47"/>
      <c r="AS494" s="47"/>
      <c r="AT494" s="48"/>
      <c r="AU494" s="46"/>
      <c r="AV494" s="47"/>
      <c r="AW494" s="47"/>
      <c r="AX494" s="48"/>
    </row>
    <row r="495" spans="1:50" ht="24" hidden="1" customHeight="1">
      <c r="A495" s="43"/>
      <c r="B495" s="43"/>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c r="AA495" s="44"/>
      <c r="AB495" s="44"/>
      <c r="AC495" s="44"/>
      <c r="AD495" s="44"/>
      <c r="AE495" s="44"/>
      <c r="AF495" s="44"/>
      <c r="AG495" s="44"/>
      <c r="AH495" s="44"/>
      <c r="AI495" s="44"/>
      <c r="AJ495" s="44"/>
      <c r="AK495" s="45"/>
      <c r="AL495" s="44"/>
      <c r="AM495" s="44"/>
      <c r="AN495" s="44"/>
      <c r="AO495" s="44"/>
      <c r="AP495" s="44"/>
      <c r="AQ495" s="46"/>
      <c r="AR495" s="47"/>
      <c r="AS495" s="47"/>
      <c r="AT495" s="48"/>
      <c r="AU495" s="46"/>
      <c r="AV495" s="47"/>
      <c r="AW495" s="47"/>
      <c r="AX495" s="48"/>
    </row>
    <row r="496" spans="1:50" ht="24" hidden="1" customHeight="1">
      <c r="A496" s="43"/>
      <c r="B496" s="43"/>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c r="AA496" s="44"/>
      <c r="AB496" s="44"/>
      <c r="AC496" s="44"/>
      <c r="AD496" s="44"/>
      <c r="AE496" s="44"/>
      <c r="AF496" s="44"/>
      <c r="AG496" s="44"/>
      <c r="AH496" s="44"/>
      <c r="AI496" s="44"/>
      <c r="AJ496" s="44"/>
      <c r="AK496" s="45"/>
      <c r="AL496" s="44"/>
      <c r="AM496" s="44"/>
      <c r="AN496" s="44"/>
      <c r="AO496" s="44"/>
      <c r="AP496" s="44"/>
      <c r="AQ496" s="46"/>
      <c r="AR496" s="47"/>
      <c r="AS496" s="47"/>
      <c r="AT496" s="48"/>
      <c r="AU496" s="46"/>
      <c r="AV496" s="47"/>
      <c r="AW496" s="47"/>
      <c r="AX496" s="48"/>
    </row>
    <row r="497" spans="1:50" ht="24" hidden="1" customHeight="1">
      <c r="A497" s="43"/>
      <c r="B497" s="43"/>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c r="AA497" s="44"/>
      <c r="AB497" s="44"/>
      <c r="AC497" s="44"/>
      <c r="AD497" s="44"/>
      <c r="AE497" s="44"/>
      <c r="AF497" s="44"/>
      <c r="AG497" s="44"/>
      <c r="AH497" s="44"/>
      <c r="AI497" s="44"/>
      <c r="AJ497" s="44"/>
      <c r="AK497" s="45"/>
      <c r="AL497" s="44"/>
      <c r="AM497" s="44"/>
      <c r="AN497" s="44"/>
      <c r="AO497" s="44"/>
      <c r="AP497" s="44"/>
      <c r="AQ497" s="46"/>
      <c r="AR497" s="47"/>
      <c r="AS497" s="47"/>
      <c r="AT497" s="48"/>
      <c r="AU497" s="46"/>
      <c r="AV497" s="47"/>
      <c r="AW497" s="47"/>
      <c r="AX497" s="48"/>
    </row>
    <row r="498" spans="1:50" ht="24" hidden="1" customHeight="1">
      <c r="A498" s="43"/>
      <c r="B498" s="43"/>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c r="AA498" s="44"/>
      <c r="AB498" s="44"/>
      <c r="AC498" s="44"/>
      <c r="AD498" s="44"/>
      <c r="AE498" s="44"/>
      <c r="AF498" s="44"/>
      <c r="AG498" s="44"/>
      <c r="AH498" s="44"/>
      <c r="AI498" s="44"/>
      <c r="AJ498" s="44"/>
      <c r="AK498" s="45"/>
      <c r="AL498" s="44"/>
      <c r="AM498" s="44"/>
      <c r="AN498" s="44"/>
      <c r="AO498" s="44"/>
      <c r="AP498" s="44"/>
      <c r="AQ498" s="46"/>
      <c r="AR498" s="47"/>
      <c r="AS498" s="47"/>
      <c r="AT498" s="48"/>
      <c r="AU498" s="46"/>
      <c r="AV498" s="47"/>
      <c r="AW498" s="47"/>
      <c r="AX498" s="48"/>
    </row>
    <row r="499" spans="1:50">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c r="AB499" s="34"/>
      <c r="AD499" s="34"/>
      <c r="AE499" s="34"/>
      <c r="AF499" s="34"/>
      <c r="AH499" s="34"/>
      <c r="AI499" s="34"/>
      <c r="AJ499" s="34"/>
      <c r="AK499" s="34"/>
      <c r="AL499" s="34"/>
      <c r="AM499" s="34"/>
      <c r="AN499" s="34"/>
      <c r="AO499" s="34"/>
      <c r="AP499" s="34"/>
      <c r="AQ499" s="34"/>
      <c r="AR499" s="34"/>
      <c r="AS499" s="34"/>
      <c r="AT499" s="34"/>
      <c r="AU499" s="34"/>
      <c r="AV499" s="34"/>
      <c r="AW499" s="34"/>
      <c r="AX499" s="34"/>
    </row>
    <row r="500" spans="1:50" ht="18" customHeight="1">
      <c r="A500" s="34"/>
      <c r="B500" t="s">
        <v>184</v>
      </c>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c r="AB500" s="34"/>
      <c r="AC500" s="34"/>
      <c r="AD500" s="34"/>
      <c r="AE500" s="34"/>
      <c r="AF500" s="34"/>
      <c r="AG500" s="34"/>
      <c r="AH500" s="34"/>
      <c r="AI500" s="34"/>
      <c r="AJ500" s="34"/>
      <c r="AK500" s="34"/>
      <c r="AL500" s="34"/>
      <c r="AM500" s="34"/>
      <c r="AN500" s="34"/>
      <c r="AO500" s="34"/>
      <c r="AP500" s="34"/>
      <c r="AQ500" s="34"/>
      <c r="AR500" s="34"/>
      <c r="AS500" s="34"/>
      <c r="AT500" s="34"/>
      <c r="AU500" s="34"/>
      <c r="AV500" s="34"/>
      <c r="AW500" s="34"/>
      <c r="AX500" s="34"/>
    </row>
    <row r="501" spans="1:50" ht="35.25" customHeight="1">
      <c r="A501" s="43"/>
      <c r="B501" s="43"/>
      <c r="C501" s="185" t="s">
        <v>141</v>
      </c>
      <c r="D501" s="185"/>
      <c r="E501" s="185"/>
      <c r="F501" s="185"/>
      <c r="G501" s="185"/>
      <c r="H501" s="185"/>
      <c r="I501" s="185"/>
      <c r="J501" s="185"/>
      <c r="K501" s="185"/>
      <c r="L501" s="185"/>
      <c r="M501" s="185" t="s">
        <v>142</v>
      </c>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565" t="s">
        <v>143</v>
      </c>
      <c r="AL501" s="185"/>
      <c r="AM501" s="185"/>
      <c r="AN501" s="185"/>
      <c r="AO501" s="185"/>
      <c r="AP501" s="185"/>
      <c r="AQ501" s="185" t="s">
        <v>144</v>
      </c>
      <c r="AR501" s="185"/>
      <c r="AS501" s="185"/>
      <c r="AT501" s="185"/>
      <c r="AU501" s="183" t="s">
        <v>145</v>
      </c>
      <c r="AV501" s="122"/>
      <c r="AW501" s="122"/>
      <c r="AX501" s="566"/>
    </row>
    <row r="502" spans="1:50" ht="24.75" customHeight="1">
      <c r="A502" s="43">
        <v>1</v>
      </c>
      <c r="B502" s="43">
        <v>1</v>
      </c>
      <c r="C502" s="562" t="s">
        <v>185</v>
      </c>
      <c r="D502" s="44"/>
      <c r="E502" s="44"/>
      <c r="F502" s="44"/>
      <c r="G502" s="44"/>
      <c r="H502" s="44"/>
      <c r="I502" s="44"/>
      <c r="J502" s="44"/>
      <c r="K502" s="44"/>
      <c r="L502" s="44"/>
      <c r="M502" s="562" t="s">
        <v>186</v>
      </c>
      <c r="N502" s="44"/>
      <c r="O502" s="44"/>
      <c r="P502" s="44"/>
      <c r="Q502" s="44"/>
      <c r="R502" s="44"/>
      <c r="S502" s="44"/>
      <c r="T502" s="44"/>
      <c r="U502" s="44"/>
      <c r="V502" s="44"/>
      <c r="W502" s="44"/>
      <c r="X502" s="44"/>
      <c r="Y502" s="44"/>
      <c r="Z502" s="44"/>
      <c r="AA502" s="44"/>
      <c r="AB502" s="44"/>
      <c r="AC502" s="44"/>
      <c r="AD502" s="44"/>
      <c r="AE502" s="44"/>
      <c r="AF502" s="44"/>
      <c r="AG502" s="44"/>
      <c r="AH502" s="44"/>
      <c r="AI502" s="44"/>
      <c r="AJ502" s="44"/>
      <c r="AK502" s="577">
        <v>22.537351000000001</v>
      </c>
      <c r="AL502" s="578"/>
      <c r="AM502" s="578"/>
      <c r="AN502" s="578"/>
      <c r="AO502" s="578"/>
      <c r="AP502" s="578"/>
      <c r="AQ502" s="562" t="s">
        <v>187</v>
      </c>
      <c r="AR502" s="44"/>
      <c r="AS502" s="44"/>
      <c r="AT502" s="44"/>
      <c r="AU502" s="582">
        <v>1</v>
      </c>
      <c r="AV502" s="583"/>
      <c r="AW502" s="583"/>
      <c r="AX502" s="584"/>
    </row>
    <row r="503" spans="1:50" ht="24.75" customHeight="1">
      <c r="A503" s="43">
        <v>2</v>
      </c>
      <c r="B503" s="43">
        <v>1</v>
      </c>
      <c r="C503" s="581" t="s">
        <v>188</v>
      </c>
      <c r="D503" s="44"/>
      <c r="E503" s="44"/>
      <c r="F503" s="44"/>
      <c r="G503" s="44"/>
      <c r="H503" s="44"/>
      <c r="I503" s="44"/>
      <c r="J503" s="44"/>
      <c r="K503" s="44"/>
      <c r="L503" s="44"/>
      <c r="M503" s="562" t="s">
        <v>186</v>
      </c>
      <c r="N503" s="44"/>
      <c r="O503" s="44"/>
      <c r="P503" s="44"/>
      <c r="Q503" s="44"/>
      <c r="R503" s="44"/>
      <c r="S503" s="44"/>
      <c r="T503" s="44"/>
      <c r="U503" s="44"/>
      <c r="V503" s="44"/>
      <c r="W503" s="44"/>
      <c r="X503" s="44"/>
      <c r="Y503" s="44"/>
      <c r="Z503" s="44"/>
      <c r="AA503" s="44"/>
      <c r="AB503" s="44"/>
      <c r="AC503" s="44"/>
      <c r="AD503" s="44"/>
      <c r="AE503" s="44"/>
      <c r="AF503" s="44"/>
      <c r="AG503" s="44"/>
      <c r="AH503" s="44"/>
      <c r="AI503" s="44"/>
      <c r="AJ503" s="44"/>
      <c r="AK503" s="577">
        <v>9.7121440000000003</v>
      </c>
      <c r="AL503" s="578"/>
      <c r="AM503" s="578"/>
      <c r="AN503" s="578"/>
      <c r="AO503" s="578"/>
      <c r="AP503" s="578"/>
      <c r="AQ503" s="562" t="s">
        <v>187</v>
      </c>
      <c r="AR503" s="44"/>
      <c r="AS503" s="44"/>
      <c r="AT503" s="44"/>
      <c r="AU503" s="582">
        <v>1</v>
      </c>
      <c r="AV503" s="583"/>
      <c r="AW503" s="583"/>
      <c r="AX503" s="584"/>
    </row>
    <row r="504" spans="1:50" ht="24.75" customHeight="1">
      <c r="A504" s="43">
        <v>3</v>
      </c>
      <c r="B504" s="43">
        <v>1</v>
      </c>
      <c r="C504" s="581" t="s">
        <v>189</v>
      </c>
      <c r="D504" s="44"/>
      <c r="E504" s="44"/>
      <c r="F504" s="44"/>
      <c r="G504" s="44"/>
      <c r="H504" s="44"/>
      <c r="I504" s="44"/>
      <c r="J504" s="44"/>
      <c r="K504" s="44"/>
      <c r="L504" s="44"/>
      <c r="M504" s="562" t="s">
        <v>186</v>
      </c>
      <c r="N504" s="44"/>
      <c r="O504" s="44"/>
      <c r="P504" s="44"/>
      <c r="Q504" s="44"/>
      <c r="R504" s="44"/>
      <c r="S504" s="44"/>
      <c r="T504" s="44"/>
      <c r="U504" s="44"/>
      <c r="V504" s="44"/>
      <c r="W504" s="44"/>
      <c r="X504" s="44"/>
      <c r="Y504" s="44"/>
      <c r="Z504" s="44"/>
      <c r="AA504" s="44"/>
      <c r="AB504" s="44"/>
      <c r="AC504" s="44"/>
      <c r="AD504" s="44"/>
      <c r="AE504" s="44"/>
      <c r="AF504" s="44"/>
      <c r="AG504" s="44"/>
      <c r="AH504" s="44"/>
      <c r="AI504" s="44"/>
      <c r="AJ504" s="44"/>
      <c r="AK504" s="577">
        <v>8.8067279999999997</v>
      </c>
      <c r="AL504" s="578"/>
      <c r="AM504" s="578"/>
      <c r="AN504" s="578"/>
      <c r="AO504" s="578"/>
      <c r="AP504" s="578"/>
      <c r="AQ504" s="562" t="s">
        <v>187</v>
      </c>
      <c r="AR504" s="44"/>
      <c r="AS504" s="44"/>
      <c r="AT504" s="44"/>
      <c r="AU504" s="582">
        <v>1</v>
      </c>
      <c r="AV504" s="583"/>
      <c r="AW504" s="583"/>
      <c r="AX504" s="584"/>
    </row>
    <row r="505" spans="1:50" ht="24.75" customHeight="1">
      <c r="A505" s="43">
        <v>4</v>
      </c>
      <c r="B505" s="43">
        <v>1</v>
      </c>
      <c r="C505" s="581" t="s">
        <v>190</v>
      </c>
      <c r="D505" s="44"/>
      <c r="E505" s="44"/>
      <c r="F505" s="44"/>
      <c r="G505" s="44"/>
      <c r="H505" s="44"/>
      <c r="I505" s="44"/>
      <c r="J505" s="44"/>
      <c r="K505" s="44"/>
      <c r="L505" s="44"/>
      <c r="M505" s="562" t="s">
        <v>186</v>
      </c>
      <c r="N505" s="44"/>
      <c r="O505" s="44"/>
      <c r="P505" s="44"/>
      <c r="Q505" s="44"/>
      <c r="R505" s="44"/>
      <c r="S505" s="44"/>
      <c r="T505" s="44"/>
      <c r="U505" s="44"/>
      <c r="V505" s="44"/>
      <c r="W505" s="44"/>
      <c r="X505" s="44"/>
      <c r="Y505" s="44"/>
      <c r="Z505" s="44"/>
      <c r="AA505" s="44"/>
      <c r="AB505" s="44"/>
      <c r="AC505" s="44"/>
      <c r="AD505" s="44"/>
      <c r="AE505" s="44"/>
      <c r="AF505" s="44"/>
      <c r="AG505" s="44"/>
      <c r="AH505" s="44"/>
      <c r="AI505" s="44"/>
      <c r="AJ505" s="44"/>
      <c r="AK505" s="577">
        <v>6.7901680000000004</v>
      </c>
      <c r="AL505" s="578"/>
      <c r="AM505" s="578"/>
      <c r="AN505" s="578"/>
      <c r="AO505" s="578"/>
      <c r="AP505" s="578"/>
      <c r="AQ505" s="562" t="s">
        <v>187</v>
      </c>
      <c r="AR505" s="44"/>
      <c r="AS505" s="44"/>
      <c r="AT505" s="44"/>
      <c r="AU505" s="582">
        <v>1</v>
      </c>
      <c r="AV505" s="583"/>
      <c r="AW505" s="583"/>
      <c r="AX505" s="584"/>
    </row>
    <row r="506" spans="1:50" ht="24.75" customHeight="1">
      <c r="A506" s="43">
        <v>5</v>
      </c>
      <c r="B506" s="43">
        <v>1</v>
      </c>
      <c r="C506" s="581" t="s">
        <v>191</v>
      </c>
      <c r="D506" s="44"/>
      <c r="E506" s="44"/>
      <c r="F506" s="44"/>
      <c r="G506" s="44"/>
      <c r="H506" s="44"/>
      <c r="I506" s="44"/>
      <c r="J506" s="44"/>
      <c r="K506" s="44"/>
      <c r="L506" s="44"/>
      <c r="M506" s="562" t="s">
        <v>186</v>
      </c>
      <c r="N506" s="44"/>
      <c r="O506" s="44"/>
      <c r="P506" s="44"/>
      <c r="Q506" s="44"/>
      <c r="R506" s="44"/>
      <c r="S506" s="44"/>
      <c r="T506" s="44"/>
      <c r="U506" s="44"/>
      <c r="V506" s="44"/>
      <c r="W506" s="44"/>
      <c r="X506" s="44"/>
      <c r="Y506" s="44"/>
      <c r="Z506" s="44"/>
      <c r="AA506" s="44"/>
      <c r="AB506" s="44"/>
      <c r="AC506" s="44"/>
      <c r="AD506" s="44"/>
      <c r="AE506" s="44"/>
      <c r="AF506" s="44"/>
      <c r="AG506" s="44"/>
      <c r="AH506" s="44"/>
      <c r="AI506" s="44"/>
      <c r="AJ506" s="44"/>
      <c r="AK506" s="577">
        <v>4.9206960000000004</v>
      </c>
      <c r="AL506" s="578"/>
      <c r="AM506" s="578"/>
      <c r="AN506" s="578"/>
      <c r="AO506" s="578"/>
      <c r="AP506" s="578"/>
      <c r="AQ506" s="562" t="s">
        <v>187</v>
      </c>
      <c r="AR506" s="44"/>
      <c r="AS506" s="44"/>
      <c r="AT506" s="44"/>
      <c r="AU506" s="582">
        <v>1</v>
      </c>
      <c r="AV506" s="583"/>
      <c r="AW506" s="583"/>
      <c r="AX506" s="584"/>
    </row>
    <row r="507" spans="1:50" ht="24.75" customHeight="1">
      <c r="A507" s="43">
        <v>6</v>
      </c>
      <c r="B507" s="43">
        <v>1</v>
      </c>
      <c r="C507" s="581" t="s">
        <v>192</v>
      </c>
      <c r="D507" s="44"/>
      <c r="E507" s="44"/>
      <c r="F507" s="44"/>
      <c r="G507" s="44"/>
      <c r="H507" s="44"/>
      <c r="I507" s="44"/>
      <c r="J507" s="44"/>
      <c r="K507" s="44"/>
      <c r="L507" s="44"/>
      <c r="M507" s="562" t="s">
        <v>186</v>
      </c>
      <c r="N507" s="44"/>
      <c r="O507" s="44"/>
      <c r="P507" s="44"/>
      <c r="Q507" s="44"/>
      <c r="R507" s="44"/>
      <c r="S507" s="44"/>
      <c r="T507" s="44"/>
      <c r="U507" s="44"/>
      <c r="V507" s="44"/>
      <c r="W507" s="44"/>
      <c r="X507" s="44"/>
      <c r="Y507" s="44"/>
      <c r="Z507" s="44"/>
      <c r="AA507" s="44"/>
      <c r="AB507" s="44"/>
      <c r="AC507" s="44"/>
      <c r="AD507" s="44"/>
      <c r="AE507" s="44"/>
      <c r="AF507" s="44"/>
      <c r="AG507" s="44"/>
      <c r="AH507" s="44"/>
      <c r="AI507" s="44"/>
      <c r="AJ507" s="44"/>
      <c r="AK507" s="577">
        <v>4.5450749999999998</v>
      </c>
      <c r="AL507" s="578"/>
      <c r="AM507" s="578"/>
      <c r="AN507" s="578"/>
      <c r="AO507" s="578"/>
      <c r="AP507" s="578"/>
      <c r="AQ507" s="562" t="s">
        <v>187</v>
      </c>
      <c r="AR507" s="44"/>
      <c r="AS507" s="44"/>
      <c r="AT507" s="44"/>
      <c r="AU507" s="582">
        <v>1</v>
      </c>
      <c r="AV507" s="583"/>
      <c r="AW507" s="583"/>
      <c r="AX507" s="584"/>
    </row>
    <row r="508" spans="1:50" ht="24.75" customHeight="1">
      <c r="A508" s="43">
        <v>7</v>
      </c>
      <c r="B508" s="43">
        <v>1</v>
      </c>
      <c r="C508" s="562" t="s">
        <v>193</v>
      </c>
      <c r="D508" s="44"/>
      <c r="E508" s="44"/>
      <c r="F508" s="44"/>
      <c r="G508" s="44"/>
      <c r="H508" s="44"/>
      <c r="I508" s="44"/>
      <c r="J508" s="44"/>
      <c r="K508" s="44"/>
      <c r="L508" s="44"/>
      <c r="M508" s="562" t="s">
        <v>186</v>
      </c>
      <c r="N508" s="44"/>
      <c r="O508" s="44"/>
      <c r="P508" s="44"/>
      <c r="Q508" s="44"/>
      <c r="R508" s="44"/>
      <c r="S508" s="44"/>
      <c r="T508" s="44"/>
      <c r="U508" s="44"/>
      <c r="V508" s="44"/>
      <c r="W508" s="44"/>
      <c r="X508" s="44"/>
      <c r="Y508" s="44"/>
      <c r="Z508" s="44"/>
      <c r="AA508" s="44"/>
      <c r="AB508" s="44"/>
      <c r="AC508" s="44"/>
      <c r="AD508" s="44"/>
      <c r="AE508" s="44"/>
      <c r="AF508" s="44"/>
      <c r="AG508" s="44"/>
      <c r="AH508" s="44"/>
      <c r="AI508" s="44"/>
      <c r="AJ508" s="44"/>
      <c r="AK508" s="577">
        <v>4.3279719999999999</v>
      </c>
      <c r="AL508" s="578"/>
      <c r="AM508" s="578"/>
      <c r="AN508" s="578"/>
      <c r="AO508" s="578"/>
      <c r="AP508" s="578"/>
      <c r="AQ508" s="562" t="s">
        <v>187</v>
      </c>
      <c r="AR508" s="44"/>
      <c r="AS508" s="44"/>
      <c r="AT508" s="44"/>
      <c r="AU508" s="582">
        <v>1</v>
      </c>
      <c r="AV508" s="583"/>
      <c r="AW508" s="583"/>
      <c r="AX508" s="584"/>
    </row>
    <row r="509" spans="1:50" ht="24.75" customHeight="1">
      <c r="A509" s="43">
        <v>8</v>
      </c>
      <c r="B509" s="43">
        <v>1</v>
      </c>
      <c r="C509" s="581" t="s">
        <v>194</v>
      </c>
      <c r="D509" s="44"/>
      <c r="E509" s="44"/>
      <c r="F509" s="44"/>
      <c r="G509" s="44"/>
      <c r="H509" s="44"/>
      <c r="I509" s="44"/>
      <c r="J509" s="44"/>
      <c r="K509" s="44"/>
      <c r="L509" s="44"/>
      <c r="M509" s="562" t="s">
        <v>186</v>
      </c>
      <c r="N509" s="44"/>
      <c r="O509" s="44"/>
      <c r="P509" s="44"/>
      <c r="Q509" s="44"/>
      <c r="R509" s="44"/>
      <c r="S509" s="44"/>
      <c r="T509" s="44"/>
      <c r="U509" s="44"/>
      <c r="V509" s="44"/>
      <c r="W509" s="44"/>
      <c r="X509" s="44"/>
      <c r="Y509" s="44"/>
      <c r="Z509" s="44"/>
      <c r="AA509" s="44"/>
      <c r="AB509" s="44"/>
      <c r="AC509" s="44"/>
      <c r="AD509" s="44"/>
      <c r="AE509" s="44"/>
      <c r="AF509" s="44"/>
      <c r="AG509" s="44"/>
      <c r="AH509" s="44"/>
      <c r="AI509" s="44"/>
      <c r="AJ509" s="44"/>
      <c r="AK509" s="577">
        <v>3.9142769999999998</v>
      </c>
      <c r="AL509" s="578"/>
      <c r="AM509" s="578"/>
      <c r="AN509" s="578"/>
      <c r="AO509" s="578"/>
      <c r="AP509" s="578"/>
      <c r="AQ509" s="562" t="s">
        <v>187</v>
      </c>
      <c r="AR509" s="44"/>
      <c r="AS509" s="44"/>
      <c r="AT509" s="44"/>
      <c r="AU509" s="582">
        <v>1</v>
      </c>
      <c r="AV509" s="583"/>
      <c r="AW509" s="583"/>
      <c r="AX509" s="584"/>
    </row>
    <row r="510" spans="1:50" ht="24.75" customHeight="1">
      <c r="A510" s="43">
        <v>9</v>
      </c>
      <c r="B510" s="43">
        <v>1</v>
      </c>
      <c r="C510" s="581" t="s">
        <v>195</v>
      </c>
      <c r="D510" s="44"/>
      <c r="E510" s="44"/>
      <c r="F510" s="44"/>
      <c r="G510" s="44"/>
      <c r="H510" s="44"/>
      <c r="I510" s="44"/>
      <c r="J510" s="44"/>
      <c r="K510" s="44"/>
      <c r="L510" s="44"/>
      <c r="M510" s="562" t="s">
        <v>186</v>
      </c>
      <c r="N510" s="44"/>
      <c r="O510" s="44"/>
      <c r="P510" s="44"/>
      <c r="Q510" s="44"/>
      <c r="R510" s="44"/>
      <c r="S510" s="44"/>
      <c r="T510" s="44"/>
      <c r="U510" s="44"/>
      <c r="V510" s="44"/>
      <c r="W510" s="44"/>
      <c r="X510" s="44"/>
      <c r="Y510" s="44"/>
      <c r="Z510" s="44"/>
      <c r="AA510" s="44"/>
      <c r="AB510" s="44"/>
      <c r="AC510" s="44"/>
      <c r="AD510" s="44"/>
      <c r="AE510" s="44"/>
      <c r="AF510" s="44"/>
      <c r="AG510" s="44"/>
      <c r="AH510" s="44"/>
      <c r="AI510" s="44"/>
      <c r="AJ510" s="44"/>
      <c r="AK510" s="577">
        <v>3.7080359999999999</v>
      </c>
      <c r="AL510" s="578"/>
      <c r="AM510" s="578"/>
      <c r="AN510" s="578"/>
      <c r="AO510" s="578"/>
      <c r="AP510" s="578"/>
      <c r="AQ510" s="562" t="s">
        <v>187</v>
      </c>
      <c r="AR510" s="44"/>
      <c r="AS510" s="44"/>
      <c r="AT510" s="44"/>
      <c r="AU510" s="582">
        <v>1</v>
      </c>
      <c r="AV510" s="583"/>
      <c r="AW510" s="583"/>
      <c r="AX510" s="584"/>
    </row>
    <row r="511" spans="1:50" ht="24.75" customHeight="1">
      <c r="A511" s="43">
        <v>10</v>
      </c>
      <c r="B511" s="43">
        <v>1</v>
      </c>
      <c r="C511" s="581" t="s">
        <v>196</v>
      </c>
      <c r="D511" s="44"/>
      <c r="E511" s="44"/>
      <c r="F511" s="44"/>
      <c r="G511" s="44"/>
      <c r="H511" s="44"/>
      <c r="I511" s="44"/>
      <c r="J511" s="44"/>
      <c r="K511" s="44"/>
      <c r="L511" s="44"/>
      <c r="M511" s="562" t="s">
        <v>186</v>
      </c>
      <c r="N511" s="44"/>
      <c r="O511" s="44"/>
      <c r="P511" s="44"/>
      <c r="Q511" s="44"/>
      <c r="R511" s="44"/>
      <c r="S511" s="44"/>
      <c r="T511" s="44"/>
      <c r="U511" s="44"/>
      <c r="V511" s="44"/>
      <c r="W511" s="44"/>
      <c r="X511" s="44"/>
      <c r="Y511" s="44"/>
      <c r="Z511" s="44"/>
      <c r="AA511" s="44"/>
      <c r="AB511" s="44"/>
      <c r="AC511" s="44"/>
      <c r="AD511" s="44"/>
      <c r="AE511" s="44"/>
      <c r="AF511" s="44"/>
      <c r="AG511" s="44"/>
      <c r="AH511" s="44"/>
      <c r="AI511" s="44"/>
      <c r="AJ511" s="44"/>
      <c r="AK511" s="577">
        <v>3.663405</v>
      </c>
      <c r="AL511" s="578"/>
      <c r="AM511" s="578"/>
      <c r="AN511" s="578"/>
      <c r="AO511" s="578"/>
      <c r="AP511" s="578"/>
      <c r="AQ511" s="562" t="s">
        <v>187</v>
      </c>
      <c r="AR511" s="44"/>
      <c r="AS511" s="44"/>
      <c r="AT511" s="44"/>
      <c r="AU511" s="582">
        <v>1</v>
      </c>
      <c r="AV511" s="583"/>
      <c r="AW511" s="583"/>
      <c r="AX511" s="584"/>
    </row>
    <row r="512" spans="1:50" ht="24" hidden="1" customHeight="1">
      <c r="A512" s="43"/>
      <c r="B512" s="43"/>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c r="AA512" s="44"/>
      <c r="AB512" s="44"/>
      <c r="AC512" s="44"/>
      <c r="AD512" s="44"/>
      <c r="AE512" s="44"/>
      <c r="AF512" s="44"/>
      <c r="AG512" s="44"/>
      <c r="AH512" s="44"/>
      <c r="AI512" s="44"/>
      <c r="AJ512" s="44"/>
      <c r="AK512" s="45"/>
      <c r="AL512" s="44"/>
      <c r="AM512" s="44"/>
      <c r="AN512" s="44"/>
      <c r="AO512" s="44"/>
      <c r="AP512" s="44"/>
      <c r="AQ512" s="46"/>
      <c r="AR512" s="47"/>
      <c r="AS512" s="47"/>
      <c r="AT512" s="48"/>
      <c r="AU512" s="46"/>
      <c r="AV512" s="47"/>
      <c r="AW512" s="47"/>
      <c r="AX512" s="48"/>
    </row>
    <row r="513" spans="1:50" ht="24" hidden="1" customHeight="1">
      <c r="A513" s="43"/>
      <c r="B513" s="43"/>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c r="AA513" s="44"/>
      <c r="AB513" s="44"/>
      <c r="AC513" s="44"/>
      <c r="AD513" s="44"/>
      <c r="AE513" s="44"/>
      <c r="AF513" s="44"/>
      <c r="AG513" s="44"/>
      <c r="AH513" s="44"/>
      <c r="AI513" s="44"/>
      <c r="AJ513" s="44"/>
      <c r="AK513" s="45"/>
      <c r="AL513" s="44"/>
      <c r="AM513" s="44"/>
      <c r="AN513" s="44"/>
      <c r="AO513" s="44"/>
      <c r="AP513" s="44"/>
      <c r="AQ513" s="46"/>
      <c r="AR513" s="47"/>
      <c r="AS513" s="47"/>
      <c r="AT513" s="48"/>
      <c r="AU513" s="46"/>
      <c r="AV513" s="47"/>
      <c r="AW513" s="47"/>
      <c r="AX513" s="48"/>
    </row>
    <row r="514" spans="1:50" ht="24" hidden="1" customHeight="1">
      <c r="A514" s="43"/>
      <c r="B514" s="43"/>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c r="AA514" s="44"/>
      <c r="AB514" s="44"/>
      <c r="AC514" s="44"/>
      <c r="AD514" s="44"/>
      <c r="AE514" s="44"/>
      <c r="AF514" s="44"/>
      <c r="AG514" s="44"/>
      <c r="AH514" s="44"/>
      <c r="AI514" s="44"/>
      <c r="AJ514" s="44"/>
      <c r="AK514" s="45"/>
      <c r="AL514" s="44"/>
      <c r="AM514" s="44"/>
      <c r="AN514" s="44"/>
      <c r="AO514" s="44"/>
      <c r="AP514" s="44"/>
      <c r="AQ514" s="46"/>
      <c r="AR514" s="47"/>
      <c r="AS514" s="47"/>
      <c r="AT514" s="48"/>
      <c r="AU514" s="46"/>
      <c r="AV514" s="47"/>
      <c r="AW514" s="47"/>
      <c r="AX514" s="48"/>
    </row>
    <row r="515" spans="1:50" ht="24" hidden="1" customHeight="1">
      <c r="A515" s="43"/>
      <c r="B515" s="43"/>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c r="AA515" s="44"/>
      <c r="AB515" s="44"/>
      <c r="AC515" s="44"/>
      <c r="AD515" s="44"/>
      <c r="AE515" s="44"/>
      <c r="AF515" s="44"/>
      <c r="AG515" s="44"/>
      <c r="AH515" s="44"/>
      <c r="AI515" s="44"/>
      <c r="AJ515" s="44"/>
      <c r="AK515" s="45"/>
      <c r="AL515" s="44"/>
      <c r="AM515" s="44"/>
      <c r="AN515" s="44"/>
      <c r="AO515" s="44"/>
      <c r="AP515" s="44"/>
      <c r="AQ515" s="46"/>
      <c r="AR515" s="47"/>
      <c r="AS515" s="47"/>
      <c r="AT515" s="48"/>
      <c r="AU515" s="46"/>
      <c r="AV515" s="47"/>
      <c r="AW515" s="47"/>
      <c r="AX515" s="48"/>
    </row>
    <row r="516" spans="1:50" ht="24" hidden="1" customHeight="1">
      <c r="A516" s="43"/>
      <c r="B516" s="43"/>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c r="AA516" s="44"/>
      <c r="AB516" s="44"/>
      <c r="AC516" s="44"/>
      <c r="AD516" s="44"/>
      <c r="AE516" s="44"/>
      <c r="AF516" s="44"/>
      <c r="AG516" s="44"/>
      <c r="AH516" s="44"/>
      <c r="AI516" s="44"/>
      <c r="AJ516" s="44"/>
      <c r="AK516" s="45"/>
      <c r="AL516" s="44"/>
      <c r="AM516" s="44"/>
      <c r="AN516" s="44"/>
      <c r="AO516" s="44"/>
      <c r="AP516" s="44"/>
      <c r="AQ516" s="46"/>
      <c r="AR516" s="47"/>
      <c r="AS516" s="47"/>
      <c r="AT516" s="48"/>
      <c r="AU516" s="46"/>
      <c r="AV516" s="47"/>
      <c r="AW516" s="47"/>
      <c r="AX516" s="48"/>
    </row>
    <row r="517" spans="1:50" ht="24" hidden="1" customHeight="1">
      <c r="A517" s="43"/>
      <c r="B517" s="43"/>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c r="AA517" s="44"/>
      <c r="AB517" s="44"/>
      <c r="AC517" s="44"/>
      <c r="AD517" s="44"/>
      <c r="AE517" s="44"/>
      <c r="AF517" s="44"/>
      <c r="AG517" s="44"/>
      <c r="AH517" s="44"/>
      <c r="AI517" s="44"/>
      <c r="AJ517" s="44"/>
      <c r="AK517" s="45"/>
      <c r="AL517" s="44"/>
      <c r="AM517" s="44"/>
      <c r="AN517" s="44"/>
      <c r="AO517" s="44"/>
      <c r="AP517" s="44"/>
      <c r="AQ517" s="46"/>
      <c r="AR517" s="47"/>
      <c r="AS517" s="47"/>
      <c r="AT517" s="48"/>
      <c r="AU517" s="46"/>
      <c r="AV517" s="47"/>
      <c r="AW517" s="47"/>
      <c r="AX517" s="48"/>
    </row>
    <row r="518" spans="1:50" ht="24" hidden="1" customHeight="1">
      <c r="A518" s="43"/>
      <c r="B518" s="43"/>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c r="AA518" s="44"/>
      <c r="AB518" s="44"/>
      <c r="AC518" s="44"/>
      <c r="AD518" s="44"/>
      <c r="AE518" s="44"/>
      <c r="AF518" s="44"/>
      <c r="AG518" s="44"/>
      <c r="AH518" s="44"/>
      <c r="AI518" s="44"/>
      <c r="AJ518" s="44"/>
      <c r="AK518" s="45"/>
      <c r="AL518" s="44"/>
      <c r="AM518" s="44"/>
      <c r="AN518" s="44"/>
      <c r="AO518" s="44"/>
      <c r="AP518" s="44"/>
      <c r="AQ518" s="46"/>
      <c r="AR518" s="47"/>
      <c r="AS518" s="47"/>
      <c r="AT518" s="48"/>
      <c r="AU518" s="46"/>
      <c r="AV518" s="47"/>
      <c r="AW518" s="47"/>
      <c r="AX518" s="48"/>
    </row>
    <row r="519" spans="1:50" ht="24" hidden="1" customHeight="1">
      <c r="A519" s="43"/>
      <c r="B519" s="43"/>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c r="AA519" s="44"/>
      <c r="AB519" s="44"/>
      <c r="AC519" s="44"/>
      <c r="AD519" s="44"/>
      <c r="AE519" s="44"/>
      <c r="AF519" s="44"/>
      <c r="AG519" s="44"/>
      <c r="AH519" s="44"/>
      <c r="AI519" s="44"/>
      <c r="AJ519" s="44"/>
      <c r="AK519" s="45"/>
      <c r="AL519" s="44"/>
      <c r="AM519" s="44"/>
      <c r="AN519" s="44"/>
      <c r="AO519" s="44"/>
      <c r="AP519" s="44"/>
      <c r="AQ519" s="46"/>
      <c r="AR519" s="47"/>
      <c r="AS519" s="47"/>
      <c r="AT519" s="48"/>
      <c r="AU519" s="46"/>
      <c r="AV519" s="47"/>
      <c r="AW519" s="47"/>
      <c r="AX519" s="48"/>
    </row>
    <row r="520" spans="1:50" ht="24" hidden="1" customHeight="1">
      <c r="A520" s="43"/>
      <c r="B520" s="43"/>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c r="AA520" s="44"/>
      <c r="AB520" s="44"/>
      <c r="AC520" s="44"/>
      <c r="AD520" s="44"/>
      <c r="AE520" s="44"/>
      <c r="AF520" s="44"/>
      <c r="AG520" s="44"/>
      <c r="AH520" s="44"/>
      <c r="AI520" s="44"/>
      <c r="AJ520" s="44"/>
      <c r="AK520" s="45"/>
      <c r="AL520" s="44"/>
      <c r="AM520" s="44"/>
      <c r="AN520" s="44"/>
      <c r="AO520" s="44"/>
      <c r="AP520" s="44"/>
      <c r="AQ520" s="46"/>
      <c r="AR520" s="47"/>
      <c r="AS520" s="47"/>
      <c r="AT520" s="48"/>
      <c r="AU520" s="46"/>
      <c r="AV520" s="47"/>
      <c r="AW520" s="47"/>
      <c r="AX520" s="48"/>
    </row>
    <row r="521" spans="1:50" ht="24" hidden="1" customHeight="1">
      <c r="A521" s="43"/>
      <c r="B521" s="43"/>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c r="AA521" s="44"/>
      <c r="AB521" s="44"/>
      <c r="AC521" s="44"/>
      <c r="AD521" s="44"/>
      <c r="AE521" s="44"/>
      <c r="AF521" s="44"/>
      <c r="AG521" s="44"/>
      <c r="AH521" s="44"/>
      <c r="AI521" s="44"/>
      <c r="AJ521" s="44"/>
      <c r="AK521" s="45"/>
      <c r="AL521" s="44"/>
      <c r="AM521" s="44"/>
      <c r="AN521" s="44"/>
      <c r="AO521" s="44"/>
      <c r="AP521" s="44"/>
      <c r="AQ521" s="46"/>
      <c r="AR521" s="47"/>
      <c r="AS521" s="47"/>
      <c r="AT521" s="48"/>
      <c r="AU521" s="46"/>
      <c r="AV521" s="47"/>
      <c r="AW521" s="47"/>
      <c r="AX521" s="48"/>
    </row>
    <row r="522" spans="1:50" ht="24" hidden="1" customHeight="1">
      <c r="A522" s="43"/>
      <c r="B522" s="43"/>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c r="AA522" s="44"/>
      <c r="AB522" s="44"/>
      <c r="AC522" s="44"/>
      <c r="AD522" s="44"/>
      <c r="AE522" s="44"/>
      <c r="AF522" s="44"/>
      <c r="AG522" s="44"/>
      <c r="AH522" s="44"/>
      <c r="AI522" s="44"/>
      <c r="AJ522" s="44"/>
      <c r="AK522" s="45"/>
      <c r="AL522" s="44"/>
      <c r="AM522" s="44"/>
      <c r="AN522" s="44"/>
      <c r="AO522" s="44"/>
      <c r="AP522" s="44"/>
      <c r="AQ522" s="46"/>
      <c r="AR522" s="47"/>
      <c r="AS522" s="47"/>
      <c r="AT522" s="48"/>
      <c r="AU522" s="46"/>
      <c r="AV522" s="47"/>
      <c r="AW522" s="47"/>
      <c r="AX522" s="48"/>
    </row>
    <row r="523" spans="1:50" ht="24" hidden="1" customHeight="1">
      <c r="A523" s="43"/>
      <c r="B523" s="43"/>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c r="AA523" s="44"/>
      <c r="AB523" s="44"/>
      <c r="AC523" s="44"/>
      <c r="AD523" s="44"/>
      <c r="AE523" s="44"/>
      <c r="AF523" s="44"/>
      <c r="AG523" s="44"/>
      <c r="AH523" s="44"/>
      <c r="AI523" s="44"/>
      <c r="AJ523" s="44"/>
      <c r="AK523" s="45"/>
      <c r="AL523" s="44"/>
      <c r="AM523" s="44"/>
      <c r="AN523" s="44"/>
      <c r="AO523" s="44"/>
      <c r="AP523" s="44"/>
      <c r="AQ523" s="46"/>
      <c r="AR523" s="47"/>
      <c r="AS523" s="47"/>
      <c r="AT523" s="48"/>
      <c r="AU523" s="46"/>
      <c r="AV523" s="47"/>
      <c r="AW523" s="47"/>
      <c r="AX523" s="48"/>
    </row>
    <row r="524" spans="1:50" ht="24" hidden="1" customHeight="1">
      <c r="A524" s="43"/>
      <c r="B524" s="43"/>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c r="AA524" s="44"/>
      <c r="AB524" s="44"/>
      <c r="AC524" s="44"/>
      <c r="AD524" s="44"/>
      <c r="AE524" s="44"/>
      <c r="AF524" s="44"/>
      <c r="AG524" s="44"/>
      <c r="AH524" s="44"/>
      <c r="AI524" s="44"/>
      <c r="AJ524" s="44"/>
      <c r="AK524" s="45"/>
      <c r="AL524" s="44"/>
      <c r="AM524" s="44"/>
      <c r="AN524" s="44"/>
      <c r="AO524" s="44"/>
      <c r="AP524" s="44"/>
      <c r="AQ524" s="46"/>
      <c r="AR524" s="47"/>
      <c r="AS524" s="47"/>
      <c r="AT524" s="48"/>
      <c r="AU524" s="46"/>
      <c r="AV524" s="47"/>
      <c r="AW524" s="47"/>
      <c r="AX524" s="48"/>
    </row>
    <row r="525" spans="1:50" ht="24" hidden="1" customHeight="1">
      <c r="A525" s="43"/>
      <c r="B525" s="43"/>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c r="AA525" s="44"/>
      <c r="AB525" s="44"/>
      <c r="AC525" s="44"/>
      <c r="AD525" s="44"/>
      <c r="AE525" s="44"/>
      <c r="AF525" s="44"/>
      <c r="AG525" s="44"/>
      <c r="AH525" s="44"/>
      <c r="AI525" s="44"/>
      <c r="AJ525" s="44"/>
      <c r="AK525" s="45"/>
      <c r="AL525" s="44"/>
      <c r="AM525" s="44"/>
      <c r="AN525" s="44"/>
      <c r="AO525" s="44"/>
      <c r="AP525" s="44"/>
      <c r="AQ525" s="46"/>
      <c r="AR525" s="47"/>
      <c r="AS525" s="47"/>
      <c r="AT525" s="48"/>
      <c r="AU525" s="46"/>
      <c r="AV525" s="47"/>
      <c r="AW525" s="47"/>
      <c r="AX525" s="48"/>
    </row>
    <row r="526" spans="1:50" ht="24" hidden="1" customHeight="1">
      <c r="A526" s="43"/>
      <c r="B526" s="43"/>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c r="AA526" s="44"/>
      <c r="AB526" s="44"/>
      <c r="AC526" s="44"/>
      <c r="AD526" s="44"/>
      <c r="AE526" s="44"/>
      <c r="AF526" s="44"/>
      <c r="AG526" s="44"/>
      <c r="AH526" s="44"/>
      <c r="AI526" s="44"/>
      <c r="AJ526" s="44"/>
      <c r="AK526" s="45"/>
      <c r="AL526" s="44"/>
      <c r="AM526" s="44"/>
      <c r="AN526" s="44"/>
      <c r="AO526" s="44"/>
      <c r="AP526" s="44"/>
      <c r="AQ526" s="46"/>
      <c r="AR526" s="47"/>
      <c r="AS526" s="47"/>
      <c r="AT526" s="48"/>
      <c r="AU526" s="46"/>
      <c r="AV526" s="47"/>
      <c r="AW526" s="47"/>
      <c r="AX526" s="48"/>
    </row>
    <row r="527" spans="1:50" ht="24" hidden="1" customHeight="1">
      <c r="A527" s="43"/>
      <c r="B527" s="43"/>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c r="AA527" s="44"/>
      <c r="AB527" s="44"/>
      <c r="AC527" s="44"/>
      <c r="AD527" s="44"/>
      <c r="AE527" s="44"/>
      <c r="AF527" s="44"/>
      <c r="AG527" s="44"/>
      <c r="AH527" s="44"/>
      <c r="AI527" s="44"/>
      <c r="AJ527" s="44"/>
      <c r="AK527" s="45"/>
      <c r="AL527" s="44"/>
      <c r="AM527" s="44"/>
      <c r="AN527" s="44"/>
      <c r="AO527" s="44"/>
      <c r="AP527" s="44"/>
      <c r="AQ527" s="46"/>
      <c r="AR527" s="47"/>
      <c r="AS527" s="47"/>
      <c r="AT527" s="48"/>
      <c r="AU527" s="46"/>
      <c r="AV527" s="47"/>
      <c r="AW527" s="47"/>
      <c r="AX527" s="48"/>
    </row>
    <row r="528" spans="1:50" ht="24" hidden="1" customHeight="1">
      <c r="A528" s="43"/>
      <c r="B528" s="43"/>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c r="AA528" s="44"/>
      <c r="AB528" s="44"/>
      <c r="AC528" s="44"/>
      <c r="AD528" s="44"/>
      <c r="AE528" s="44"/>
      <c r="AF528" s="44"/>
      <c r="AG528" s="44"/>
      <c r="AH528" s="44"/>
      <c r="AI528" s="44"/>
      <c r="AJ528" s="44"/>
      <c r="AK528" s="45"/>
      <c r="AL528" s="44"/>
      <c r="AM528" s="44"/>
      <c r="AN528" s="44"/>
      <c r="AO528" s="44"/>
      <c r="AP528" s="44"/>
      <c r="AQ528" s="46"/>
      <c r="AR528" s="47"/>
      <c r="AS528" s="47"/>
      <c r="AT528" s="48"/>
      <c r="AU528" s="46"/>
      <c r="AV528" s="47"/>
      <c r="AW528" s="47"/>
      <c r="AX528" s="48"/>
    </row>
    <row r="529" spans="1:50" ht="24" hidden="1" customHeight="1">
      <c r="A529" s="43"/>
      <c r="B529" s="43"/>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c r="AA529" s="44"/>
      <c r="AB529" s="44"/>
      <c r="AC529" s="44"/>
      <c r="AD529" s="44"/>
      <c r="AE529" s="44"/>
      <c r="AF529" s="44"/>
      <c r="AG529" s="44"/>
      <c r="AH529" s="44"/>
      <c r="AI529" s="44"/>
      <c r="AJ529" s="44"/>
      <c r="AK529" s="45"/>
      <c r="AL529" s="44"/>
      <c r="AM529" s="44"/>
      <c r="AN529" s="44"/>
      <c r="AO529" s="44"/>
      <c r="AP529" s="44"/>
      <c r="AQ529" s="46"/>
      <c r="AR529" s="47"/>
      <c r="AS529" s="47"/>
      <c r="AT529" s="48"/>
      <c r="AU529" s="46"/>
      <c r="AV529" s="47"/>
      <c r="AW529" s="47"/>
      <c r="AX529" s="48"/>
    </row>
    <row r="530" spans="1:50" ht="24" hidden="1" customHeight="1">
      <c r="A530" s="43"/>
      <c r="B530" s="43"/>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c r="AA530" s="44"/>
      <c r="AB530" s="44"/>
      <c r="AC530" s="44"/>
      <c r="AD530" s="44"/>
      <c r="AE530" s="44"/>
      <c r="AF530" s="44"/>
      <c r="AG530" s="44"/>
      <c r="AH530" s="44"/>
      <c r="AI530" s="44"/>
      <c r="AJ530" s="44"/>
      <c r="AK530" s="45"/>
      <c r="AL530" s="44"/>
      <c r="AM530" s="44"/>
      <c r="AN530" s="44"/>
      <c r="AO530" s="44"/>
      <c r="AP530" s="44"/>
      <c r="AQ530" s="46"/>
      <c r="AR530" s="47"/>
      <c r="AS530" s="47"/>
      <c r="AT530" s="48"/>
      <c r="AU530" s="46"/>
      <c r="AV530" s="47"/>
      <c r="AW530" s="47"/>
      <c r="AX530" s="48"/>
    </row>
    <row r="531" spans="1:50" ht="24" hidden="1" customHeight="1">
      <c r="A531" s="43"/>
      <c r="B531" s="43"/>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c r="AA531" s="44"/>
      <c r="AB531" s="44"/>
      <c r="AC531" s="44"/>
      <c r="AD531" s="44"/>
      <c r="AE531" s="44"/>
      <c r="AF531" s="44"/>
      <c r="AG531" s="44"/>
      <c r="AH531" s="44"/>
      <c r="AI531" s="44"/>
      <c r="AJ531" s="44"/>
      <c r="AK531" s="45"/>
      <c r="AL531" s="44"/>
      <c r="AM531" s="44"/>
      <c r="AN531" s="44"/>
      <c r="AO531" s="44"/>
      <c r="AP531" s="44"/>
      <c r="AQ531" s="46"/>
      <c r="AR531" s="47"/>
      <c r="AS531" s="47"/>
      <c r="AT531" s="48"/>
      <c r="AU531" s="46"/>
      <c r="AV531" s="47"/>
      <c r="AW531" s="47"/>
      <c r="AX531" s="48"/>
    </row>
    <row r="533" spans="1:50" ht="15.75" customHeight="1">
      <c r="A533" s="34"/>
      <c r="B533" t="s">
        <v>197</v>
      </c>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c r="AB533" s="34"/>
      <c r="AC533" s="34"/>
      <c r="AD533" s="34"/>
      <c r="AE533" s="34"/>
      <c r="AF533" s="34"/>
      <c r="AG533" s="34"/>
      <c r="AH533" s="34"/>
      <c r="AI533" s="34"/>
      <c r="AJ533" s="34"/>
      <c r="AK533" s="34"/>
      <c r="AL533" s="34"/>
      <c r="AM533" s="34"/>
      <c r="AN533" s="34"/>
      <c r="AO533" s="34"/>
      <c r="AP533" s="34"/>
      <c r="AQ533" s="34"/>
      <c r="AR533" s="34"/>
      <c r="AS533" s="34"/>
      <c r="AT533" s="34"/>
      <c r="AU533" s="34"/>
      <c r="AV533" s="34"/>
      <c r="AW533" s="34"/>
      <c r="AX533" s="34"/>
    </row>
    <row r="534" spans="1:50" ht="35.25" customHeight="1">
      <c r="A534" s="43"/>
      <c r="B534" s="43"/>
      <c r="C534" s="185" t="s">
        <v>141</v>
      </c>
      <c r="D534" s="185"/>
      <c r="E534" s="185"/>
      <c r="F534" s="185"/>
      <c r="G534" s="185"/>
      <c r="H534" s="185"/>
      <c r="I534" s="185"/>
      <c r="J534" s="185"/>
      <c r="K534" s="185"/>
      <c r="L534" s="185"/>
      <c r="M534" s="185" t="s">
        <v>142</v>
      </c>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565" t="s">
        <v>143</v>
      </c>
      <c r="AL534" s="185"/>
      <c r="AM534" s="185"/>
      <c r="AN534" s="185"/>
      <c r="AO534" s="185"/>
      <c r="AP534" s="185"/>
      <c r="AQ534" s="185" t="s">
        <v>144</v>
      </c>
      <c r="AR534" s="185"/>
      <c r="AS534" s="185"/>
      <c r="AT534" s="185"/>
      <c r="AU534" s="183" t="s">
        <v>145</v>
      </c>
      <c r="AV534" s="122"/>
      <c r="AW534" s="122"/>
      <c r="AX534" s="566"/>
    </row>
    <row r="535" spans="1:50" ht="24.75" customHeight="1">
      <c r="A535" s="43">
        <v>1</v>
      </c>
      <c r="B535" s="43">
        <v>1</v>
      </c>
      <c r="C535" s="562" t="s">
        <v>198</v>
      </c>
      <c r="D535" s="44"/>
      <c r="E535" s="44"/>
      <c r="F535" s="44"/>
      <c r="G535" s="44"/>
      <c r="H535" s="44"/>
      <c r="I535" s="44"/>
      <c r="J535" s="44"/>
      <c r="K535" s="44"/>
      <c r="L535" s="44"/>
      <c r="M535" s="562" t="s">
        <v>199</v>
      </c>
      <c r="N535" s="44"/>
      <c r="O535" s="44"/>
      <c r="P535" s="44"/>
      <c r="Q535" s="44"/>
      <c r="R535" s="44"/>
      <c r="S535" s="44"/>
      <c r="T535" s="44"/>
      <c r="U535" s="44"/>
      <c r="V535" s="44"/>
      <c r="W535" s="44"/>
      <c r="X535" s="44"/>
      <c r="Y535" s="44"/>
      <c r="Z535" s="44"/>
      <c r="AA535" s="44"/>
      <c r="AB535" s="44"/>
      <c r="AC535" s="44"/>
      <c r="AD535" s="44"/>
      <c r="AE535" s="44"/>
      <c r="AF535" s="44"/>
      <c r="AG535" s="44"/>
      <c r="AH535" s="44"/>
      <c r="AI535" s="44"/>
      <c r="AJ535" s="44"/>
      <c r="AK535" s="45">
        <f>800+69</f>
        <v>869</v>
      </c>
      <c r="AL535" s="44"/>
      <c r="AM535" s="44"/>
      <c r="AN535" s="44"/>
      <c r="AO535" s="44"/>
      <c r="AP535" s="44"/>
      <c r="AQ535" s="46" t="s">
        <v>17</v>
      </c>
      <c r="AR535" s="47"/>
      <c r="AS535" s="47"/>
      <c r="AT535" s="48"/>
      <c r="AU535" s="46" t="s">
        <v>17</v>
      </c>
      <c r="AV535" s="47"/>
      <c r="AW535" s="47"/>
      <c r="AX535" s="48"/>
    </row>
    <row r="536" spans="1:50" ht="24.75" customHeight="1">
      <c r="A536" s="43">
        <v>2</v>
      </c>
      <c r="B536" s="43">
        <v>1</v>
      </c>
      <c r="C536" s="562" t="s">
        <v>200</v>
      </c>
      <c r="D536" s="44"/>
      <c r="E536" s="44"/>
      <c r="F536" s="44"/>
      <c r="G536" s="44"/>
      <c r="H536" s="44"/>
      <c r="I536" s="44"/>
      <c r="J536" s="44"/>
      <c r="K536" s="44"/>
      <c r="L536" s="44"/>
      <c r="M536" s="562" t="s">
        <v>199</v>
      </c>
      <c r="N536" s="44"/>
      <c r="O536" s="44"/>
      <c r="P536" s="44"/>
      <c r="Q536" s="44"/>
      <c r="R536" s="44"/>
      <c r="S536" s="44"/>
      <c r="T536" s="44"/>
      <c r="U536" s="44"/>
      <c r="V536" s="44"/>
      <c r="W536" s="44"/>
      <c r="X536" s="44"/>
      <c r="Y536" s="44"/>
      <c r="Z536" s="44"/>
      <c r="AA536" s="44"/>
      <c r="AB536" s="44"/>
      <c r="AC536" s="44"/>
      <c r="AD536" s="44"/>
      <c r="AE536" s="44"/>
      <c r="AF536" s="44"/>
      <c r="AG536" s="44"/>
      <c r="AH536" s="44"/>
      <c r="AI536" s="44"/>
      <c r="AJ536" s="44"/>
      <c r="AK536" s="45">
        <f>750+50</f>
        <v>800</v>
      </c>
      <c r="AL536" s="44"/>
      <c r="AM536" s="44"/>
      <c r="AN536" s="44"/>
      <c r="AO536" s="44"/>
      <c r="AP536" s="44"/>
      <c r="AQ536" s="46" t="s">
        <v>17</v>
      </c>
      <c r="AR536" s="47"/>
      <c r="AS536" s="47"/>
      <c r="AT536" s="48"/>
      <c r="AU536" s="46" t="s">
        <v>17</v>
      </c>
      <c r="AV536" s="47"/>
      <c r="AW536" s="47"/>
      <c r="AX536" s="48"/>
    </row>
    <row r="537" spans="1:50" ht="24.75" customHeight="1">
      <c r="A537" s="43">
        <v>3</v>
      </c>
      <c r="B537" s="43">
        <v>1</v>
      </c>
      <c r="C537" s="562" t="s">
        <v>201</v>
      </c>
      <c r="D537" s="44"/>
      <c r="E537" s="44"/>
      <c r="F537" s="44"/>
      <c r="G537" s="44"/>
      <c r="H537" s="44"/>
      <c r="I537" s="44"/>
      <c r="J537" s="44"/>
      <c r="K537" s="44"/>
      <c r="L537" s="44"/>
      <c r="M537" s="562" t="s">
        <v>199</v>
      </c>
      <c r="N537" s="44"/>
      <c r="O537" s="44"/>
      <c r="P537" s="44"/>
      <c r="Q537" s="44"/>
      <c r="R537" s="44"/>
      <c r="S537" s="44"/>
      <c r="T537" s="44"/>
      <c r="U537" s="44"/>
      <c r="V537" s="44"/>
      <c r="W537" s="44"/>
      <c r="X537" s="44"/>
      <c r="Y537" s="44"/>
      <c r="Z537" s="44"/>
      <c r="AA537" s="44"/>
      <c r="AB537" s="44"/>
      <c r="AC537" s="44"/>
      <c r="AD537" s="44"/>
      <c r="AE537" s="44"/>
      <c r="AF537" s="44"/>
      <c r="AG537" s="44"/>
      <c r="AH537" s="44"/>
      <c r="AI537" s="44"/>
      <c r="AJ537" s="44"/>
      <c r="AK537" s="45">
        <f>290+100</f>
        <v>390</v>
      </c>
      <c r="AL537" s="44"/>
      <c r="AM537" s="44"/>
      <c r="AN537" s="44"/>
      <c r="AO537" s="44"/>
      <c r="AP537" s="44"/>
      <c r="AQ537" s="46" t="s">
        <v>17</v>
      </c>
      <c r="AR537" s="47"/>
      <c r="AS537" s="47"/>
      <c r="AT537" s="48"/>
      <c r="AU537" s="46" t="s">
        <v>17</v>
      </c>
      <c r="AV537" s="47"/>
      <c r="AW537" s="47"/>
      <c r="AX537" s="48"/>
    </row>
    <row r="538" spans="1:50" ht="24.75" customHeight="1">
      <c r="A538" s="43">
        <v>4</v>
      </c>
      <c r="B538" s="43">
        <v>1</v>
      </c>
      <c r="C538" s="562" t="s">
        <v>202</v>
      </c>
      <c r="D538" s="44"/>
      <c r="E538" s="44"/>
      <c r="F538" s="44"/>
      <c r="G538" s="44"/>
      <c r="H538" s="44"/>
      <c r="I538" s="44"/>
      <c r="J538" s="44"/>
      <c r="K538" s="44"/>
      <c r="L538" s="44"/>
      <c r="M538" s="562" t="s">
        <v>199</v>
      </c>
      <c r="N538" s="44"/>
      <c r="O538" s="44"/>
      <c r="P538" s="44"/>
      <c r="Q538" s="44"/>
      <c r="R538" s="44"/>
      <c r="S538" s="44"/>
      <c r="T538" s="44"/>
      <c r="U538" s="44"/>
      <c r="V538" s="44"/>
      <c r="W538" s="44"/>
      <c r="X538" s="44"/>
      <c r="Y538" s="44"/>
      <c r="Z538" s="44"/>
      <c r="AA538" s="44"/>
      <c r="AB538" s="44"/>
      <c r="AC538" s="44"/>
      <c r="AD538" s="44"/>
      <c r="AE538" s="44"/>
      <c r="AF538" s="44"/>
      <c r="AG538" s="44"/>
      <c r="AH538" s="44"/>
      <c r="AI538" s="44"/>
      <c r="AJ538" s="44"/>
      <c r="AK538" s="45">
        <f>80+300</f>
        <v>380</v>
      </c>
      <c r="AL538" s="44"/>
      <c r="AM538" s="44"/>
      <c r="AN538" s="44"/>
      <c r="AO538" s="44"/>
      <c r="AP538" s="44"/>
      <c r="AQ538" s="46" t="s">
        <v>17</v>
      </c>
      <c r="AR538" s="47"/>
      <c r="AS538" s="47"/>
      <c r="AT538" s="48"/>
      <c r="AU538" s="46" t="s">
        <v>17</v>
      </c>
      <c r="AV538" s="47"/>
      <c r="AW538" s="47"/>
      <c r="AX538" s="48"/>
    </row>
    <row r="539" spans="1:50" ht="24.75" customHeight="1">
      <c r="A539" s="43">
        <v>5</v>
      </c>
      <c r="B539" s="43">
        <v>1</v>
      </c>
      <c r="C539" s="562" t="s">
        <v>203</v>
      </c>
      <c r="D539" s="44"/>
      <c r="E539" s="44"/>
      <c r="F539" s="44"/>
      <c r="G539" s="44"/>
      <c r="H539" s="44"/>
      <c r="I539" s="44"/>
      <c r="J539" s="44"/>
      <c r="K539" s="44"/>
      <c r="L539" s="44"/>
      <c r="M539" s="562" t="s">
        <v>199</v>
      </c>
      <c r="N539" s="44"/>
      <c r="O539" s="44"/>
      <c r="P539" s="44"/>
      <c r="Q539" s="44"/>
      <c r="R539" s="44"/>
      <c r="S539" s="44"/>
      <c r="T539" s="44"/>
      <c r="U539" s="44"/>
      <c r="V539" s="44"/>
      <c r="W539" s="44"/>
      <c r="X539" s="44"/>
      <c r="Y539" s="44"/>
      <c r="Z539" s="44"/>
      <c r="AA539" s="44"/>
      <c r="AB539" s="44"/>
      <c r="AC539" s="44"/>
      <c r="AD539" s="44"/>
      <c r="AE539" s="44"/>
      <c r="AF539" s="44"/>
      <c r="AG539" s="44"/>
      <c r="AH539" s="44"/>
      <c r="AI539" s="44"/>
      <c r="AJ539" s="44"/>
      <c r="AK539" s="45">
        <v>363</v>
      </c>
      <c r="AL539" s="44"/>
      <c r="AM539" s="44"/>
      <c r="AN539" s="44"/>
      <c r="AO539" s="44"/>
      <c r="AP539" s="44"/>
      <c r="AQ539" s="46" t="s">
        <v>17</v>
      </c>
      <c r="AR539" s="47"/>
      <c r="AS539" s="47"/>
      <c r="AT539" s="48"/>
      <c r="AU539" s="46" t="s">
        <v>17</v>
      </c>
      <c r="AV539" s="47"/>
      <c r="AW539" s="47"/>
      <c r="AX539" s="48"/>
    </row>
    <row r="540" spans="1:50" ht="24.75" customHeight="1">
      <c r="A540" s="43">
        <v>6</v>
      </c>
      <c r="B540" s="43">
        <v>1</v>
      </c>
      <c r="C540" s="562" t="s">
        <v>204</v>
      </c>
      <c r="D540" s="44"/>
      <c r="E540" s="44"/>
      <c r="F540" s="44"/>
      <c r="G540" s="44"/>
      <c r="H540" s="44"/>
      <c r="I540" s="44"/>
      <c r="J540" s="44"/>
      <c r="K540" s="44"/>
      <c r="L540" s="44"/>
      <c r="M540" s="562" t="s">
        <v>199</v>
      </c>
      <c r="N540" s="44"/>
      <c r="O540" s="44"/>
      <c r="P540" s="44"/>
      <c r="Q540" s="44"/>
      <c r="R540" s="44"/>
      <c r="S540" s="44"/>
      <c r="T540" s="44"/>
      <c r="U540" s="44"/>
      <c r="V540" s="44"/>
      <c r="W540" s="44"/>
      <c r="X540" s="44"/>
      <c r="Y540" s="44"/>
      <c r="Z540" s="44"/>
      <c r="AA540" s="44"/>
      <c r="AB540" s="44"/>
      <c r="AC540" s="44"/>
      <c r="AD540" s="44"/>
      <c r="AE540" s="44"/>
      <c r="AF540" s="44"/>
      <c r="AG540" s="44"/>
      <c r="AH540" s="44"/>
      <c r="AI540" s="44"/>
      <c r="AJ540" s="44"/>
      <c r="AK540" s="45">
        <v>150</v>
      </c>
      <c r="AL540" s="44"/>
      <c r="AM540" s="44"/>
      <c r="AN540" s="44"/>
      <c r="AO540" s="44"/>
      <c r="AP540" s="44"/>
      <c r="AQ540" s="46" t="s">
        <v>17</v>
      </c>
      <c r="AR540" s="47"/>
      <c r="AS540" s="47"/>
      <c r="AT540" s="48"/>
      <c r="AU540" s="46" t="s">
        <v>17</v>
      </c>
      <c r="AV540" s="47"/>
      <c r="AW540" s="47"/>
      <c r="AX540" s="48"/>
    </row>
    <row r="541" spans="1:50" ht="24.75" customHeight="1">
      <c r="A541" s="43">
        <v>7</v>
      </c>
      <c r="B541" s="43">
        <v>1</v>
      </c>
      <c r="C541" s="562" t="s">
        <v>205</v>
      </c>
      <c r="D541" s="44"/>
      <c r="E541" s="44"/>
      <c r="F541" s="44"/>
      <c r="G541" s="44"/>
      <c r="H541" s="44"/>
      <c r="I541" s="44"/>
      <c r="J541" s="44"/>
      <c r="K541" s="44"/>
      <c r="L541" s="44"/>
      <c r="M541" s="562" t="s">
        <v>199</v>
      </c>
      <c r="N541" s="44"/>
      <c r="O541" s="44"/>
      <c r="P541" s="44"/>
      <c r="Q541" s="44"/>
      <c r="R541" s="44"/>
      <c r="S541" s="44"/>
      <c r="T541" s="44"/>
      <c r="U541" s="44"/>
      <c r="V541" s="44"/>
      <c r="W541" s="44"/>
      <c r="X541" s="44"/>
      <c r="Y541" s="44"/>
      <c r="Z541" s="44"/>
      <c r="AA541" s="44"/>
      <c r="AB541" s="44"/>
      <c r="AC541" s="44"/>
      <c r="AD541" s="44"/>
      <c r="AE541" s="44"/>
      <c r="AF541" s="44"/>
      <c r="AG541" s="44"/>
      <c r="AH541" s="44"/>
      <c r="AI541" s="44"/>
      <c r="AJ541" s="44"/>
      <c r="AK541" s="45">
        <v>130</v>
      </c>
      <c r="AL541" s="44"/>
      <c r="AM541" s="44"/>
      <c r="AN541" s="44"/>
      <c r="AO541" s="44"/>
      <c r="AP541" s="44"/>
      <c r="AQ541" s="46" t="s">
        <v>17</v>
      </c>
      <c r="AR541" s="47"/>
      <c r="AS541" s="47"/>
      <c r="AT541" s="48"/>
      <c r="AU541" s="46" t="s">
        <v>17</v>
      </c>
      <c r="AV541" s="47"/>
      <c r="AW541" s="47"/>
      <c r="AX541" s="48"/>
    </row>
    <row r="542" spans="1:50" ht="24.75" customHeight="1">
      <c r="A542" s="43">
        <v>8</v>
      </c>
      <c r="B542" s="43">
        <v>1</v>
      </c>
      <c r="C542" s="562" t="s">
        <v>206</v>
      </c>
      <c r="D542" s="44"/>
      <c r="E542" s="44"/>
      <c r="F542" s="44"/>
      <c r="G542" s="44"/>
      <c r="H542" s="44"/>
      <c r="I542" s="44"/>
      <c r="J542" s="44"/>
      <c r="K542" s="44"/>
      <c r="L542" s="44"/>
      <c r="M542" s="562" t="s">
        <v>199</v>
      </c>
      <c r="N542" s="44"/>
      <c r="O542" s="44"/>
      <c r="P542" s="44"/>
      <c r="Q542" s="44"/>
      <c r="R542" s="44"/>
      <c r="S542" s="44"/>
      <c r="T542" s="44"/>
      <c r="U542" s="44"/>
      <c r="V542" s="44"/>
      <c r="W542" s="44"/>
      <c r="X542" s="44"/>
      <c r="Y542" s="44"/>
      <c r="Z542" s="44"/>
      <c r="AA542" s="44"/>
      <c r="AB542" s="44"/>
      <c r="AC542" s="44"/>
      <c r="AD542" s="44"/>
      <c r="AE542" s="44"/>
      <c r="AF542" s="44"/>
      <c r="AG542" s="44"/>
      <c r="AH542" s="44"/>
      <c r="AI542" s="44"/>
      <c r="AJ542" s="44"/>
      <c r="AK542" s="45">
        <v>100</v>
      </c>
      <c r="AL542" s="44"/>
      <c r="AM542" s="44"/>
      <c r="AN542" s="44"/>
      <c r="AO542" s="44"/>
      <c r="AP542" s="44"/>
      <c r="AQ542" s="46" t="s">
        <v>17</v>
      </c>
      <c r="AR542" s="47"/>
      <c r="AS542" s="47"/>
      <c r="AT542" s="48"/>
      <c r="AU542" s="46" t="s">
        <v>17</v>
      </c>
      <c r="AV542" s="47"/>
      <c r="AW542" s="47"/>
      <c r="AX542" s="48"/>
    </row>
    <row r="543" spans="1:50" ht="24.75" customHeight="1">
      <c r="A543" s="43">
        <v>9</v>
      </c>
      <c r="B543" s="43">
        <v>1</v>
      </c>
      <c r="C543" s="562" t="s">
        <v>207</v>
      </c>
      <c r="D543" s="44"/>
      <c r="E543" s="44"/>
      <c r="F543" s="44"/>
      <c r="G543" s="44"/>
      <c r="H543" s="44"/>
      <c r="I543" s="44"/>
      <c r="J543" s="44"/>
      <c r="K543" s="44"/>
      <c r="L543" s="44"/>
      <c r="M543" s="562" t="s">
        <v>208</v>
      </c>
      <c r="N543" s="44"/>
      <c r="O543" s="44"/>
      <c r="P543" s="44"/>
      <c r="Q543" s="44"/>
      <c r="R543" s="44"/>
      <c r="S543" s="44"/>
      <c r="T543" s="44"/>
      <c r="U543" s="44"/>
      <c r="V543" s="44"/>
      <c r="W543" s="44"/>
      <c r="X543" s="44"/>
      <c r="Y543" s="44"/>
      <c r="Z543" s="44"/>
      <c r="AA543" s="44"/>
      <c r="AB543" s="44"/>
      <c r="AC543" s="44"/>
      <c r="AD543" s="44"/>
      <c r="AE543" s="44"/>
      <c r="AF543" s="44"/>
      <c r="AG543" s="44"/>
      <c r="AH543" s="44"/>
      <c r="AI543" s="44"/>
      <c r="AJ543" s="44"/>
      <c r="AK543" s="577">
        <v>34.5</v>
      </c>
      <c r="AL543" s="578"/>
      <c r="AM543" s="578"/>
      <c r="AN543" s="578"/>
      <c r="AO543" s="578"/>
      <c r="AP543" s="578"/>
      <c r="AQ543" s="46" t="s">
        <v>17</v>
      </c>
      <c r="AR543" s="47"/>
      <c r="AS543" s="47"/>
      <c r="AT543" s="48"/>
      <c r="AU543" s="46" t="s">
        <v>17</v>
      </c>
      <c r="AV543" s="47"/>
      <c r="AW543" s="47"/>
      <c r="AX543" s="48"/>
    </row>
    <row r="544" spans="1:50" s="36" customFormat="1" ht="24" hidden="1" customHeight="1">
      <c r="A544" s="37"/>
      <c r="B544" s="37"/>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9"/>
      <c r="AL544" s="38"/>
      <c r="AM544" s="38"/>
      <c r="AN544" s="38"/>
      <c r="AO544" s="38"/>
      <c r="AP544" s="38"/>
      <c r="AQ544" s="40"/>
      <c r="AR544" s="41"/>
      <c r="AS544" s="41"/>
      <c r="AT544" s="42"/>
      <c r="AU544" s="40"/>
      <c r="AV544" s="41"/>
      <c r="AW544" s="41"/>
      <c r="AX544" s="42"/>
    </row>
    <row r="545" spans="1:50" s="36" customFormat="1" ht="24" hidden="1" customHeight="1">
      <c r="A545" s="37"/>
      <c r="B545" s="37"/>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9"/>
      <c r="AL545" s="38"/>
      <c r="AM545" s="38"/>
      <c r="AN545" s="38"/>
      <c r="AO545" s="38"/>
      <c r="AP545" s="38"/>
      <c r="AQ545" s="40"/>
      <c r="AR545" s="41"/>
      <c r="AS545" s="41"/>
      <c r="AT545" s="42"/>
      <c r="AU545" s="40"/>
      <c r="AV545" s="41"/>
      <c r="AW545" s="41"/>
      <c r="AX545" s="42"/>
    </row>
    <row r="546" spans="1:50" s="36" customFormat="1" ht="24" hidden="1" customHeight="1">
      <c r="A546" s="37"/>
      <c r="B546" s="37"/>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9"/>
      <c r="AL546" s="38"/>
      <c r="AM546" s="38"/>
      <c r="AN546" s="38"/>
      <c r="AO546" s="38"/>
      <c r="AP546" s="38"/>
      <c r="AQ546" s="40"/>
      <c r="AR546" s="41"/>
      <c r="AS546" s="41"/>
      <c r="AT546" s="42"/>
      <c r="AU546" s="40"/>
      <c r="AV546" s="41"/>
      <c r="AW546" s="41"/>
      <c r="AX546" s="42"/>
    </row>
    <row r="547" spans="1:50" s="36" customFormat="1" ht="24" hidden="1" customHeight="1">
      <c r="A547" s="37"/>
      <c r="B547" s="37"/>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9"/>
      <c r="AL547" s="38"/>
      <c r="AM547" s="38"/>
      <c r="AN547" s="38"/>
      <c r="AO547" s="38"/>
      <c r="AP547" s="38"/>
      <c r="AQ547" s="40"/>
      <c r="AR547" s="41"/>
      <c r="AS547" s="41"/>
      <c r="AT547" s="42"/>
      <c r="AU547" s="40"/>
      <c r="AV547" s="41"/>
      <c r="AW547" s="41"/>
      <c r="AX547" s="42"/>
    </row>
    <row r="548" spans="1:50" s="36" customFormat="1" ht="24" hidden="1" customHeight="1">
      <c r="A548" s="37"/>
      <c r="B548" s="37"/>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9"/>
      <c r="AL548" s="38"/>
      <c r="AM548" s="38"/>
      <c r="AN548" s="38"/>
      <c r="AO548" s="38"/>
      <c r="AP548" s="38"/>
      <c r="AQ548" s="40"/>
      <c r="AR548" s="41"/>
      <c r="AS548" s="41"/>
      <c r="AT548" s="42"/>
      <c r="AU548" s="40"/>
      <c r="AV548" s="41"/>
      <c r="AW548" s="41"/>
      <c r="AX548" s="42"/>
    </row>
    <row r="549" spans="1:50" s="36" customFormat="1" ht="24" hidden="1" customHeight="1">
      <c r="A549" s="37"/>
      <c r="B549" s="37"/>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9"/>
      <c r="AL549" s="38"/>
      <c r="AM549" s="38"/>
      <c r="AN549" s="38"/>
      <c r="AO549" s="38"/>
      <c r="AP549" s="38"/>
      <c r="AQ549" s="40"/>
      <c r="AR549" s="41"/>
      <c r="AS549" s="41"/>
      <c r="AT549" s="42"/>
      <c r="AU549" s="40"/>
      <c r="AV549" s="41"/>
      <c r="AW549" s="41"/>
      <c r="AX549" s="42"/>
    </row>
    <row r="550" spans="1:50" s="36" customFormat="1" ht="24" hidden="1" customHeight="1">
      <c r="A550" s="37"/>
      <c r="B550" s="37"/>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9"/>
      <c r="AL550" s="38"/>
      <c r="AM550" s="38"/>
      <c r="AN550" s="38"/>
      <c r="AO550" s="38"/>
      <c r="AP550" s="38"/>
      <c r="AQ550" s="40"/>
      <c r="AR550" s="41"/>
      <c r="AS550" s="41"/>
      <c r="AT550" s="42"/>
      <c r="AU550" s="40"/>
      <c r="AV550" s="41"/>
      <c r="AW550" s="41"/>
      <c r="AX550" s="42"/>
    </row>
    <row r="551" spans="1:50" s="36" customFormat="1" ht="24" hidden="1" customHeight="1">
      <c r="A551" s="37"/>
      <c r="B551" s="37"/>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9"/>
      <c r="AL551" s="38"/>
      <c r="AM551" s="38"/>
      <c r="AN551" s="38"/>
      <c r="AO551" s="38"/>
      <c r="AP551" s="38"/>
      <c r="AQ551" s="40"/>
      <c r="AR551" s="41"/>
      <c r="AS551" s="41"/>
      <c r="AT551" s="42"/>
      <c r="AU551" s="40"/>
      <c r="AV551" s="41"/>
      <c r="AW551" s="41"/>
      <c r="AX551" s="42"/>
    </row>
    <row r="552" spans="1:50" s="36" customFormat="1" ht="24" hidden="1" customHeight="1">
      <c r="A552" s="37"/>
      <c r="B552" s="37"/>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9"/>
      <c r="AL552" s="38"/>
      <c r="AM552" s="38"/>
      <c r="AN552" s="38"/>
      <c r="AO552" s="38"/>
      <c r="AP552" s="38"/>
      <c r="AQ552" s="40"/>
      <c r="AR552" s="41"/>
      <c r="AS552" s="41"/>
      <c r="AT552" s="42"/>
      <c r="AU552" s="40"/>
      <c r="AV552" s="41"/>
      <c r="AW552" s="41"/>
      <c r="AX552" s="42"/>
    </row>
    <row r="553" spans="1:50" s="36" customFormat="1" ht="24" hidden="1" customHeight="1">
      <c r="A553" s="37"/>
      <c r="B553" s="37"/>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9"/>
      <c r="AL553" s="38"/>
      <c r="AM553" s="38"/>
      <c r="AN553" s="38"/>
      <c r="AO553" s="38"/>
      <c r="AP553" s="38"/>
      <c r="AQ553" s="40"/>
      <c r="AR553" s="41"/>
      <c r="AS553" s="41"/>
      <c r="AT553" s="42"/>
      <c r="AU553" s="40"/>
      <c r="AV553" s="41"/>
      <c r="AW553" s="41"/>
      <c r="AX553" s="42"/>
    </row>
    <row r="554" spans="1:50" s="36" customFormat="1" ht="24" hidden="1" customHeight="1">
      <c r="A554" s="37"/>
      <c r="B554" s="37"/>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9"/>
      <c r="AL554" s="38"/>
      <c r="AM554" s="38"/>
      <c r="AN554" s="38"/>
      <c r="AO554" s="38"/>
      <c r="AP554" s="38"/>
      <c r="AQ554" s="40"/>
      <c r="AR554" s="41"/>
      <c r="AS554" s="41"/>
      <c r="AT554" s="42"/>
      <c r="AU554" s="40"/>
      <c r="AV554" s="41"/>
      <c r="AW554" s="41"/>
      <c r="AX554" s="42"/>
    </row>
    <row r="555" spans="1:50" s="36" customFormat="1" ht="24" hidden="1" customHeight="1">
      <c r="A555" s="37"/>
      <c r="B555" s="37"/>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9"/>
      <c r="AL555" s="38"/>
      <c r="AM555" s="38"/>
      <c r="AN555" s="38"/>
      <c r="AO555" s="38"/>
      <c r="AP555" s="38"/>
      <c r="AQ555" s="40"/>
      <c r="AR555" s="41"/>
      <c r="AS555" s="41"/>
      <c r="AT555" s="42"/>
      <c r="AU555" s="40"/>
      <c r="AV555" s="41"/>
      <c r="AW555" s="41"/>
      <c r="AX555" s="42"/>
    </row>
    <row r="556" spans="1:50" s="36" customFormat="1" ht="24" hidden="1" customHeight="1">
      <c r="A556" s="37"/>
      <c r="B556" s="37"/>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9"/>
      <c r="AL556" s="38"/>
      <c r="AM556" s="38"/>
      <c r="AN556" s="38"/>
      <c r="AO556" s="38"/>
      <c r="AP556" s="38"/>
      <c r="AQ556" s="40"/>
      <c r="AR556" s="41"/>
      <c r="AS556" s="41"/>
      <c r="AT556" s="42"/>
      <c r="AU556" s="40"/>
      <c r="AV556" s="41"/>
      <c r="AW556" s="41"/>
      <c r="AX556" s="42"/>
    </row>
    <row r="557" spans="1:50" s="36" customFormat="1" ht="24" hidden="1" customHeight="1">
      <c r="A557" s="37"/>
      <c r="B557" s="37"/>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9"/>
      <c r="AL557" s="38"/>
      <c r="AM557" s="38"/>
      <c r="AN557" s="38"/>
      <c r="AO557" s="38"/>
      <c r="AP557" s="38"/>
      <c r="AQ557" s="40"/>
      <c r="AR557" s="41"/>
      <c r="AS557" s="41"/>
      <c r="AT557" s="42"/>
      <c r="AU557" s="40"/>
      <c r="AV557" s="41"/>
      <c r="AW557" s="41"/>
      <c r="AX557" s="42"/>
    </row>
    <row r="558" spans="1:50" s="36" customFormat="1" ht="24" hidden="1" customHeight="1">
      <c r="A558" s="37"/>
      <c r="B558" s="37"/>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9"/>
      <c r="AL558" s="38"/>
      <c r="AM558" s="38"/>
      <c r="AN558" s="38"/>
      <c r="AO558" s="38"/>
      <c r="AP558" s="38"/>
      <c r="AQ558" s="40"/>
      <c r="AR558" s="41"/>
      <c r="AS558" s="41"/>
      <c r="AT558" s="42"/>
      <c r="AU558" s="40"/>
      <c r="AV558" s="41"/>
      <c r="AW558" s="41"/>
      <c r="AX558" s="42"/>
    </row>
    <row r="559" spans="1:50" s="36" customFormat="1" ht="24" hidden="1" customHeight="1">
      <c r="A559" s="37"/>
      <c r="B559" s="37"/>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9"/>
      <c r="AL559" s="38"/>
      <c r="AM559" s="38"/>
      <c r="AN559" s="38"/>
      <c r="AO559" s="38"/>
      <c r="AP559" s="38"/>
      <c r="AQ559" s="40"/>
      <c r="AR559" s="41"/>
      <c r="AS559" s="41"/>
      <c r="AT559" s="42"/>
      <c r="AU559" s="40"/>
      <c r="AV559" s="41"/>
      <c r="AW559" s="41"/>
      <c r="AX559" s="42"/>
    </row>
    <row r="560" spans="1:50" s="36" customFormat="1" ht="24" hidden="1" customHeight="1">
      <c r="A560" s="37"/>
      <c r="B560" s="37"/>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9"/>
      <c r="AL560" s="38"/>
      <c r="AM560" s="38"/>
      <c r="AN560" s="38"/>
      <c r="AO560" s="38"/>
      <c r="AP560" s="38"/>
      <c r="AQ560" s="40"/>
      <c r="AR560" s="41"/>
      <c r="AS560" s="41"/>
      <c r="AT560" s="42"/>
      <c r="AU560" s="40"/>
      <c r="AV560" s="41"/>
      <c r="AW560" s="41"/>
      <c r="AX560" s="42"/>
    </row>
    <row r="561" spans="1:50" s="36" customFormat="1" ht="24" hidden="1" customHeight="1">
      <c r="A561" s="37"/>
      <c r="B561" s="37"/>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9"/>
      <c r="AL561" s="38"/>
      <c r="AM561" s="38"/>
      <c r="AN561" s="38"/>
      <c r="AO561" s="38"/>
      <c r="AP561" s="38"/>
      <c r="AQ561" s="40"/>
      <c r="AR561" s="41"/>
      <c r="AS561" s="41"/>
      <c r="AT561" s="42"/>
      <c r="AU561" s="40"/>
      <c r="AV561" s="41"/>
      <c r="AW561" s="41"/>
      <c r="AX561" s="42"/>
    </row>
    <row r="562" spans="1:50" s="36" customFormat="1" ht="24" hidden="1" customHeight="1">
      <c r="A562" s="37"/>
      <c r="B562" s="37"/>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9"/>
      <c r="AL562" s="38"/>
      <c r="AM562" s="38"/>
      <c r="AN562" s="38"/>
      <c r="AO562" s="38"/>
      <c r="AP562" s="38"/>
      <c r="AQ562" s="40"/>
      <c r="AR562" s="41"/>
      <c r="AS562" s="41"/>
      <c r="AT562" s="42"/>
      <c r="AU562" s="40"/>
      <c r="AV562" s="41"/>
      <c r="AW562" s="41"/>
      <c r="AX562" s="42"/>
    </row>
    <row r="563" spans="1:50" s="36" customFormat="1" ht="24" hidden="1" customHeight="1">
      <c r="A563" s="37"/>
      <c r="B563" s="37"/>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9"/>
      <c r="AL563" s="38"/>
      <c r="AM563" s="38"/>
      <c r="AN563" s="38"/>
      <c r="AO563" s="38"/>
      <c r="AP563" s="38"/>
      <c r="AQ563" s="40"/>
      <c r="AR563" s="41"/>
      <c r="AS563" s="41"/>
      <c r="AT563" s="42"/>
      <c r="AU563" s="40"/>
      <c r="AV563" s="41"/>
      <c r="AW563" s="41"/>
      <c r="AX563" s="42"/>
    </row>
    <row r="564" spans="1:50" s="36" customFormat="1" ht="24" hidden="1" customHeight="1">
      <c r="A564" s="37"/>
      <c r="B564" s="37"/>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9"/>
      <c r="AL564" s="38"/>
      <c r="AM564" s="38"/>
      <c r="AN564" s="38"/>
      <c r="AO564" s="38"/>
      <c r="AP564" s="38"/>
      <c r="AQ564" s="40"/>
      <c r="AR564" s="41"/>
      <c r="AS564" s="41"/>
      <c r="AT564" s="42"/>
      <c r="AU564" s="40"/>
      <c r="AV564" s="41"/>
      <c r="AW564" s="41"/>
      <c r="AX564" s="42"/>
    </row>
    <row r="565" spans="1:50" ht="17.25" customHeight="1">
      <c r="AC565" t="s">
        <v>160</v>
      </c>
    </row>
    <row r="566" spans="1:50" ht="7.5" customHeight="1"/>
  </sheetData>
  <mergeCells count="1437">
    <mergeCell ref="A471:B471"/>
    <mergeCell ref="A472:B472"/>
    <mergeCell ref="C476:L476"/>
    <mergeCell ref="C477:L477"/>
    <mergeCell ref="C478:L478"/>
    <mergeCell ref="A476:B476"/>
    <mergeCell ref="A477:B477"/>
    <mergeCell ref="A478:B478"/>
    <mergeCell ref="C482:L482"/>
    <mergeCell ref="C483:L483"/>
    <mergeCell ref="A482:B482"/>
    <mergeCell ref="A483:B483"/>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M534:AJ534"/>
    <mergeCell ref="AK534:AP534"/>
    <mergeCell ref="AQ534:AT534"/>
    <mergeCell ref="AU534:AX534"/>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M509:AJ509"/>
    <mergeCell ref="AK509:AP509"/>
    <mergeCell ref="AQ509:AT509"/>
    <mergeCell ref="AU509:AX509"/>
    <mergeCell ref="A508:B508"/>
    <mergeCell ref="C508:L508"/>
    <mergeCell ref="M508:AJ508"/>
    <mergeCell ref="AK508:AP508"/>
    <mergeCell ref="AQ508:AT508"/>
    <mergeCell ref="AU508:AX508"/>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Q484:AT484"/>
    <mergeCell ref="AU484:AX484"/>
    <mergeCell ref="A485:B485"/>
    <mergeCell ref="C485:L485"/>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501:B501"/>
    <mergeCell ref="C501:L501"/>
    <mergeCell ref="M501:AJ501"/>
    <mergeCell ref="AK501:AP501"/>
    <mergeCell ref="AQ501:AT501"/>
    <mergeCell ref="AU501:AX501"/>
    <mergeCell ref="M482:AJ482"/>
    <mergeCell ref="AK482:AP482"/>
    <mergeCell ref="AQ482:AT482"/>
    <mergeCell ref="AU482:AX482"/>
    <mergeCell ref="M483:AJ483"/>
    <mergeCell ref="AK483:AP483"/>
    <mergeCell ref="AQ483:AT483"/>
    <mergeCell ref="AU483:AX483"/>
    <mergeCell ref="A484:B484"/>
    <mergeCell ref="C484:L484"/>
    <mergeCell ref="M484:AJ484"/>
    <mergeCell ref="AK484:AP484"/>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M478:AJ478"/>
    <mergeCell ref="AK478:AP478"/>
    <mergeCell ref="AQ478:AT478"/>
    <mergeCell ref="AU478:AX478"/>
    <mergeCell ref="A479:B479"/>
    <mergeCell ref="C479:L479"/>
    <mergeCell ref="M479:AJ479"/>
    <mergeCell ref="AK479:AP479"/>
    <mergeCell ref="AQ479:AT479"/>
    <mergeCell ref="AU479:AX479"/>
    <mergeCell ref="M476:AJ476"/>
    <mergeCell ref="AK476:AP476"/>
    <mergeCell ref="AQ476:AT476"/>
    <mergeCell ref="AU476:AX476"/>
    <mergeCell ref="M477:AJ477"/>
    <mergeCell ref="AK477:AP477"/>
    <mergeCell ref="AQ477:AT477"/>
    <mergeCell ref="AU477:AX477"/>
    <mergeCell ref="M469:AJ469"/>
    <mergeCell ref="AK469:AP469"/>
    <mergeCell ref="AQ469:AT469"/>
    <mergeCell ref="AU469:AX469"/>
    <mergeCell ref="M470:AJ470"/>
    <mergeCell ref="AK470:AP470"/>
    <mergeCell ref="AQ470:AT470"/>
    <mergeCell ref="AU470:AX470"/>
    <mergeCell ref="A473:B473"/>
    <mergeCell ref="C473:L473"/>
    <mergeCell ref="M473:AJ473"/>
    <mergeCell ref="AK473:AP473"/>
    <mergeCell ref="AQ473:AT473"/>
    <mergeCell ref="AU473:AX473"/>
    <mergeCell ref="M471:AJ471"/>
    <mergeCell ref="AK471:AP471"/>
    <mergeCell ref="AQ471:AT471"/>
    <mergeCell ref="AU471:AX471"/>
    <mergeCell ref="M472:AJ472"/>
    <mergeCell ref="AK472:AP472"/>
    <mergeCell ref="AQ472:AT472"/>
    <mergeCell ref="AU472:AX472"/>
    <mergeCell ref="C469:L469"/>
    <mergeCell ref="C470:L470"/>
    <mergeCell ref="C471:L471"/>
    <mergeCell ref="C472:L472"/>
    <mergeCell ref="A469:B469"/>
    <mergeCell ref="A470:B470"/>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2:B442"/>
    <mergeCell ref="C442:L442"/>
    <mergeCell ref="M442:AJ442"/>
    <mergeCell ref="AK442:AP442"/>
    <mergeCell ref="AQ442:AT442"/>
    <mergeCell ref="AU442:AX442"/>
    <mergeCell ref="M440:AJ440"/>
    <mergeCell ref="AK440:AP440"/>
    <mergeCell ref="AQ440:AT440"/>
    <mergeCell ref="AU440:AX440"/>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0:B440"/>
    <mergeCell ref="C440:L440"/>
    <mergeCell ref="AQ438:AT438"/>
    <mergeCell ref="AU438:AX438"/>
    <mergeCell ref="M439:AJ439"/>
    <mergeCell ref="AK439:AP439"/>
    <mergeCell ref="AQ439:AT439"/>
    <mergeCell ref="AU439:AX439"/>
    <mergeCell ref="M436:AJ436"/>
    <mergeCell ref="AK436:AP436"/>
    <mergeCell ref="AQ436:AT436"/>
    <mergeCell ref="AU436:AX436"/>
    <mergeCell ref="M437:AJ437"/>
    <mergeCell ref="AK437:AP437"/>
    <mergeCell ref="AQ437:AT437"/>
    <mergeCell ref="AU437:AX437"/>
    <mergeCell ref="C436:L436"/>
    <mergeCell ref="C437:L437"/>
    <mergeCell ref="C438:L438"/>
    <mergeCell ref="A436:B436"/>
    <mergeCell ref="A437:B437"/>
    <mergeCell ref="A438:B438"/>
    <mergeCell ref="A439:B439"/>
    <mergeCell ref="C439:L439"/>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M438:AJ438"/>
    <mergeCell ref="AK438:AP438"/>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M485:AJ485"/>
    <mergeCell ref="AK485:AP485"/>
    <mergeCell ref="AQ485:AT485"/>
    <mergeCell ref="AU485:AX485"/>
    <mergeCell ref="A486:B486"/>
    <mergeCell ref="C486:L486"/>
    <mergeCell ref="M486:AJ486"/>
    <mergeCell ref="AK486:AP486"/>
    <mergeCell ref="AQ486:AT486"/>
    <mergeCell ref="AU486:AX486"/>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512:B512"/>
    <mergeCell ref="C512:L512"/>
    <mergeCell ref="M512:AJ512"/>
    <mergeCell ref="AK512:AP512"/>
    <mergeCell ref="AQ512:AT512"/>
    <mergeCell ref="AU512:AX51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9:B509"/>
    <mergeCell ref="C509:L509"/>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44:B544"/>
    <mergeCell ref="C544:L544"/>
    <mergeCell ref="M544:AJ544"/>
    <mergeCell ref="AK544:AP544"/>
    <mergeCell ref="AQ544:AT544"/>
    <mergeCell ref="AU544:AX544"/>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5:B535"/>
    <mergeCell ref="C535:L535"/>
    <mergeCell ref="M535:AJ535"/>
    <mergeCell ref="AK535:AP535"/>
    <mergeCell ref="AQ535:AT535"/>
    <mergeCell ref="AU535:AX535"/>
    <mergeCell ref="A534:B534"/>
    <mergeCell ref="C534:L534"/>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s>
  <phoneticPr fontId="2"/>
  <pageMargins left="0.62992125984251968" right="0.39370078740157483" top="0.79" bottom="0.39370078740157483" header="0.51181102362204722" footer="0.5"/>
  <pageSetup paperSize="9" scale="68" fitToHeight="4" orientation="portrait" copies="3" r:id="rId1"/>
  <headerFooter differentFirst="1" alignWithMargins="0">
    <oddHeader>&amp;R事業番号114</oddHeader>
  </headerFooter>
  <rowBreaks count="5" manualBreakCount="5">
    <brk id="38" max="49" man="1"/>
    <brk id="69" max="49" man="1"/>
    <brk id="101" max="49" man="1"/>
    <brk id="398" max="16383" man="1"/>
    <brk id="499" max="49"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114</vt:lpstr>
      <vt:lpstr>Sheet1</vt:lpstr>
      <vt:lpstr>'114'!Print_Area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2014-08-08T04:10:38Z</cp:lastPrinted>
  <dcterms:created xsi:type="dcterms:W3CDTF">2014-06-25T13:10:03Z</dcterms:created>
  <dcterms:modified xsi:type="dcterms:W3CDTF">2014-08-22T13:34:29Z</dcterms:modified>
</cp:coreProperties>
</file>