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485" windowHeight="8745" activeTab="0"/>
  </bookViews>
  <sheets>
    <sheet name="Sheet1" sheetId="1" r:id="rId1"/>
  </sheets>
  <definedNames>
    <definedName name="_xlnm.Print_Area" localSheetId="0">'Sheet1'!$A$1:$G$46</definedName>
  </definedNames>
  <calcPr fullCalcOnLoad="1"/>
</workbook>
</file>

<file path=xl/sharedStrings.xml><?xml version="1.0" encoding="utf-8"?>
<sst xmlns="http://schemas.openxmlformats.org/spreadsheetml/2006/main" count="113" uniqueCount="90">
  <si>
    <t>貨物の重量</t>
  </si>
  <si>
    <t>貨物に作用する外力(甲板面Fy)</t>
  </si>
  <si>
    <t>貨物に作用する外力(甲板法線Fz)</t>
  </si>
  <si>
    <t>車輌・コンテナ幅　bc</t>
  </si>
  <si>
    <t>摩擦係数</t>
  </si>
  <si>
    <t>真下の長さ p1</t>
  </si>
  <si>
    <t>クロスの長さp2</t>
  </si>
  <si>
    <t>単位</t>
  </si>
  <si>
    <t>トン</t>
  </si>
  <si>
    <t>本</t>
  </si>
  <si>
    <t>真下方向の固縛装置1本あたりの力</t>
  </si>
  <si>
    <t>クロス方向の固縛装置1本あたりの力</t>
  </si>
  <si>
    <t>転倒</t>
  </si>
  <si>
    <t>(計算用の欄です)</t>
  </si>
  <si>
    <t>トン</t>
  </si>
  <si>
    <t>トン</t>
  </si>
  <si>
    <t>通常の固縛</t>
  </si>
  <si>
    <t>クロスの固縛</t>
  </si>
  <si>
    <t>並進</t>
  </si>
  <si>
    <t>固縛装置の本数　（片側）
(側面から下方向への引っ張り)</t>
  </si>
  <si>
    <t>固縛装置の本数　（片側）
(クロスの引っ張り)</t>
  </si>
  <si>
    <t>通常運びうる最も重い貨物の重さを入力してください。</t>
  </si>
  <si>
    <t>横揺角(deg)</t>
  </si>
  <si>
    <t xml:space="preserve">縦揺角(deg) </t>
  </si>
  <si>
    <t>横揺周期</t>
  </si>
  <si>
    <t>縦揺周期</t>
  </si>
  <si>
    <t>メートル</t>
  </si>
  <si>
    <t>度</t>
  </si>
  <si>
    <t>秒</t>
  </si>
  <si>
    <t>メートル</t>
  </si>
  <si>
    <t>固縛装置1本に加わる力(トン)です。
最も大きい力が装置の強度を超えないよう固縛を実施してください。</t>
  </si>
  <si>
    <t>横揺れ周期の算出に使用します。</t>
  </si>
  <si>
    <t>船底から車輌甲板までの高さを入力してください。</t>
  </si>
  <si>
    <t>船体の回転中心位置の算出に使用します。</t>
  </si>
  <si>
    <t>船体中心から貨物までの長手方向の距離を入力してください。</t>
  </si>
  <si>
    <t>船体中心から貨物までの幅方向の距離を入力してください。</t>
  </si>
  <si>
    <t>船体動揺角です。規則の値を入力してください。</t>
  </si>
  <si>
    <t>数値</t>
  </si>
  <si>
    <t>補足</t>
  </si>
  <si>
    <t>貨物の重量ｗ</t>
  </si>
  <si>
    <t>メートル</t>
  </si>
  <si>
    <t>メートル</t>
  </si>
  <si>
    <t>メートル</t>
  </si>
  <si>
    <t>船幅　Ｂ</t>
  </si>
  <si>
    <t>車輌・コンテナの幅を入力してください。(一般的なシャーシや10ftコンテナでは、約2.5メートルになります。)</t>
  </si>
  <si>
    <t xml:space="preserve">船体中心から貨物までの
船長方向の距離　ℓ </t>
  </si>
  <si>
    <t>船体中心から貨物までの
船腹方向の距離　ｂ</t>
  </si>
  <si>
    <t>トン</t>
  </si>
  <si>
    <t>m/s＾２</t>
  </si>
  <si>
    <t>固縛装置に加わる張力の算定</t>
  </si>
  <si>
    <t>メートル</t>
  </si>
  <si>
    <t>メートル</t>
  </si>
  <si>
    <t>-</t>
  </si>
  <si>
    <t>メートル</t>
  </si>
  <si>
    <t>メートル</t>
  </si>
  <si>
    <r>
      <t>緑色</t>
    </r>
    <r>
      <rPr>
        <sz val="11"/>
        <rFont val="ＭＳ Ｐゴシック"/>
        <family val="3"/>
      </rPr>
      <t>の欄は、貨物に加わる力、固縛装置に加わる力の算定結果が表示されます。</t>
    </r>
  </si>
  <si>
    <t>通常運びうる最も重い貨物の重さを入力してください。
(この欄は、外力算定の入力値から自動的に入力されます。 )</t>
  </si>
  <si>
    <r>
      <t>灰色</t>
    </r>
    <r>
      <rPr>
        <sz val="11"/>
        <color indexed="8"/>
        <rFont val="ＭＳ Ｐゴシック"/>
        <family val="3"/>
      </rPr>
      <t>の欄は、計算の前提条件となる値を設定しています。特段の理由が無い限り、変更しないでください。</t>
    </r>
  </si>
  <si>
    <r>
      <t>白色</t>
    </r>
    <r>
      <rPr>
        <sz val="11"/>
        <rFont val="ＭＳ Ｐゴシック"/>
        <family val="3"/>
      </rPr>
      <t>の欄は、計算にあたっての各種条件を入力する欄です。各社で数値を入力して用いてください。</t>
    </r>
  </si>
  <si>
    <t>貨物の重心位置(高さ) hc</t>
  </si>
  <si>
    <t>貨物の重心の高さを入力してください。　(*)</t>
  </si>
  <si>
    <t>*この値は、固縛装置に加わる張力の算定にも用います。</t>
  </si>
  <si>
    <t>船底から貨物積載デッキまでの
高さ方向の距離</t>
  </si>
  <si>
    <t>復原てこ　ＧＭ</t>
  </si>
  <si>
    <t>垂線間長　Lpp</t>
  </si>
  <si>
    <t>縦揺れ周期の算出に使用します。</t>
  </si>
  <si>
    <t>貨物に加わる外力の算定ツール</t>
  </si>
  <si>
    <t>固縛位置(幅方向) p1y</t>
  </si>
  <si>
    <t>固縛位置(高さ) p1z</t>
  </si>
  <si>
    <t>固縛位置(前後方向) p1x</t>
  </si>
  <si>
    <t>固縛位置(幅方向) p2y</t>
  </si>
  <si>
    <t>固縛位置(高さ) p2z</t>
  </si>
  <si>
    <t>固縛位置(前後方向) p2x</t>
  </si>
  <si>
    <t>側面で使用する固縛装置の本数を入力してください。</t>
  </si>
  <si>
    <t>重心高さ　KG</t>
  </si>
  <si>
    <t>浮心高さ　KB</t>
  </si>
  <si>
    <t>船底から回転中心までの高さ　KG'</t>
  </si>
  <si>
    <t>固縛装置の取付位置です。
平均的な数字を入力してください。
(一例としてp1x=0.6m、p1y=0.6m、p1z=1.2mを入力しています。 )</t>
  </si>
  <si>
    <t>クロス掛けや傾斜を緩やかにして固定している固縛装置の取付位置です。
平均的な数字を入力してください。
(一例としてp2x=0.6m、p2y=3.1m、p2z=1.2mを入力しています。 )</t>
  </si>
  <si>
    <t xml:space="preserve">横揺れ動揺周期です。近似式による推定値(0.7*B/(√GM))が入力されるようになっていますが、実測値がわかる場合は値を入力してください。 </t>
  </si>
  <si>
    <t xml:space="preserve">縦揺れ動揺周期です。近似式による推定値(0.5*√Lpp)が入力されるようになっていますが、実測値がわかる場合は値を入力してください。 </t>
  </si>
  <si>
    <t>(クロス掛けや傾斜を緩やかにして固定している固縛装置の本数を入力してください。)</t>
  </si>
  <si>
    <t>貨物に加わる甲板面方向の加速度　Ay</t>
  </si>
  <si>
    <t>貨物に加わる甲板法線方向の加速度　Az</t>
  </si>
  <si>
    <t>貨物に加わる外力加速度の算定結果です。固縛装置に加わる張力の算定に用います。</t>
  </si>
  <si>
    <t>(外力加速度算定結果及び貨物の重量から自動的に入力されます。 )</t>
  </si>
  <si>
    <t>トン</t>
  </si>
  <si>
    <t>近似計算による推定　KG'=(KG+KB)/2 が入力されるようになっています。
(浮心の値がすぐに分からない場合は、KG'=(D/2+d)の値を入力してください)</t>
  </si>
  <si>
    <t>メートル</t>
  </si>
  <si>
    <t>(強度計算の前提条件です。
　0.4(ゴム対鋼)、0.0(鋼対鋼)のいずれかを入力してください。)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</si>
</sst>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_);[Red]\(0.0\)"/>
    <numFmt numFmtId="179" formatCode="0.00_ "/>
  </numFmts>
  <fonts count="32">
    <font>
      <sz val="11"/>
      <name val="ＭＳ Ｐゴシック"/>
      <family val="3"/>
    </font>
    <font>
      <sz val="11"/>
      <color indexed="8"/>
      <name val="ＭＳ Ｐゴシック"/>
      <family val="3"/>
    </font>
    <font>
      <sz val="6"/>
      <name val="ＭＳ Ｐゴシック"/>
      <family val="3"/>
    </font>
    <font>
      <b/>
      <u val="single"/>
      <sz val="11"/>
      <name val="ＭＳ Ｐゴシック"/>
      <family val="3"/>
    </font>
    <font>
      <b/>
      <u val="single"/>
      <sz val="11"/>
      <color indexed="17"/>
      <name val="ＭＳ Ｐゴシック"/>
      <family val="3"/>
    </font>
    <font>
      <sz val="11"/>
      <color indexed="17"/>
      <name val="ＭＳ Ｐゴシック"/>
      <family val="3"/>
    </font>
    <font>
      <sz val="11"/>
      <name val="HGPｺﾞｼｯｸM"/>
      <family val="3"/>
    </font>
    <font>
      <sz val="11"/>
      <color indexed="8"/>
      <name val="HGPｺﾞｼｯｸM"/>
      <family val="3"/>
    </font>
    <font>
      <i/>
      <sz val="11"/>
      <color indexed="17"/>
      <name val="ＭＳ Ｐゴシック"/>
      <family val="3"/>
    </font>
    <font>
      <i/>
      <sz val="11"/>
      <color indexed="17"/>
      <name val="HGPｺﾞｼｯｸM"/>
      <family val="3"/>
    </font>
    <font>
      <i/>
      <u val="single"/>
      <sz val="11"/>
      <color indexed="17"/>
      <name val="HGPｺﾞｼｯｸM"/>
      <family val="3"/>
    </font>
    <font>
      <b/>
      <u val="single"/>
      <sz val="11"/>
      <color indexed="23"/>
      <name val="ＭＳ Ｐゴシック"/>
      <family val="3"/>
    </font>
    <font>
      <b/>
      <u val="single"/>
      <sz val="16"/>
      <name val="ＭＳ Ｐゴシック"/>
      <family val="3"/>
    </font>
    <font>
      <sz val="16"/>
      <name val="ＭＳ Ｐゴシック"/>
      <family val="3"/>
    </font>
    <font>
      <b/>
      <u val="single"/>
      <sz val="16"/>
      <name val="HGPｺﾞｼｯｸM"/>
      <family val="3"/>
    </font>
    <font>
      <sz val="16"/>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17"/>
      <name val="HGP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style="medium"/>
      <bottom style="medium"/>
    </border>
    <border>
      <left style="thin"/>
      <right/>
      <top style="medium"/>
      <bottom style="medium"/>
    </border>
    <border>
      <left style="medium"/>
      <right style="thin"/>
      <top style="medium"/>
      <bottom style="medium"/>
    </border>
    <border>
      <left style="thin"/>
      <right style="medium"/>
      <top style="medium"/>
      <bottom style="medium"/>
    </border>
    <border>
      <left style="medium"/>
      <right style="medium"/>
      <top style="thin"/>
      <bottom style="thin"/>
    </border>
    <border>
      <left style="medium"/>
      <right style="medium"/>
      <top style="thin"/>
      <bottom/>
    </border>
    <border>
      <left/>
      <right/>
      <top style="thin"/>
      <bottom style="thin"/>
    </border>
    <border>
      <left style="thin"/>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style="thin"/>
      <bottom/>
    </border>
    <border>
      <left style="medium"/>
      <right/>
      <top style="thin"/>
      <bottom style="thin"/>
    </border>
    <border>
      <left/>
      <right style="medium"/>
      <top style="thin"/>
      <bottom style="thin"/>
    </border>
    <border>
      <left style="medium"/>
      <right/>
      <top style="thin"/>
      <bottom/>
    </border>
    <border>
      <left style="medium"/>
      <right style="medium"/>
      <top style="thin"/>
      <bottom style="double"/>
    </border>
    <border>
      <left/>
      <right style="medium"/>
      <top style="thin"/>
      <bottom style="double"/>
    </border>
    <border>
      <left style="thin"/>
      <right/>
      <top style="double"/>
      <bottom style="thin"/>
    </border>
    <border>
      <left style="medium"/>
      <right style="thin"/>
      <top style="double"/>
      <bottom style="thin"/>
    </border>
    <border>
      <left style="thin"/>
      <right style="medium"/>
      <top style="double"/>
      <bottom style="thin"/>
    </border>
    <border>
      <left style="medium"/>
      <right style="thin"/>
      <top style="thin"/>
      <bottom style="medium"/>
    </border>
    <border>
      <left style="thin"/>
      <right style="medium"/>
      <top style="thin"/>
      <bottom style="medium"/>
    </border>
    <border>
      <left/>
      <right style="medium"/>
      <top style="medium"/>
      <bottom style="medium"/>
    </border>
    <border>
      <left/>
      <right style="medium"/>
      <top/>
      <bottom style="thin"/>
    </border>
    <border>
      <left style="medium"/>
      <right/>
      <top style="medium"/>
      <bottom style="medium"/>
    </border>
    <border>
      <left style="medium"/>
      <right style="medium"/>
      <top style="medium"/>
      <bottom style="medium"/>
    </border>
    <border>
      <left style="medium"/>
      <right/>
      <top style="double"/>
      <bottom style="thin"/>
    </border>
    <border>
      <left style="medium"/>
      <right style="medium"/>
      <top>
        <color indexed="63"/>
      </top>
      <bottom style="thin"/>
    </border>
    <border>
      <left style="medium"/>
      <right style="medium"/>
      <top style="thin"/>
      <bottom style="medium"/>
    </border>
    <border>
      <left/>
      <right/>
      <top style="medium"/>
      <bottom/>
    </border>
    <border>
      <left style="medium"/>
      <right style="medium"/>
      <top/>
      <bottom style="thin"/>
    </border>
    <border>
      <left style="medium"/>
      <right style="medium"/>
      <top style="double"/>
      <bottom style="thin"/>
    </border>
    <border diagonalUp="1">
      <left style="medium"/>
      <right style="thin"/>
      <top style="thin"/>
      <bottom style="thin"/>
      <diagonal style="thin"/>
    </border>
    <border>
      <left style="medium"/>
      <right>
        <color indexed="63"/>
      </right>
      <top style="medium"/>
      <bottom style="thin"/>
    </border>
    <border>
      <left>
        <color indexed="63"/>
      </left>
      <right style="medium"/>
      <top style="medium"/>
      <bottom style="thin"/>
    </border>
    <border diagonalUp="1">
      <left style="medium"/>
      <right/>
      <top style="thin"/>
      <bottom style="medium"/>
      <diagonal style="thin"/>
    </border>
    <border diagonalUp="1">
      <left/>
      <right style="medium"/>
      <top style="thin"/>
      <bottom style="medium"/>
      <diagonal style="thin"/>
    </border>
    <border diagonalUp="1">
      <left style="medium"/>
      <right/>
      <top style="thin"/>
      <bottom style="thin"/>
      <diagonal style="thin"/>
    </border>
    <border diagonalUp="1">
      <left/>
      <right style="medium"/>
      <top style="thin"/>
      <bottom style="thin"/>
      <diagonal style="thin"/>
    </border>
    <border>
      <left style="medium"/>
      <right>
        <color indexed="63"/>
      </right>
      <top style="thin"/>
      <bottom style="double"/>
    </border>
    <border>
      <left>
        <color indexed="63"/>
      </left>
      <right style="medium"/>
      <top style="thin"/>
      <bottom style="double"/>
    </border>
    <border>
      <left/>
      <right/>
      <top/>
      <bottom style="medium"/>
    </border>
    <border>
      <left style="medium"/>
      <right style="medium"/>
      <top>
        <color indexed="63"/>
      </top>
      <bottom/>
    </border>
    <border>
      <left style="medium"/>
      <right style="medium"/>
      <top/>
      <bottom style="medium"/>
    </border>
    <border>
      <left/>
      <right style="thin"/>
      <top style="thin"/>
      <bottom style="double"/>
    </border>
    <border>
      <left style="thin"/>
      <right style="thin"/>
      <top style="thin"/>
      <bottom style="double"/>
    </border>
    <border>
      <left style="thin"/>
      <right style="medium"/>
      <top style="thin"/>
      <bottom style="double"/>
    </border>
    <border>
      <left style="medium"/>
      <right style="medium"/>
      <top style="medium"/>
      <bottom/>
    </border>
    <border>
      <left/>
      <right/>
      <top style="medium"/>
      <bottom style="medium"/>
    </border>
    <border>
      <left/>
      <right style="thin"/>
      <top style="thin"/>
      <bottom style="thin"/>
    </border>
    <border>
      <left style="thin"/>
      <right style="thin"/>
      <top style="thin"/>
      <bottom style="thin"/>
    </border>
    <border>
      <left/>
      <right style="thin"/>
      <top>
        <color indexed="63"/>
      </top>
      <bottom style="thin"/>
    </border>
    <border>
      <left style="thin"/>
      <right style="thin"/>
      <top>
        <color indexed="63"/>
      </top>
      <bottom style="thin"/>
    </border>
    <border>
      <left style="thin"/>
      <right style="medium"/>
      <top>
        <color indexed="63"/>
      </top>
      <bottom style="thin"/>
    </border>
    <border diagonalUp="1">
      <left style="medium"/>
      <right>
        <color indexed="63"/>
      </right>
      <top style="thin"/>
      <bottom style="double"/>
      <diagonal style="thin"/>
    </border>
    <border diagonalUp="1">
      <left>
        <color indexed="63"/>
      </left>
      <right style="medium"/>
      <top style="thin"/>
      <bottom style="double"/>
      <diagonal style="thin"/>
    </border>
    <border>
      <left style="medium"/>
      <right>
        <color indexed="63"/>
      </right>
      <top style="thin"/>
      <bottom style="thin"/>
    </border>
    <border>
      <left style="medium"/>
      <right style="medium"/>
      <top style="double"/>
      <bottom/>
    </border>
    <border>
      <left/>
      <right style="thin"/>
      <top style="thin"/>
      <bottom style="medium"/>
    </border>
    <border>
      <left style="thin"/>
      <right style="thin"/>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6"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9" fillId="0" borderId="8" applyNumberFormat="0" applyFill="0" applyAlignment="0" applyProtection="0"/>
    <xf numFmtId="0" fontId="23"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vertical="center"/>
      <protection/>
    </xf>
    <xf numFmtId="0" fontId="5" fillId="4" borderId="0" applyNumberFormat="0" applyBorder="0" applyAlignment="0" applyProtection="0"/>
  </cellStyleXfs>
  <cellXfs count="132">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0" fillId="0" borderId="0" xfId="0" applyAlignment="1">
      <alignment vertical="center" wrapText="1"/>
    </xf>
    <xf numFmtId="176" fontId="6" fillId="0" borderId="10" xfId="60" applyNumberFormat="1" applyFont="1" applyBorder="1" applyAlignment="1">
      <alignment horizontal="center" vertical="center"/>
      <protection/>
    </xf>
    <xf numFmtId="176" fontId="6" fillId="0" borderId="11" xfId="60" applyNumberFormat="1" applyFont="1" applyBorder="1" applyAlignment="1">
      <alignment horizontal="center" vertical="center"/>
      <protection/>
    </xf>
    <xf numFmtId="176" fontId="6" fillId="21" borderId="12" xfId="60" applyNumberFormat="1" applyFont="1" applyFill="1" applyBorder="1" applyAlignment="1">
      <alignment horizontal="center" vertical="center"/>
      <protection/>
    </xf>
    <xf numFmtId="176" fontId="6" fillId="21" borderId="13" xfId="60" applyNumberFormat="1" applyFont="1" applyFill="1" applyBorder="1" applyAlignment="1">
      <alignment horizontal="center" vertical="center"/>
      <protection/>
    </xf>
    <xf numFmtId="0" fontId="6" fillId="23" borderId="14" xfId="60" applyFont="1" applyFill="1" applyBorder="1" applyProtection="1">
      <alignment vertical="center"/>
      <protection locked="0"/>
    </xf>
    <xf numFmtId="0" fontId="6" fillId="23" borderId="14" xfId="60" applyFont="1" applyFill="1" applyBorder="1" applyAlignment="1" applyProtection="1">
      <alignment horizontal="center" vertical="center"/>
      <protection locked="0"/>
    </xf>
    <xf numFmtId="0" fontId="6" fillId="23" borderId="15" xfId="60" applyFont="1" applyFill="1" applyBorder="1" applyProtection="1">
      <alignment vertical="center"/>
      <protection locked="0"/>
    </xf>
    <xf numFmtId="0" fontId="6" fillId="23" borderId="15" xfId="60" applyFont="1" applyFill="1" applyBorder="1" applyAlignment="1" applyProtection="1">
      <alignment horizontal="center" vertical="center"/>
      <protection locked="0"/>
    </xf>
    <xf numFmtId="177" fontId="7" fillId="0" borderId="16" xfId="60" applyNumberFormat="1" applyFont="1" applyBorder="1" applyAlignment="1" applyProtection="1">
      <alignment horizontal="right" vertical="center"/>
      <protection locked="0"/>
    </xf>
    <xf numFmtId="177" fontId="7" fillId="0" borderId="17" xfId="60" applyNumberFormat="1" applyFont="1" applyBorder="1" applyAlignment="1" applyProtection="1">
      <alignment horizontal="right" vertical="center"/>
      <protection locked="0"/>
    </xf>
    <xf numFmtId="177" fontId="7" fillId="21" borderId="18" xfId="60" applyNumberFormat="1" applyFont="1" applyFill="1" applyBorder="1" applyAlignment="1" applyProtection="1">
      <alignment horizontal="right" vertical="center"/>
      <protection locked="0"/>
    </xf>
    <xf numFmtId="177" fontId="7" fillId="21" borderId="19" xfId="60" applyNumberFormat="1" applyFont="1" applyFill="1" applyBorder="1" applyAlignment="1" applyProtection="1">
      <alignment horizontal="right" vertical="center"/>
      <protection locked="0"/>
    </xf>
    <xf numFmtId="0" fontId="6" fillId="23" borderId="20" xfId="0" applyFont="1" applyFill="1" applyBorder="1" applyAlignment="1" applyProtection="1">
      <alignment vertical="center" wrapText="1"/>
      <protection locked="0"/>
    </xf>
    <xf numFmtId="0" fontId="6" fillId="23" borderId="21" xfId="0" applyFont="1" applyFill="1" applyBorder="1" applyAlignment="1" applyProtection="1">
      <alignment vertical="center" wrapText="1"/>
      <protection locked="0"/>
    </xf>
    <xf numFmtId="0" fontId="7" fillId="0" borderId="22" xfId="0" applyFont="1" applyFill="1" applyBorder="1" applyAlignment="1" applyProtection="1">
      <alignment vertical="center"/>
      <protection locked="0"/>
    </xf>
    <xf numFmtId="176" fontId="7" fillId="0" borderId="14" xfId="0" applyNumberFormat="1" applyFont="1" applyFill="1" applyBorder="1" applyAlignment="1" applyProtection="1">
      <alignment horizontal="center" vertical="center"/>
      <protection locked="0"/>
    </xf>
    <xf numFmtId="2" fontId="7" fillId="0" borderId="23" xfId="0" applyNumberFormat="1" applyFont="1" applyFill="1" applyBorder="1" applyAlignment="1" applyProtection="1">
      <alignment vertical="center" wrapText="1"/>
      <protection locked="0"/>
    </xf>
    <xf numFmtId="0" fontId="7" fillId="0" borderId="24" xfId="0" applyFont="1" applyFill="1" applyBorder="1" applyAlignment="1" applyProtection="1">
      <alignment vertical="center"/>
      <protection locked="0"/>
    </xf>
    <xf numFmtId="176" fontId="7" fillId="0" borderId="25" xfId="0" applyNumberFormat="1" applyFont="1" applyFill="1" applyBorder="1" applyAlignment="1" applyProtection="1">
      <alignment horizontal="center" vertical="center"/>
      <protection locked="0"/>
    </xf>
    <xf numFmtId="2" fontId="7" fillId="0" borderId="26" xfId="0" applyNumberFormat="1" applyFont="1" applyFill="1" applyBorder="1" applyAlignment="1" applyProtection="1">
      <alignment vertical="center" wrapText="1"/>
      <protection locked="0"/>
    </xf>
    <xf numFmtId="176" fontId="10" fillId="4" borderId="27" xfId="60" applyNumberFormat="1" applyFont="1" applyFill="1" applyBorder="1" applyAlignment="1" applyProtection="1">
      <alignment horizontal="right" vertical="center"/>
      <protection/>
    </xf>
    <xf numFmtId="179" fontId="10" fillId="4" borderId="28" xfId="60" applyNumberFormat="1" applyFont="1" applyFill="1" applyBorder="1" applyAlignment="1" applyProtection="1">
      <alignment horizontal="right" vertical="center"/>
      <protection/>
    </xf>
    <xf numFmtId="179" fontId="10" fillId="4" borderId="29" xfId="60" applyNumberFormat="1" applyFont="1" applyFill="1" applyBorder="1" applyAlignment="1" applyProtection="1">
      <alignment horizontal="right" vertical="center"/>
      <protection/>
    </xf>
    <xf numFmtId="179" fontId="10" fillId="4" borderId="30" xfId="60" applyNumberFormat="1" applyFont="1" applyFill="1" applyBorder="1" applyAlignment="1" applyProtection="1">
      <alignment horizontal="right" vertical="center"/>
      <protection/>
    </xf>
    <xf numFmtId="179" fontId="10" fillId="4" borderId="31" xfId="60" applyNumberFormat="1" applyFont="1" applyFill="1" applyBorder="1" applyAlignment="1" applyProtection="1">
      <alignment horizontal="right" vertical="center"/>
      <protection/>
    </xf>
    <xf numFmtId="0" fontId="0" fillId="0" borderId="32" xfId="0" applyBorder="1" applyAlignment="1" applyProtection="1">
      <alignment horizontal="center" vertical="center" wrapText="1"/>
      <protection locked="0"/>
    </xf>
    <xf numFmtId="2" fontId="7" fillId="0" borderId="23" xfId="0" applyNumberFormat="1" applyFont="1" applyFill="1" applyBorder="1" applyAlignment="1" applyProtection="1">
      <alignment vertical="center"/>
      <protection locked="0"/>
    </xf>
    <xf numFmtId="2" fontId="6" fillId="23" borderId="23" xfId="0" applyNumberFormat="1" applyFont="1" applyFill="1" applyBorder="1" applyAlignment="1" applyProtection="1">
      <alignment vertical="center"/>
      <protection locked="0"/>
    </xf>
    <xf numFmtId="0" fontId="6" fillId="23" borderId="33" xfId="0" applyFont="1" applyFill="1" applyBorder="1" applyAlignment="1" applyProtection="1">
      <alignment vertical="center" wrapText="1"/>
      <protection locked="0"/>
    </xf>
    <xf numFmtId="0" fontId="31" fillId="4" borderId="23" xfId="0" applyFont="1" applyFill="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23" borderId="23" xfId="0" applyFont="1" applyFill="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7" fillId="0" borderId="22" xfId="0" applyFont="1" applyBorder="1" applyAlignment="1" applyProtection="1">
      <alignment vertical="center"/>
      <protection locked="0"/>
    </xf>
    <xf numFmtId="0" fontId="7" fillId="0" borderId="22" xfId="0" applyFont="1" applyBorder="1" applyAlignment="1" applyProtection="1">
      <alignment vertical="center" wrapText="1"/>
      <protection locked="0"/>
    </xf>
    <xf numFmtId="0" fontId="6" fillId="23" borderId="22" xfId="0" applyFont="1" applyFill="1" applyBorder="1" applyAlignment="1" applyProtection="1">
      <alignment vertical="center"/>
      <protection locked="0"/>
    </xf>
    <xf numFmtId="176" fontId="6" fillId="23" borderId="14" xfId="0" applyNumberFormat="1" applyFont="1" applyFill="1" applyBorder="1" applyAlignment="1" applyProtection="1">
      <alignment horizontal="center" vertical="center"/>
      <protection locked="0"/>
    </xf>
    <xf numFmtId="0" fontId="9" fillId="4" borderId="36" xfId="0" applyFont="1" applyFill="1" applyBorder="1" applyAlignment="1" applyProtection="1">
      <alignment vertical="center"/>
      <protection locked="0"/>
    </xf>
    <xf numFmtId="176" fontId="9" fillId="4" borderId="37" xfId="0" applyNumberFormat="1" applyFont="1" applyFill="1" applyBorder="1" applyAlignment="1" applyProtection="1">
      <alignment horizontal="center" vertical="center"/>
      <protection locked="0"/>
    </xf>
    <xf numFmtId="0" fontId="9" fillId="4" borderId="22" xfId="0" applyFont="1" applyFill="1" applyBorder="1" applyAlignment="1" applyProtection="1">
      <alignment vertical="center"/>
      <protection locked="0"/>
    </xf>
    <xf numFmtId="176" fontId="9" fillId="4" borderId="38" xfId="0" applyNumberFormat="1" applyFont="1" applyFill="1" applyBorder="1" applyAlignment="1" applyProtection="1">
      <alignment horizontal="center" vertical="center"/>
      <protection locked="0"/>
    </xf>
    <xf numFmtId="0" fontId="7" fillId="0" borderId="39" xfId="0" applyFont="1" applyFill="1" applyBorder="1" applyAlignment="1" applyProtection="1">
      <alignment vertical="center"/>
      <protection locked="0"/>
    </xf>
    <xf numFmtId="0" fontId="0" fillId="0" borderId="0" xfId="0" applyAlignment="1" applyProtection="1">
      <alignment horizontal="center" vertical="center"/>
      <protection locked="0"/>
    </xf>
    <xf numFmtId="0" fontId="6" fillId="23" borderId="40" xfId="60" applyFont="1" applyFill="1" applyBorder="1" applyProtection="1">
      <alignment vertical="center"/>
      <protection locked="0"/>
    </xf>
    <xf numFmtId="0" fontId="6" fillId="23" borderId="40" xfId="60" applyFont="1" applyFill="1" applyBorder="1" applyAlignment="1" applyProtection="1">
      <alignment horizontal="center" vertical="center"/>
      <protection locked="0"/>
    </xf>
    <xf numFmtId="0" fontId="31" fillId="4" borderId="14" xfId="60" applyFont="1" applyFill="1" applyBorder="1" applyProtection="1">
      <alignment vertical="center"/>
      <protection locked="0"/>
    </xf>
    <xf numFmtId="0" fontId="31" fillId="4" borderId="14" xfId="60" applyFont="1" applyFill="1" applyBorder="1" applyAlignment="1" applyProtection="1">
      <alignment horizontal="center" vertical="center"/>
      <protection locked="0"/>
    </xf>
    <xf numFmtId="0" fontId="6" fillId="0" borderId="14" xfId="60" applyFont="1" applyBorder="1" applyProtection="1">
      <alignment vertical="center"/>
      <protection locked="0"/>
    </xf>
    <xf numFmtId="0" fontId="6" fillId="0" borderId="14" xfId="60" applyFont="1" applyBorder="1" applyAlignment="1" applyProtection="1">
      <alignment horizontal="center" vertical="center"/>
      <protection locked="0"/>
    </xf>
    <xf numFmtId="0" fontId="7" fillId="0" borderId="14" xfId="60" applyFont="1" applyBorder="1" applyAlignment="1" applyProtection="1">
      <alignment vertical="center" wrapText="1"/>
      <protection locked="0"/>
    </xf>
    <xf numFmtId="0" fontId="7" fillId="0" borderId="14" xfId="60" applyFont="1" applyBorder="1" applyAlignment="1" applyProtection="1">
      <alignment horizontal="center" vertical="center"/>
      <protection locked="0"/>
    </xf>
    <xf numFmtId="0" fontId="10" fillId="4" borderId="41" xfId="60" applyFont="1" applyFill="1" applyBorder="1" applyProtection="1">
      <alignment vertical="center"/>
      <protection locked="0"/>
    </xf>
    <xf numFmtId="0" fontId="10" fillId="4" borderId="41" xfId="60" applyFont="1" applyFill="1" applyBorder="1" applyAlignment="1" applyProtection="1">
      <alignment horizontal="center" vertical="center"/>
      <protection locked="0"/>
    </xf>
    <xf numFmtId="0" fontId="10" fillId="4" borderId="38" xfId="60" applyFont="1" applyFill="1" applyBorder="1" applyProtection="1">
      <alignment vertical="center"/>
      <protection locked="0"/>
    </xf>
    <xf numFmtId="0" fontId="10" fillId="4" borderId="38" xfId="60" applyFont="1" applyFill="1" applyBorder="1" applyAlignment="1" applyProtection="1">
      <alignment horizontal="center" vertical="center"/>
      <protection locked="0"/>
    </xf>
    <xf numFmtId="176" fontId="6" fillId="23" borderId="42" xfId="60" applyNumberFormat="1" applyFont="1" applyFill="1" applyBorder="1" applyAlignment="1" applyProtection="1">
      <alignment horizontal="right" vertical="center"/>
      <protection locked="0"/>
    </xf>
    <xf numFmtId="176" fontId="6" fillId="23" borderId="17" xfId="60" applyNumberFormat="1" applyFont="1" applyFill="1" applyBorder="1" applyAlignment="1" applyProtection="1">
      <alignment horizontal="right" vertical="center"/>
      <protection locked="0"/>
    </xf>
    <xf numFmtId="176" fontId="6" fillId="23" borderId="19" xfId="60" applyNumberFormat="1" applyFont="1" applyFill="1" applyBorder="1" applyAlignment="1" applyProtection="1">
      <alignment horizontal="right" vertical="center"/>
      <protection locked="0"/>
    </xf>
    <xf numFmtId="176" fontId="0" fillId="0" borderId="0" xfId="0" applyNumberFormat="1" applyAlignment="1" applyProtection="1">
      <alignment vertical="center"/>
      <protection locked="0"/>
    </xf>
    <xf numFmtId="0" fontId="0" fillId="0" borderId="0" xfId="0" applyAlignment="1" applyProtection="1">
      <alignment vertical="center" wrapText="1"/>
      <protection locked="0"/>
    </xf>
    <xf numFmtId="0" fontId="0" fillId="23" borderId="19" xfId="0" applyFill="1" applyBorder="1" applyAlignment="1" applyProtection="1">
      <alignment vertical="center"/>
      <protection locked="0"/>
    </xf>
    <xf numFmtId="176" fontId="31" fillId="4" borderId="22" xfId="60" applyNumberFormat="1" applyFont="1" applyFill="1" applyBorder="1" applyAlignment="1" applyProtection="1">
      <alignment horizontal="right" vertical="center"/>
      <protection/>
    </xf>
    <xf numFmtId="0" fontId="5" fillId="4" borderId="23" xfId="0" applyFont="1" applyFill="1" applyBorder="1" applyAlignment="1" applyProtection="1">
      <alignment horizontal="right" vertical="center"/>
      <protection/>
    </xf>
    <xf numFmtId="176" fontId="6" fillId="23" borderId="43" xfId="60" applyNumberFormat="1" applyFont="1" applyFill="1" applyBorder="1" applyAlignment="1" applyProtection="1">
      <alignment horizontal="right" vertical="center"/>
      <protection/>
    </xf>
    <xf numFmtId="0" fontId="0" fillId="0" borderId="44" xfId="0" applyBorder="1" applyAlignment="1" applyProtection="1">
      <alignment horizontal="right" vertical="center"/>
      <protection/>
    </xf>
    <xf numFmtId="179" fontId="10" fillId="4" borderId="45" xfId="60" applyNumberFormat="1" applyFont="1" applyFill="1" applyBorder="1" applyAlignment="1" applyProtection="1">
      <alignment horizontal="right" vertical="center"/>
      <protection/>
    </xf>
    <xf numFmtId="0" fontId="0" fillId="0" borderId="46" xfId="0" applyBorder="1" applyAlignment="1" applyProtection="1">
      <alignment horizontal="right" vertical="center"/>
      <protection/>
    </xf>
    <xf numFmtId="178" fontId="6" fillId="0" borderId="22" xfId="60" applyNumberFormat="1" applyFont="1" applyBorder="1" applyAlignment="1" applyProtection="1">
      <alignment horizontal="right" vertical="center"/>
      <protection locked="0"/>
    </xf>
    <xf numFmtId="0" fontId="0" fillId="0" borderId="23" xfId="0" applyBorder="1" applyAlignment="1" applyProtection="1">
      <alignment horizontal="right" vertical="center"/>
      <protection locked="0"/>
    </xf>
    <xf numFmtId="178" fontId="6" fillId="21" borderId="22" xfId="0" applyNumberFormat="1" applyFont="1" applyFill="1" applyBorder="1" applyAlignment="1" applyProtection="1">
      <alignment horizontal="right" vertical="center"/>
      <protection locked="0"/>
    </xf>
    <xf numFmtId="178" fontId="6" fillId="0" borderId="47" xfId="60" applyNumberFormat="1" applyFont="1" applyBorder="1" applyAlignment="1" applyProtection="1">
      <alignment horizontal="right" vertical="center"/>
      <protection locked="0"/>
    </xf>
    <xf numFmtId="0" fontId="0" fillId="0" borderId="48" xfId="0" applyBorder="1" applyAlignment="1" applyProtection="1">
      <alignment horizontal="right" vertical="center"/>
      <protection locked="0"/>
    </xf>
    <xf numFmtId="179" fontId="6" fillId="23" borderId="49" xfId="60" applyNumberFormat="1" applyFont="1" applyFill="1" applyBorder="1" applyAlignment="1" applyProtection="1">
      <alignment horizontal="right" vertical="center"/>
      <protection/>
    </xf>
    <xf numFmtId="179" fontId="0" fillId="23" borderId="50" xfId="0" applyNumberFormat="1" applyFill="1" applyBorder="1" applyAlignment="1" applyProtection="1">
      <alignment horizontal="right" vertical="center"/>
      <protection/>
    </xf>
    <xf numFmtId="178" fontId="6" fillId="21" borderId="22" xfId="60" applyNumberFormat="1" applyFont="1" applyFill="1" applyBorder="1" applyAlignment="1" applyProtection="1">
      <alignment horizontal="right" vertical="center"/>
      <protection locked="0"/>
    </xf>
    <xf numFmtId="0" fontId="12" fillId="0" borderId="51" xfId="0" applyFont="1" applyBorder="1" applyAlignment="1" applyProtection="1">
      <alignment horizontal="center" vertical="center" wrapText="1"/>
      <protection locked="0"/>
    </xf>
    <xf numFmtId="0" fontId="13" fillId="0" borderId="51" xfId="0" applyFont="1" applyBorder="1" applyAlignment="1" applyProtection="1">
      <alignment horizontal="center" vertical="center" wrapText="1"/>
      <protection locked="0"/>
    </xf>
    <xf numFmtId="0" fontId="5" fillId="4" borderId="52" xfId="0" applyFont="1" applyFill="1" applyBorder="1" applyAlignment="1" applyProtection="1">
      <alignment vertical="center" wrapText="1"/>
      <protection locked="0"/>
    </xf>
    <xf numFmtId="0" fontId="5" fillId="4" borderId="53" xfId="0" applyFont="1" applyFill="1" applyBorder="1" applyAlignment="1" applyProtection="1">
      <alignment vertical="center" wrapText="1"/>
      <protection locked="0"/>
    </xf>
    <xf numFmtId="176" fontId="7" fillId="0" borderId="54" xfId="0" applyNumberFormat="1" applyFont="1" applyFill="1" applyBorder="1" applyAlignment="1" applyProtection="1">
      <alignment vertical="center"/>
      <protection locked="0"/>
    </xf>
    <xf numFmtId="0" fontId="1" fillId="0" borderId="55" xfId="0" applyFont="1" applyFill="1" applyBorder="1" applyAlignment="1" applyProtection="1">
      <alignment vertical="center"/>
      <protection locked="0"/>
    </xf>
    <xf numFmtId="0" fontId="1" fillId="0" borderId="56" xfId="0" applyFont="1" applyFill="1" applyBorder="1" applyAlignment="1" applyProtection="1">
      <alignment vertical="center"/>
      <protection locked="0"/>
    </xf>
    <xf numFmtId="176" fontId="6" fillId="0" borderId="57" xfId="60" applyNumberFormat="1" applyFont="1" applyFill="1" applyBorder="1" applyAlignment="1">
      <alignment horizontal="center" vertical="center" wrapText="1"/>
      <protection/>
    </xf>
    <xf numFmtId="0" fontId="6" fillId="0" borderId="53" xfId="0" applyFont="1" applyBorder="1" applyAlignment="1">
      <alignment horizontal="center" vertical="center" wrapText="1"/>
    </xf>
    <xf numFmtId="0" fontId="0" fillId="0" borderId="34"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176" fontId="7" fillId="0" borderId="59" xfId="0" applyNumberFormat="1" applyFont="1" applyFill="1" applyBorder="1" applyAlignment="1" applyProtection="1">
      <alignment vertical="center"/>
      <protection locked="0"/>
    </xf>
    <xf numFmtId="0" fontId="1" fillId="0" borderId="60" xfId="0" applyFont="1" applyBorder="1" applyAlignment="1" applyProtection="1">
      <alignment vertical="center"/>
      <protection locked="0"/>
    </xf>
    <xf numFmtId="0" fontId="1" fillId="0" borderId="19" xfId="0" applyFont="1" applyBorder="1" applyAlignment="1" applyProtection="1">
      <alignment vertical="center"/>
      <protection locked="0"/>
    </xf>
    <xf numFmtId="176" fontId="6" fillId="23" borderId="59" xfId="0" applyNumberFormat="1" applyFont="1" applyFill="1" applyBorder="1" applyAlignment="1" applyProtection="1">
      <alignment vertical="center"/>
      <protection locked="0"/>
    </xf>
    <xf numFmtId="0" fontId="0" fillId="23" borderId="60" xfId="0" applyFill="1" applyBorder="1" applyAlignment="1" applyProtection="1">
      <alignment vertical="center"/>
      <protection locked="0"/>
    </xf>
    <xf numFmtId="176" fontId="7" fillId="0" borderId="22" xfId="0" applyNumberFormat="1" applyFont="1" applyFill="1" applyBorder="1" applyAlignment="1" applyProtection="1">
      <alignment vertical="center"/>
      <protection locked="0"/>
    </xf>
    <xf numFmtId="0" fontId="0" fillId="0" borderId="16" xfId="0" applyBorder="1" applyAlignment="1" applyProtection="1">
      <alignment vertical="center"/>
      <protection locked="0"/>
    </xf>
    <xf numFmtId="0" fontId="0" fillId="0" borderId="23" xfId="0" applyBorder="1" applyAlignment="1" applyProtection="1">
      <alignment vertical="center"/>
      <protection locked="0"/>
    </xf>
    <xf numFmtId="0" fontId="14" fillId="0" borderId="51" xfId="0" applyFont="1" applyBorder="1" applyAlignment="1">
      <alignment horizontal="center" vertical="center" wrapText="1"/>
    </xf>
    <xf numFmtId="0" fontId="15" fillId="0" borderId="51" xfId="0" applyFont="1" applyBorder="1" applyAlignment="1">
      <alignment horizontal="center" vertical="center" wrapText="1"/>
    </xf>
    <xf numFmtId="0" fontId="4" fillId="0" borderId="0" xfId="0" applyFont="1" applyAlignment="1" applyProtection="1">
      <alignment vertical="center" wrapText="1"/>
      <protection locked="0"/>
    </xf>
    <xf numFmtId="0" fontId="0" fillId="0" borderId="0" xfId="0" applyAlignment="1" applyProtection="1">
      <alignment vertical="center"/>
      <protection locked="0"/>
    </xf>
    <xf numFmtId="0" fontId="11" fillId="0" borderId="0" xfId="0" applyFont="1" applyAlignment="1" applyProtection="1">
      <alignment vertical="center"/>
      <protection locked="0"/>
    </xf>
    <xf numFmtId="0" fontId="3" fillId="0" borderId="0" xfId="0" applyFont="1" applyAlignment="1" applyProtection="1">
      <alignment vertical="center"/>
      <protection locked="0"/>
    </xf>
    <xf numFmtId="179" fontId="9" fillId="4" borderId="61" xfId="0" applyNumberFormat="1" applyFont="1" applyFill="1" applyBorder="1" applyAlignment="1" applyProtection="1">
      <alignment vertical="center"/>
      <protection locked="0"/>
    </xf>
    <xf numFmtId="179" fontId="8" fillId="4" borderId="62" xfId="0" applyNumberFormat="1" applyFont="1" applyFill="1" applyBorder="1" applyAlignment="1" applyProtection="1">
      <alignment vertical="center"/>
      <protection locked="0"/>
    </xf>
    <xf numFmtId="179" fontId="8" fillId="4" borderId="63" xfId="0" applyNumberFormat="1" applyFont="1" applyFill="1" applyBorder="1" applyAlignment="1" applyProtection="1">
      <alignment vertical="center"/>
      <protection locked="0"/>
    </xf>
    <xf numFmtId="0" fontId="6" fillId="0" borderId="23" xfId="0" applyFont="1" applyBorder="1" applyAlignment="1" applyProtection="1">
      <alignment vertical="center" wrapText="1"/>
      <protection locked="0"/>
    </xf>
    <xf numFmtId="179" fontId="6" fillId="23" borderId="22" xfId="60" applyNumberFormat="1" applyFont="1" applyFill="1" applyBorder="1" applyAlignment="1" applyProtection="1">
      <alignment horizontal="right" vertical="center"/>
      <protection/>
    </xf>
    <xf numFmtId="179" fontId="0" fillId="0" borderId="23" xfId="0" applyNumberFormat="1" applyBorder="1" applyAlignment="1" applyProtection="1">
      <alignment horizontal="right" vertical="center"/>
      <protection/>
    </xf>
    <xf numFmtId="179" fontId="6" fillId="23" borderId="64" xfId="60" applyNumberFormat="1" applyFont="1" applyFill="1" applyBorder="1" applyAlignment="1" applyProtection="1">
      <alignment horizontal="right" vertical="center"/>
      <protection locked="0"/>
    </xf>
    <xf numFmtId="179" fontId="0" fillId="0" borderId="65" xfId="0" applyNumberFormat="1" applyBorder="1" applyAlignment="1" applyProtection="1">
      <alignment horizontal="right" vertical="center"/>
      <protection locked="0"/>
    </xf>
    <xf numFmtId="179" fontId="6" fillId="23" borderId="66" xfId="60" applyNumberFormat="1" applyFont="1" applyFill="1" applyBorder="1" applyAlignment="1" applyProtection="1">
      <alignment horizontal="right" vertical="center"/>
      <protection/>
    </xf>
    <xf numFmtId="179" fontId="0" fillId="23" borderId="20" xfId="0" applyNumberFormat="1" applyFill="1" applyBorder="1" applyAlignment="1" applyProtection="1">
      <alignment horizontal="right" vertical="center"/>
      <protection/>
    </xf>
    <xf numFmtId="0" fontId="1" fillId="0" borderId="60"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10" fillId="4" borderId="67" xfId="0" applyFont="1" applyFill="1" applyBorder="1" applyAlignment="1" applyProtection="1">
      <alignment vertical="center" wrapText="1"/>
      <protection locked="0"/>
    </xf>
    <xf numFmtId="0" fontId="9" fillId="4" borderId="53" xfId="0" applyFont="1" applyFill="1" applyBorder="1" applyAlignment="1" applyProtection="1">
      <alignment vertical="center" wrapText="1"/>
      <protection locked="0"/>
    </xf>
    <xf numFmtId="179" fontId="9" fillId="4" borderId="68" xfId="0" applyNumberFormat="1" applyFont="1" applyFill="1" applyBorder="1" applyAlignment="1" applyProtection="1">
      <alignment vertical="center"/>
      <protection locked="0"/>
    </xf>
    <xf numFmtId="179" fontId="8" fillId="4" borderId="69" xfId="0" applyNumberFormat="1" applyFont="1" applyFill="1" applyBorder="1" applyAlignment="1" applyProtection="1">
      <alignment vertical="center"/>
      <protection locked="0"/>
    </xf>
    <xf numFmtId="179" fontId="8" fillId="4" borderId="31" xfId="0" applyNumberFormat="1" applyFont="1" applyFill="1" applyBorder="1" applyAlignment="1" applyProtection="1">
      <alignment vertical="center"/>
      <protection locked="0"/>
    </xf>
    <xf numFmtId="177" fontId="7" fillId="0" borderId="47" xfId="60" applyNumberFormat="1" applyFont="1" applyBorder="1" applyAlignment="1" applyProtection="1">
      <alignment horizontal="right" vertical="center"/>
      <protection locked="0"/>
    </xf>
    <xf numFmtId="177" fontId="7" fillId="0" borderId="48" xfId="60" applyNumberFormat="1" applyFont="1" applyBorder="1" applyAlignment="1" applyProtection="1">
      <alignment horizontal="right" vertical="center"/>
      <protection locked="0"/>
    </xf>
    <xf numFmtId="0" fontId="6" fillId="0" borderId="57" xfId="6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176" fontId="6" fillId="0" borderId="58" xfId="60" applyNumberFormat="1" applyFont="1" applyBorder="1" applyAlignment="1">
      <alignment horizontal="center" vertical="center"/>
      <protection/>
    </xf>
    <xf numFmtId="0" fontId="6" fillId="0" borderId="32" xfId="0" applyFont="1" applyBorder="1" applyAlignment="1">
      <alignment horizontal="center" vertical="center"/>
    </xf>
    <xf numFmtId="176" fontId="6" fillId="21" borderId="34" xfId="60" applyNumberFormat="1" applyFont="1" applyFill="1" applyBorder="1" applyAlignment="1">
      <alignment horizontal="center" vertical="center"/>
      <protection/>
    </xf>
    <xf numFmtId="0" fontId="6" fillId="21" borderId="3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view="pageBreakPreview" zoomScale="85" zoomScaleSheetLayoutView="85" zoomScalePageLayoutView="0" workbookViewId="0" topLeftCell="A27">
      <selection activeCell="E34" sqref="E34:F34"/>
    </sheetView>
  </sheetViews>
  <sheetFormatPr defaultColWidth="9.00390625" defaultRowHeight="13.5"/>
  <cols>
    <col min="1" max="1" width="39.25390625" style="0" customWidth="1"/>
    <col min="2" max="2" width="7.75390625" style="1" bestFit="1" customWidth="1"/>
    <col min="3" max="3" width="6.625" style="1" bestFit="1" customWidth="1"/>
    <col min="4" max="6" width="6.625" style="2" bestFit="1" customWidth="1"/>
    <col min="7" max="7" width="63.50390625" style="3" customWidth="1"/>
  </cols>
  <sheetData>
    <row r="1" spans="1:7" ht="30" customHeight="1" thickBot="1">
      <c r="A1" s="81" t="s">
        <v>66</v>
      </c>
      <c r="B1" s="82"/>
      <c r="C1" s="82"/>
      <c r="D1" s="82"/>
      <c r="E1" s="82"/>
      <c r="F1" s="82"/>
      <c r="G1" s="82"/>
    </row>
    <row r="2" spans="1:7" s="1" customFormat="1" ht="19.5" customHeight="1" thickBot="1">
      <c r="A2" s="37"/>
      <c r="B2" s="38" t="s">
        <v>7</v>
      </c>
      <c r="C2" s="90" t="s">
        <v>37</v>
      </c>
      <c r="D2" s="91"/>
      <c r="E2" s="91"/>
      <c r="F2" s="92"/>
      <c r="G2" s="29" t="s">
        <v>38</v>
      </c>
    </row>
    <row r="3" spans="1:7" ht="30" customHeight="1">
      <c r="A3" s="39" t="s">
        <v>39</v>
      </c>
      <c r="B3" s="19" t="s">
        <v>8</v>
      </c>
      <c r="C3" s="93">
        <v>25</v>
      </c>
      <c r="D3" s="94"/>
      <c r="E3" s="94"/>
      <c r="F3" s="95"/>
      <c r="G3" s="30" t="s">
        <v>21</v>
      </c>
    </row>
    <row r="4" spans="1:7" ht="30" customHeight="1">
      <c r="A4" s="39" t="s">
        <v>59</v>
      </c>
      <c r="B4" s="19" t="s">
        <v>26</v>
      </c>
      <c r="C4" s="98">
        <v>2</v>
      </c>
      <c r="D4" s="99"/>
      <c r="E4" s="99"/>
      <c r="F4" s="100"/>
      <c r="G4" s="20" t="s">
        <v>60</v>
      </c>
    </row>
    <row r="5" spans="1:7" ht="30" customHeight="1">
      <c r="A5" s="39" t="s">
        <v>63</v>
      </c>
      <c r="B5" s="19" t="s">
        <v>40</v>
      </c>
      <c r="C5" s="93">
        <v>1.8</v>
      </c>
      <c r="D5" s="94"/>
      <c r="E5" s="94"/>
      <c r="F5" s="95"/>
      <c r="G5" s="30" t="s">
        <v>31</v>
      </c>
    </row>
    <row r="6" spans="1:7" ht="30" customHeight="1">
      <c r="A6" s="39" t="s">
        <v>64</v>
      </c>
      <c r="B6" s="19" t="s">
        <v>41</v>
      </c>
      <c r="C6" s="98">
        <v>180</v>
      </c>
      <c r="D6" s="99"/>
      <c r="E6" s="99"/>
      <c r="F6" s="100"/>
      <c r="G6" s="30" t="s">
        <v>65</v>
      </c>
    </row>
    <row r="7" spans="1:7" ht="30" customHeight="1">
      <c r="A7" s="39" t="s">
        <v>74</v>
      </c>
      <c r="B7" s="19" t="s">
        <v>41</v>
      </c>
      <c r="C7" s="93">
        <v>8</v>
      </c>
      <c r="D7" s="94"/>
      <c r="E7" s="94"/>
      <c r="F7" s="95"/>
      <c r="G7" s="30" t="s">
        <v>33</v>
      </c>
    </row>
    <row r="8" spans="1:7" ht="30" customHeight="1">
      <c r="A8" s="39" t="s">
        <v>75</v>
      </c>
      <c r="B8" s="19" t="s">
        <v>42</v>
      </c>
      <c r="C8" s="93">
        <v>4</v>
      </c>
      <c r="D8" s="94"/>
      <c r="E8" s="94"/>
      <c r="F8" s="95"/>
      <c r="G8" s="30" t="s">
        <v>33</v>
      </c>
    </row>
    <row r="9" spans="1:7" ht="30" customHeight="1">
      <c r="A9" s="39" t="s">
        <v>43</v>
      </c>
      <c r="B9" s="19" t="s">
        <v>42</v>
      </c>
      <c r="C9" s="93">
        <v>28</v>
      </c>
      <c r="D9" s="94"/>
      <c r="E9" s="94"/>
      <c r="F9" s="95"/>
      <c r="G9" s="30" t="s">
        <v>31</v>
      </c>
    </row>
    <row r="10" spans="1:7" ht="30" customHeight="1">
      <c r="A10" s="40" t="s">
        <v>45</v>
      </c>
      <c r="B10" s="19" t="s">
        <v>42</v>
      </c>
      <c r="C10" s="93">
        <v>80</v>
      </c>
      <c r="D10" s="94"/>
      <c r="E10" s="94"/>
      <c r="F10" s="95"/>
      <c r="G10" s="30" t="s">
        <v>34</v>
      </c>
    </row>
    <row r="11" spans="1:7" ht="30" customHeight="1">
      <c r="A11" s="40" t="s">
        <v>46</v>
      </c>
      <c r="B11" s="19" t="s">
        <v>29</v>
      </c>
      <c r="C11" s="93">
        <v>9</v>
      </c>
      <c r="D11" s="94"/>
      <c r="E11" s="94"/>
      <c r="F11" s="95"/>
      <c r="G11" s="30" t="s">
        <v>35</v>
      </c>
    </row>
    <row r="12" spans="1:7" ht="30" customHeight="1">
      <c r="A12" s="40" t="s">
        <v>62</v>
      </c>
      <c r="B12" s="19" t="s">
        <v>42</v>
      </c>
      <c r="C12" s="93">
        <v>10</v>
      </c>
      <c r="D12" s="94"/>
      <c r="E12" s="94"/>
      <c r="F12" s="95"/>
      <c r="G12" s="30" t="s">
        <v>32</v>
      </c>
    </row>
    <row r="13" spans="1:7" ht="30" customHeight="1">
      <c r="A13" s="41" t="s">
        <v>22</v>
      </c>
      <c r="B13" s="42" t="s">
        <v>27</v>
      </c>
      <c r="C13" s="96">
        <v>25</v>
      </c>
      <c r="D13" s="97"/>
      <c r="E13" s="97"/>
      <c r="F13" s="66"/>
      <c r="G13" s="31" t="s">
        <v>36</v>
      </c>
    </row>
    <row r="14" spans="1:7" ht="30" customHeight="1">
      <c r="A14" s="41" t="s">
        <v>23</v>
      </c>
      <c r="B14" s="42" t="s">
        <v>27</v>
      </c>
      <c r="C14" s="96">
        <v>5</v>
      </c>
      <c r="D14" s="97"/>
      <c r="E14" s="97"/>
      <c r="F14" s="66"/>
      <c r="G14" s="31" t="s">
        <v>36</v>
      </c>
    </row>
    <row r="15" spans="1:7" ht="30" customHeight="1">
      <c r="A15" s="18" t="s">
        <v>24</v>
      </c>
      <c r="B15" s="19" t="s">
        <v>28</v>
      </c>
      <c r="C15" s="93">
        <f>C9*0.7/(C5^0.5)</f>
        <v>14.608977452998625</v>
      </c>
      <c r="D15" s="117"/>
      <c r="E15" s="117"/>
      <c r="F15" s="118"/>
      <c r="G15" s="20" t="s">
        <v>79</v>
      </c>
    </row>
    <row r="16" spans="1:7" ht="30" customHeight="1">
      <c r="A16" s="18" t="s">
        <v>25</v>
      </c>
      <c r="B16" s="19" t="s">
        <v>28</v>
      </c>
      <c r="C16" s="93">
        <f>0.5*C6^0.5</f>
        <v>6.708203932499369</v>
      </c>
      <c r="D16" s="117"/>
      <c r="E16" s="117"/>
      <c r="F16" s="118"/>
      <c r="G16" s="20" t="s">
        <v>80</v>
      </c>
    </row>
    <row r="17" spans="1:7" ht="30" customHeight="1" thickBot="1">
      <c r="A17" s="21" t="s">
        <v>76</v>
      </c>
      <c r="B17" s="22" t="s">
        <v>88</v>
      </c>
      <c r="C17" s="85">
        <f>(C7+C8)/2</f>
        <v>6</v>
      </c>
      <c r="D17" s="86"/>
      <c r="E17" s="86"/>
      <c r="F17" s="87"/>
      <c r="G17" s="23" t="s">
        <v>87</v>
      </c>
    </row>
    <row r="18" spans="1:7" ht="30" customHeight="1" thickTop="1">
      <c r="A18" s="43" t="s">
        <v>82</v>
      </c>
      <c r="B18" s="44" t="s">
        <v>48</v>
      </c>
      <c r="C18" s="107">
        <f>(9.81*SIN(RADIANS(C13))+4*3.14*3.14*(C12-C17+C4)*RADIANS(C13)/C15/C15)/9.81</f>
        <v>0.47193328804748474</v>
      </c>
      <c r="D18" s="108"/>
      <c r="E18" s="108"/>
      <c r="F18" s="109"/>
      <c r="G18" s="83" t="s">
        <v>84</v>
      </c>
    </row>
    <row r="19" spans="1:7" ht="30" customHeight="1" thickBot="1">
      <c r="A19" s="45" t="s">
        <v>83</v>
      </c>
      <c r="B19" s="46" t="s">
        <v>48</v>
      </c>
      <c r="C19" s="121">
        <f>(9.81*COS(RADIANS(C13))-4*3.14*3.14*C11*RADIANS(C13)/C15/C15-4*3.14*3.14*C10*RADIANS(C14)/C16/C16)/9.81</f>
        <v>0.20863613626734845</v>
      </c>
      <c r="D19" s="122"/>
      <c r="E19" s="122"/>
      <c r="F19" s="123"/>
      <c r="G19" s="84"/>
    </row>
    <row r="20" spans="1:7" ht="15" customHeight="1">
      <c r="A20" s="47" t="s">
        <v>61</v>
      </c>
      <c r="B20" s="48"/>
      <c r="C20" s="48"/>
      <c r="D20" s="64"/>
      <c r="E20" s="64"/>
      <c r="F20" s="64"/>
      <c r="G20" s="65"/>
    </row>
    <row r="23" spans="1:7" ht="30" customHeight="1" thickBot="1">
      <c r="A23" s="101" t="s">
        <v>49</v>
      </c>
      <c r="B23" s="102"/>
      <c r="C23" s="102"/>
      <c r="D23" s="102"/>
      <c r="E23" s="102"/>
      <c r="F23" s="102"/>
      <c r="G23" s="102"/>
    </row>
    <row r="24" spans="1:7" ht="19.5" customHeight="1" thickBot="1">
      <c r="A24" s="126"/>
      <c r="B24" s="126" t="s">
        <v>7</v>
      </c>
      <c r="C24" s="128" t="s">
        <v>16</v>
      </c>
      <c r="D24" s="129"/>
      <c r="E24" s="130" t="s">
        <v>17</v>
      </c>
      <c r="F24" s="131"/>
      <c r="G24" s="88" t="s">
        <v>38</v>
      </c>
    </row>
    <row r="25" spans="1:7" ht="19.5" customHeight="1" thickBot="1">
      <c r="A25" s="127"/>
      <c r="B25" s="127"/>
      <c r="C25" s="4" t="s">
        <v>12</v>
      </c>
      <c r="D25" s="5" t="s">
        <v>18</v>
      </c>
      <c r="E25" s="6" t="s">
        <v>12</v>
      </c>
      <c r="F25" s="7" t="s">
        <v>18</v>
      </c>
      <c r="G25" s="89"/>
    </row>
    <row r="26" spans="1:7" ht="30" customHeight="1">
      <c r="A26" s="49" t="s">
        <v>0</v>
      </c>
      <c r="B26" s="50" t="s">
        <v>47</v>
      </c>
      <c r="C26" s="69">
        <f>C3</f>
        <v>25</v>
      </c>
      <c r="D26" s="70"/>
      <c r="E26" s="69">
        <f>C3</f>
        <v>25</v>
      </c>
      <c r="F26" s="70"/>
      <c r="G26" s="32" t="s">
        <v>56</v>
      </c>
    </row>
    <row r="27" spans="1:7" ht="30" customHeight="1">
      <c r="A27" s="51" t="s">
        <v>1</v>
      </c>
      <c r="B27" s="52" t="s">
        <v>86</v>
      </c>
      <c r="C27" s="67">
        <f>C26*C18</f>
        <v>11.798332201187119</v>
      </c>
      <c r="D27" s="68"/>
      <c r="E27" s="67">
        <f>E26*C18</f>
        <v>11.798332201187119</v>
      </c>
      <c r="F27" s="68"/>
      <c r="G27" s="33" t="s">
        <v>85</v>
      </c>
    </row>
    <row r="28" spans="1:7" ht="30" customHeight="1">
      <c r="A28" s="51" t="s">
        <v>2</v>
      </c>
      <c r="B28" s="52" t="s">
        <v>86</v>
      </c>
      <c r="C28" s="67">
        <f>C26*C19</f>
        <v>5.2159034066837116</v>
      </c>
      <c r="D28" s="68"/>
      <c r="E28" s="67">
        <f>E26*C19</f>
        <v>5.2159034066837116</v>
      </c>
      <c r="F28" s="68"/>
      <c r="G28" s="33" t="s">
        <v>85</v>
      </c>
    </row>
    <row r="29" spans="1:7" ht="30" customHeight="1">
      <c r="A29" s="53" t="s">
        <v>3</v>
      </c>
      <c r="B29" s="54" t="s">
        <v>50</v>
      </c>
      <c r="C29" s="73">
        <v>2.5</v>
      </c>
      <c r="D29" s="74"/>
      <c r="E29" s="75">
        <v>2.5</v>
      </c>
      <c r="F29" s="74"/>
      <c r="G29" s="34" t="s">
        <v>44</v>
      </c>
    </row>
    <row r="30" spans="1:7" ht="30" customHeight="1">
      <c r="A30" s="53" t="s">
        <v>67</v>
      </c>
      <c r="B30" s="54" t="s">
        <v>51</v>
      </c>
      <c r="C30" s="73">
        <v>0.6</v>
      </c>
      <c r="D30" s="74"/>
      <c r="E30" s="80">
        <v>0.6</v>
      </c>
      <c r="F30" s="74"/>
      <c r="G30" s="110" t="s">
        <v>77</v>
      </c>
    </row>
    <row r="31" spans="1:7" ht="30" customHeight="1">
      <c r="A31" s="53" t="s">
        <v>68</v>
      </c>
      <c r="B31" s="54" t="s">
        <v>51</v>
      </c>
      <c r="C31" s="73">
        <v>1.2</v>
      </c>
      <c r="D31" s="74"/>
      <c r="E31" s="80">
        <v>1.2</v>
      </c>
      <c r="F31" s="74"/>
      <c r="G31" s="110"/>
    </row>
    <row r="32" spans="1:7" ht="30" customHeight="1">
      <c r="A32" s="53" t="s">
        <v>69</v>
      </c>
      <c r="B32" s="54" t="s">
        <v>51</v>
      </c>
      <c r="C32" s="73">
        <v>0.6</v>
      </c>
      <c r="D32" s="74"/>
      <c r="E32" s="80">
        <v>0.6</v>
      </c>
      <c r="F32" s="74"/>
      <c r="G32" s="110"/>
    </row>
    <row r="33" spans="1:7" ht="30" customHeight="1">
      <c r="A33" s="53" t="s">
        <v>70</v>
      </c>
      <c r="B33" s="54" t="s">
        <v>51</v>
      </c>
      <c r="C33" s="76"/>
      <c r="D33" s="77"/>
      <c r="E33" s="80">
        <v>3.1</v>
      </c>
      <c r="F33" s="74"/>
      <c r="G33" s="110" t="s">
        <v>78</v>
      </c>
    </row>
    <row r="34" spans="1:7" ht="30" customHeight="1">
      <c r="A34" s="53" t="s">
        <v>71</v>
      </c>
      <c r="B34" s="54" t="s">
        <v>51</v>
      </c>
      <c r="C34" s="76"/>
      <c r="D34" s="77"/>
      <c r="E34" s="80">
        <v>1.2</v>
      </c>
      <c r="F34" s="74"/>
      <c r="G34" s="110"/>
    </row>
    <row r="35" spans="1:7" ht="30" customHeight="1">
      <c r="A35" s="53" t="s">
        <v>72</v>
      </c>
      <c r="B35" s="54" t="s">
        <v>51</v>
      </c>
      <c r="C35" s="76"/>
      <c r="D35" s="77"/>
      <c r="E35" s="80">
        <v>0.6</v>
      </c>
      <c r="F35" s="74"/>
      <c r="G35" s="110"/>
    </row>
    <row r="36" spans="1:7" ht="30" customHeight="1">
      <c r="A36" s="8" t="s">
        <v>4</v>
      </c>
      <c r="B36" s="9" t="s">
        <v>52</v>
      </c>
      <c r="C36" s="61"/>
      <c r="D36" s="62">
        <v>0.4</v>
      </c>
      <c r="E36" s="61"/>
      <c r="F36" s="63">
        <v>0.4</v>
      </c>
      <c r="G36" s="35" t="s">
        <v>89</v>
      </c>
    </row>
    <row r="37" spans="1:7" ht="30" customHeight="1">
      <c r="A37" s="55" t="s">
        <v>19</v>
      </c>
      <c r="B37" s="56" t="s">
        <v>9</v>
      </c>
      <c r="C37" s="12">
        <v>4</v>
      </c>
      <c r="D37" s="13">
        <v>4</v>
      </c>
      <c r="E37" s="14">
        <v>4</v>
      </c>
      <c r="F37" s="15">
        <v>4</v>
      </c>
      <c r="G37" s="36" t="s">
        <v>73</v>
      </c>
    </row>
    <row r="38" spans="1:7" ht="30" customHeight="1">
      <c r="A38" s="55" t="s">
        <v>20</v>
      </c>
      <c r="B38" s="56" t="s">
        <v>9</v>
      </c>
      <c r="C38" s="124"/>
      <c r="D38" s="125"/>
      <c r="E38" s="14">
        <v>0</v>
      </c>
      <c r="F38" s="15">
        <v>0</v>
      </c>
      <c r="G38" s="36" t="s">
        <v>81</v>
      </c>
    </row>
    <row r="39" spans="1:7" ht="30" customHeight="1">
      <c r="A39" s="8" t="s">
        <v>5</v>
      </c>
      <c r="B39" s="9" t="s">
        <v>53</v>
      </c>
      <c r="C39" s="111">
        <f>(C30*C30+C31*C31+C32*C32)^0.5</f>
        <v>1.4696938456699067</v>
      </c>
      <c r="D39" s="112"/>
      <c r="E39" s="115">
        <f>(E30*E30+E31*E31+E32*E32)^0.5</f>
        <v>1.4696938456699067</v>
      </c>
      <c r="F39" s="116"/>
      <c r="G39" s="16" t="s">
        <v>13</v>
      </c>
    </row>
    <row r="40" spans="1:7" ht="30" customHeight="1" thickBot="1">
      <c r="A40" s="10" t="s">
        <v>6</v>
      </c>
      <c r="B40" s="11" t="s">
        <v>54</v>
      </c>
      <c r="C40" s="113"/>
      <c r="D40" s="114"/>
      <c r="E40" s="78">
        <f>(E33*E33+E34*E34+E35*E35)^0.5</f>
        <v>3.3778691508109073</v>
      </c>
      <c r="F40" s="79"/>
      <c r="G40" s="17" t="s">
        <v>13</v>
      </c>
    </row>
    <row r="41" spans="1:7" ht="30" customHeight="1" thickTop="1">
      <c r="A41" s="57" t="s">
        <v>10</v>
      </c>
      <c r="B41" s="58" t="s">
        <v>14</v>
      </c>
      <c r="C41" s="24">
        <f>(C4*C27-C29*C28*0.5)*C39/(C29+C30)/C37/C31</f>
        <v>1.6866697600801677</v>
      </c>
      <c r="D41" s="24">
        <f>(C27-D36*C28)*C39/(D37*(C30+D36*C31))</f>
        <v>3.304079576548401</v>
      </c>
      <c r="E41" s="25">
        <f>(C4*E27-E29*E28*0.5)*E37*E39*E40^3*E31/(E37^2*E40^3*(E30+E29)*E31^2+E38^2*E39^3*(E30+E29)*E34^2)</f>
        <v>1.6866697600801674</v>
      </c>
      <c r="F41" s="26">
        <f>(E30*E39*E40^3)*(E27-F36*E28)*F37/(F37^2*(F36*E31+E30)*E30*E40^3+F38^2*(F36*E34+E33)*E33*E39^3)</f>
        <v>3.304079576548401</v>
      </c>
      <c r="G41" s="119" t="s">
        <v>30</v>
      </c>
    </row>
    <row r="42" spans="1:7" ht="30" customHeight="1" thickBot="1">
      <c r="A42" s="59" t="s">
        <v>11</v>
      </c>
      <c r="B42" s="60" t="s">
        <v>15</v>
      </c>
      <c r="C42" s="71"/>
      <c r="D42" s="72"/>
      <c r="E42" s="27">
        <f>(C4*E27-E29*E28*0.5)*E38*E39^3*E40*E34/(E37^2*E40^3*(E30+E29)*E31^2+E38^2*E39^3*(E30+E29)*E34^2)</f>
        <v>0</v>
      </c>
      <c r="F42" s="28">
        <f>(E33*E39^3*E40)*(E27-F36*E28)*F38/(F37^2*(F36*E31+E30)*E30*E40^3+F38^2*(F36*E34+E33)*E33*E39^3)</f>
        <v>0</v>
      </c>
      <c r="G42" s="120"/>
    </row>
    <row r="44" spans="1:7" ht="13.5">
      <c r="A44" s="106" t="s">
        <v>58</v>
      </c>
      <c r="B44" s="104"/>
      <c r="C44" s="104"/>
      <c r="D44" s="104"/>
      <c r="E44" s="104"/>
      <c r="F44" s="104"/>
      <c r="G44" s="104"/>
    </row>
    <row r="45" spans="1:7" ht="13.5">
      <c r="A45" s="105" t="s">
        <v>57</v>
      </c>
      <c r="B45" s="104"/>
      <c r="C45" s="104"/>
      <c r="D45" s="104"/>
      <c r="E45" s="104"/>
      <c r="F45" s="104"/>
      <c r="G45" s="104"/>
    </row>
    <row r="46" spans="1:7" ht="13.5">
      <c r="A46" s="103" t="s">
        <v>55</v>
      </c>
      <c r="B46" s="104"/>
      <c r="C46" s="104"/>
      <c r="D46" s="104"/>
      <c r="E46" s="104"/>
      <c r="F46" s="104"/>
      <c r="G46" s="104"/>
    </row>
  </sheetData>
  <sheetProtection/>
  <mergeCells count="58">
    <mergeCell ref="A24:A25"/>
    <mergeCell ref="B24:B25"/>
    <mergeCell ref="C24:D24"/>
    <mergeCell ref="E24:F24"/>
    <mergeCell ref="G30:G32"/>
    <mergeCell ref="C19:F19"/>
    <mergeCell ref="C38:D38"/>
    <mergeCell ref="E34:F34"/>
    <mergeCell ref="E30:F30"/>
    <mergeCell ref="E31:F31"/>
    <mergeCell ref="E35:F35"/>
    <mergeCell ref="C35:D35"/>
    <mergeCell ref="C26:D26"/>
    <mergeCell ref="C27:D27"/>
    <mergeCell ref="C15:F15"/>
    <mergeCell ref="C16:F16"/>
    <mergeCell ref="G41:G42"/>
    <mergeCell ref="C3:F3"/>
    <mergeCell ref="C5:F5"/>
    <mergeCell ref="C7:F7"/>
    <mergeCell ref="C8:F8"/>
    <mergeCell ref="C9:F9"/>
    <mergeCell ref="C10:F10"/>
    <mergeCell ref="C11:F11"/>
    <mergeCell ref="A46:G46"/>
    <mergeCell ref="A45:G45"/>
    <mergeCell ref="A44:G44"/>
    <mergeCell ref="C4:F4"/>
    <mergeCell ref="C18:F18"/>
    <mergeCell ref="E32:F32"/>
    <mergeCell ref="G33:G35"/>
    <mergeCell ref="C39:D39"/>
    <mergeCell ref="C40:D40"/>
    <mergeCell ref="E39:F39"/>
    <mergeCell ref="A1:G1"/>
    <mergeCell ref="G18:G19"/>
    <mergeCell ref="C17:F17"/>
    <mergeCell ref="G24:G25"/>
    <mergeCell ref="C2:F2"/>
    <mergeCell ref="C12:F12"/>
    <mergeCell ref="C13:F13"/>
    <mergeCell ref="C14:F14"/>
    <mergeCell ref="C6:F6"/>
    <mergeCell ref="A23:G23"/>
    <mergeCell ref="C42:D42"/>
    <mergeCell ref="C29:D29"/>
    <mergeCell ref="E29:F29"/>
    <mergeCell ref="C33:D33"/>
    <mergeCell ref="C34:D34"/>
    <mergeCell ref="C30:D30"/>
    <mergeCell ref="C31:D31"/>
    <mergeCell ref="C32:D32"/>
    <mergeCell ref="E40:F40"/>
    <mergeCell ref="E33:F33"/>
    <mergeCell ref="C28:D28"/>
    <mergeCell ref="E26:F26"/>
    <mergeCell ref="E27:F27"/>
    <mergeCell ref="E28:F28"/>
  </mergeCells>
  <printOptions/>
  <pageMargins left="0.75" right="0.65" top="0.71" bottom="0.52" header="0.512" footer="0.512"/>
  <pageSetup fitToHeight="1" fitToWidth="1" horizontalDpi="600" verticalDpi="600" orientation="portrait" paperSize="9" scale="64" r:id="rId1"/>
  <ignoredErrors>
    <ignoredError sqref="E39:E40 C15:C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安全環境政策課</dc:creator>
  <cp:keywords/>
  <dc:description/>
  <cp:lastModifiedBy>安全環境政策課</cp:lastModifiedBy>
  <cp:lastPrinted>2011-05-06T05:58:52Z</cp:lastPrinted>
  <dcterms:created xsi:type="dcterms:W3CDTF">2011-02-08T10:24:38Z</dcterms:created>
  <dcterms:modified xsi:type="dcterms:W3CDTF">2011-06-14T07:52:44Z</dcterms:modified>
  <cp:category/>
  <cp:version/>
  <cp:contentType/>
  <cp:contentStatus/>
</cp:coreProperties>
</file>