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520" windowWidth="15330" windowHeight="6120" tabRatio="919" activeTab="0"/>
  </bookViews>
  <sheets>
    <sheet name="共通シートⅠ" sheetId="1" r:id="rId1"/>
    <sheet name="共通シートⅡ" sheetId="2" r:id="rId2"/>
    <sheet name="変）特性等証明" sheetId="3" r:id="rId3"/>
    <sheet name="変）見積書" sheetId="4" r:id="rId4"/>
    <sheet name="変）導入計画" sheetId="5" r:id="rId5"/>
    <sheet name="照）特性等証明" sheetId="6" r:id="rId6"/>
    <sheet name="照）見積書" sheetId="7" r:id="rId7"/>
    <sheet name="照）導入計画 " sheetId="8" r:id="rId8"/>
    <sheet name="フ）特性等証明" sheetId="9" r:id="rId9"/>
    <sheet name="フ）見積書" sheetId="10" r:id="rId10"/>
    <sheet name="フ）導入計画" sheetId="11" r:id="rId11"/>
    <sheet name="冷）導入計画" sheetId="12" r:id="rId12"/>
    <sheet name="共通シートⅢ" sheetId="13" r:id="rId13"/>
    <sheet name="原油換算表" sheetId="14" r:id="rId14"/>
    <sheet name="導入計画（総括表）" sheetId="15" r:id="rId15"/>
    <sheet name="申請書" sheetId="16" r:id="rId16"/>
  </sheets>
  <externalReferences>
    <externalReference r:id="rId19"/>
  </externalReferences>
  <definedNames>
    <definedName name="_xlnm.Print_Area" localSheetId="9">'フ）見積書'!$A$1:$AI$59</definedName>
    <definedName name="_xlnm.Print_Area" localSheetId="10">'フ）導入計画'!$A$1:$BC$37</definedName>
    <definedName name="_xlnm.Print_Area" localSheetId="8">'フ）特性等証明'!$A$1:$BC$42</definedName>
    <definedName name="_xlnm.Print_Area" localSheetId="0">'共通シートⅠ'!$A$1:$AM$67</definedName>
    <definedName name="_xlnm.Print_Area" localSheetId="1">'共通シートⅡ'!$A$1:$AM$51</definedName>
    <definedName name="_xlnm.Print_Area" localSheetId="12">'共通シートⅢ'!$A$1:$AM$49</definedName>
    <definedName name="_xlnm.Print_Area" localSheetId="13">'原油換算表'!$A$1:$AJ$42</definedName>
    <definedName name="_xlnm.Print_Area" localSheetId="6">'照）見積書'!$A$1:$AI$59</definedName>
    <definedName name="_xlnm.Print_Area" localSheetId="7">'照）導入計画 '!$A$1:$BC$37</definedName>
    <definedName name="_xlnm.Print_Area" localSheetId="5">'照）特性等証明'!$A$1:$BC$42</definedName>
    <definedName name="_xlnm.Print_Area" localSheetId="15">'申請書'!$A$1:$AN$58</definedName>
    <definedName name="_xlnm.Print_Area" localSheetId="14">'導入計画（総括表）'!$A$1:$AJ$49</definedName>
    <definedName name="_xlnm.Print_Area" localSheetId="3">'変）見積書'!$A$1:$AI$59</definedName>
    <definedName name="_xlnm.Print_Area" localSheetId="4">'変）導入計画'!$A$1:$CJ$38</definedName>
    <definedName name="_xlnm.Print_Area" localSheetId="2">'変）特性等証明'!$A$1:$BC$42</definedName>
    <definedName name="_xlnm.Print_Area" localSheetId="11">'冷）導入計画'!#REF!</definedName>
    <definedName name="本部名" localSheetId="9">'[1]ﾘｽﾄ'!$B$1:$B$20</definedName>
    <definedName name="本部名" localSheetId="10">'[1]ﾘｽﾄ'!$B$1:$B$20</definedName>
    <definedName name="本部名" localSheetId="8">'[1]ﾘｽﾄ'!$B$1:$B$20</definedName>
    <definedName name="本部名" localSheetId="0">'[1]ﾘｽﾄ'!$B$1:$B$20</definedName>
    <definedName name="本部名">'[1]ﾘｽﾄ'!$B$1:$B$20</definedName>
  </definedNames>
  <calcPr fullCalcOnLoad="1"/>
</workbook>
</file>

<file path=xl/sharedStrings.xml><?xml version="1.0" encoding="utf-8"?>
<sst xmlns="http://schemas.openxmlformats.org/spreadsheetml/2006/main" count="895" uniqueCount="405">
  <si>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</si>
  <si>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</si>
  <si>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</si>
  <si>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</si>
  <si>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</si>
  <si>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</si>
  <si>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</si>
  <si>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</si>
  <si>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</si>
  <si>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</si>
  <si>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</si>
  <si>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</si>
  <si>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</si>
  <si>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</si>
  <si>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</si>
  <si>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</si>
  <si>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</si>
  <si>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</si>
  <si>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</si>
  <si>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</si>
  <si>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</si>
  <si>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</si>
  <si>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</si>
  <si>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</si>
  <si>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</si>
  <si>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</si>
  <si>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</si>
  <si>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</si>
  <si>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</si>
  <si>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</si>
  <si>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</si>
  <si>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</si>
  <si>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</si>
  <si>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</si>
  <si>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</si>
  <si>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</si>
  <si>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</si>
  <si>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</si>
  <si>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</si>
  <si>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</si>
  <si>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</si>
  <si>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</si>
  <si>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</si>
  <si>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</si>
  <si>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</si>
  <si>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</si>
  <si>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</si>
  <si>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</si>
  <si>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</si>
  <si>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</si>
  <si>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</si>
  <si>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</si>
  <si>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</si>
  <si>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</si>
  <si>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</si>
  <si>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</si>
  <si>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</si>
  <si>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</si>
  <si>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</si>
  <si>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</si>
  <si>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</si>
  <si>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</si>
  <si>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</si>
  <si>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</si>
  <si>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</si>
  <si>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</si>
  <si>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</si>
  <si>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</si>
  <si>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</si>
  <si>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</si>
  <si>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</si>
  <si>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</si>
  <si>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</si>
  <si>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</si>
  <si>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</si>
  <si>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</si>
  <si>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</si>
  <si>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</si>
  <si>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</si>
  <si>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</si>
  <si>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</si>
  <si>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</si>
  <si>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</si>
  <si>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</si>
  <si>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No</t>
  </si>
  <si>
    <t>①</t>
  </si>
  <si>
    <t>③</t>
  </si>
  <si>
    <t>④</t>
  </si>
  <si>
    <t>　設備費計</t>
  </si>
  <si>
    <t>　工事費計</t>
  </si>
  <si>
    <t>平成　　　年　　　月　　　日</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</si>
  <si>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</si>
  <si>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</si>
  <si>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</si>
  <si>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</si>
  <si>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</si>
  <si>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</si>
  <si>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</si>
  <si>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</si>
  <si>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</si>
  <si>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</si>
  <si>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</si>
  <si>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</si>
  <si>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</si>
  <si>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</si>
  <si>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</si>
  <si>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</si>
  <si>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</si>
  <si>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</si>
  <si>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</si>
  <si>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</si>
  <si>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</si>
  <si>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</si>
  <si>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</si>
  <si>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</si>
  <si>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</si>
  <si>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</si>
  <si>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</si>
  <si>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</si>
  <si>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</si>
  <si>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</si>
  <si>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</si>
  <si>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</si>
  <si>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</si>
  <si>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</si>
  <si>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</si>
  <si>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</si>
  <si>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</si>
  <si>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</si>
  <si>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</si>
  <si>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</si>
  <si>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</si>
  <si>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</si>
  <si>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</si>
  <si>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</si>
  <si>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</si>
  <si>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</si>
  <si>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</si>
  <si>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</si>
  <si>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</si>
  <si>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</si>
  <si>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</si>
  <si>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</si>
  <si>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</si>
  <si>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</si>
  <si>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</si>
  <si>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</si>
  <si>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</si>
  <si>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</si>
  <si>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</si>
  <si>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</si>
  <si>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</si>
  <si>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</si>
  <si>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</si>
  <si>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</si>
  <si>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</si>
  <si>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</si>
  <si>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</si>
  <si>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</si>
  <si>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</si>
  <si>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</si>
  <si>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</si>
  <si>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</si>
  <si>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</si>
  <si>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</si>
  <si>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</si>
  <si>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</si>
  <si>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</si>
  <si>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</si>
  <si>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</si>
  <si>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</si>
  <si>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</si>
  <si>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</si>
  <si>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</si>
  <si>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</si>
  <si>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</si>
  <si>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</si>
  <si>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</si>
  <si>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</si>
  <si>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</si>
  <si>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</si>
  <si>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</si>
  <si>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</si>
  <si>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</si>
  <si>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</si>
  <si>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</si>
  <si>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</si>
  <si>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</si>
  <si>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</si>
  <si>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</si>
  <si>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</si>
  <si>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</si>
  <si>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</si>
  <si>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</si>
  <si>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</si>
  <si>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</si>
  <si>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</si>
  <si>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</si>
  <si>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</si>
  <si>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</si>
  <si>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</si>
  <si>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</si>
  <si>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</si>
  <si>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</si>
  <si>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年間省エネ量
(① - ②)</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</si>
  <si>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</si>
  <si>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</si>
  <si>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</si>
  <si>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</si>
  <si>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</si>
  <si>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</si>
  <si>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</si>
  <si>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</si>
  <si>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</si>
  <si>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</si>
  <si>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</si>
  <si>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</si>
  <si>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</si>
  <si>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</si>
  <si>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</si>
  <si>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</si>
  <si>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</si>
  <si>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</si>
  <si>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</si>
  <si>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</si>
  <si>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</si>
  <si>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</si>
  <si>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</si>
  <si>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</si>
  <si>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</si>
  <si>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</si>
  <si>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</si>
  <si>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</si>
  <si>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</si>
  <si>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</si>
  <si>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</si>
  <si>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</si>
  <si>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</si>
  <si>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</si>
  <si>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</si>
  <si>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</si>
  <si>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</si>
  <si>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</si>
  <si>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</si>
  <si>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</si>
  <si>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国政参施　第　　　　　　  号</t>
  </si>
  <si>
    <t>国土交通省政策統括官付</t>
  </si>
  <si>
    <t>参事官（物流施設）</t>
  </si>
  <si>
    <t>国土交通省政策統括官</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</si>
  <si>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</si>
  <si>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</si>
  <si>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</si>
  <si>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</si>
  <si>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</si>
  <si>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</si>
  <si>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</si>
  <si>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</si>
  <si>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</si>
  <si>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</si>
  <si>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</si>
  <si>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</si>
  <si>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</si>
  <si>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</si>
  <si>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</si>
  <si>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</si>
  <si>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</si>
  <si>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</si>
  <si>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</si>
  <si>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</si>
  <si>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</si>
  <si>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</si>
  <si>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</si>
  <si>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②「住所」を記入</t>
  </si>
  <si>
    <t>①「氏名又は名称」を記入</t>
  </si>
  <si>
    <t>③「代表者の氏名（法人の場合）」を記入</t>
  </si>
  <si>
    <t>（　氏　名　）</t>
  </si>
  <si>
    <t>（　役　職　）</t>
  </si>
  <si>
    <t>②「物流施設の名称」を記入</t>
  </si>
  <si>
    <t>③「物流施設の所在地」を記入</t>
  </si>
  <si>
    <t>㎡</t>
  </si>
  <si>
    <t>④「延べ床面積」を記入</t>
  </si>
  <si>
    <t>⑤所有／賃借の別</t>
  </si>
  <si>
    <t>３．認定申請を行う日を記入</t>
  </si>
  <si>
    <t>４．申請書類の作成ご担当者の詳細を以下の①～④に記入して下さい。</t>
  </si>
  <si>
    <t>軽油</t>
  </si>
  <si>
    <t>ガソリン（ｋｌ）</t>
  </si>
  <si>
    <t>LPG（㌧）</t>
  </si>
  <si>
    <t>導入車両のエネルギー消費量算出根拠</t>
  </si>
  <si>
    <t>＝</t>
  </si>
  <si>
    <t>②</t>
  </si>
  <si>
    <t>＝</t>
  </si>
  <si>
    <t>① - ③</t>
  </si>
  <si>
    <t>フ　ォ　ー　ク　リ　フ　ト　特　性　等　証　明</t>
  </si>
  <si>
    <t>フォークリフト導入計画</t>
  </si>
  <si>
    <t>②</t>
  </si>
  <si>
    <t>③</t>
  </si>
  <si>
    <t>フォークリフト</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</si>
  <si>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</si>
  <si>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</si>
  <si>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</si>
  <si>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</si>
  <si>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</si>
  <si>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</si>
  <si>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この計画及び添付書類を審査し、トラックターミナル等における省エネ設備・技術導入計画として認定いたしました。　</t>
  </si>
  <si>
    <t>トラックターミナル等における省エネ設備・技術導入計画</t>
  </si>
  <si>
    <t>（申請者）</t>
  </si>
  <si>
    <t>（物流施設の概要）</t>
  </si>
  <si>
    <t>名称</t>
  </si>
  <si>
    <t>（物流施設の用途）</t>
  </si>
  <si>
    <t>名　称</t>
  </si>
  <si>
    <t>２．対象設備</t>
  </si>
  <si>
    <t>用　途</t>
  </si>
  <si>
    <t>トラックターミナル等における省エネ設備・技術導入計画認定申請書</t>
  </si>
  <si>
    <t>に供する施設</t>
  </si>
  <si>
    <t>１．物流施設の概要</t>
  </si>
  <si>
    <t>たり、以下の物流施設に設置されている設備を省エネ化する計画に</t>
  </si>
  <si>
    <t>について、国土交通省の認定を受ける必要があるので、別添書類と</t>
  </si>
  <si>
    <t>共通シート Ⅰ</t>
  </si>
  <si>
    <t>ともに申請します。この申請書及び添付書類の内容は事実に相違あ</t>
  </si>
  <si>
    <t>りません。</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</si>
  <si>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</si>
  <si>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</si>
  <si>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</si>
  <si>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</si>
  <si>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</si>
  <si>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</si>
  <si>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</si>
  <si>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</si>
  <si>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</si>
  <si>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</si>
  <si>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</si>
  <si>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</si>
  <si>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</si>
  <si>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</si>
  <si>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</si>
  <si>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</si>
  <si>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</si>
  <si>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</si>
  <si>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</si>
  <si>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</si>
  <si>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</si>
  <si>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</si>
  <si>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灯　油</t>
  </si>
  <si>
    <t>軽　油</t>
  </si>
  <si>
    <t>３月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</si>
  <si>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</si>
  <si>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</si>
  <si>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</si>
  <si>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</si>
  <si>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</si>
  <si>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</si>
  <si>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</si>
  <si>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</si>
  <si>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</si>
  <si>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</si>
  <si>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</si>
  <si>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</si>
  <si>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</si>
  <si>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</si>
  <si>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</si>
  <si>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</si>
  <si>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</si>
  <si>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</si>
  <si>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</si>
  <si>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</si>
  <si>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</si>
  <si>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</si>
  <si>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</si>
  <si>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</si>
  <si>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</si>
  <si>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</si>
  <si>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</si>
  <si>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</si>
  <si>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</si>
  <si>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</si>
  <si>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</si>
  <si>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</si>
  <si>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</si>
  <si>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</si>
  <si>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</si>
  <si>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</si>
  <si>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</si>
  <si>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</si>
  <si>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</si>
  <si>
    <r>
      <t>５．申請単位（上記3．）の</t>
    </r>
    <r>
      <rPr>
        <u val="single"/>
        <sz val="11"/>
        <rFont val="ＭＳ ゴシック"/>
        <family val="3"/>
      </rPr>
      <t>平成20年4月～21年3月</t>
    </r>
    <r>
      <rPr>
        <sz val="11"/>
        <rFont val="ＭＳ ゴシック"/>
        <family val="3"/>
      </rPr>
      <t>のエネルギー消費実績</t>
    </r>
  </si>
  <si>
    <r>
      <t xml:space="preserve">冷　却　関　連　設　備　導　入　計　画
</t>
    </r>
    <r>
      <rPr>
        <b/>
        <sz val="12"/>
        <rFont val="ＭＳ Ｐゴシック"/>
        <family val="3"/>
      </rPr>
      <t>(冷却関連設備導入による省エネ効果総合証明書）</t>
    </r>
  </si>
  <si>
    <t>系統名称</t>
  </si>
  <si>
    <t>採用した導入事業</t>
  </si>
  <si>
    <t>年間電力使用量（ｋＷｈ／年）</t>
  </si>
  <si>
    <t>削減量</t>
  </si>
  <si>
    <t>合　　　　計　　（ｋＷｈ／年）</t>
  </si>
  <si>
    <t>本書の確認者</t>
  </si>
  <si>
    <t>本書の作成者</t>
  </si>
  <si>
    <t>冷却関連設備</t>
  </si>
  <si>
    <t>⑤</t>
  </si>
  <si>
    <t>④</t>
  </si>
  <si>
    <t xml:space="preserve">  平成21年度エネルギー使用合理化事業者支援事業に応募するにあ</t>
  </si>
  <si>
    <t>　また、この申請は平成21年度予算成立を前提に行うものであり、</t>
  </si>
  <si>
    <t>平成21年度エネルギー使用合理化事業者支援事業として認められな</t>
  </si>
  <si>
    <r>
      <t>申請単位（共通シートⅡ ３．）の</t>
    </r>
    <r>
      <rPr>
        <u val="single"/>
        <sz val="11"/>
        <color indexed="10"/>
        <rFont val="ＭＳ ゴシック"/>
        <family val="3"/>
      </rPr>
      <t>平成19年4月～20年3月</t>
    </r>
    <r>
      <rPr>
        <sz val="11"/>
        <rFont val="ＭＳ ゴシック"/>
        <family val="3"/>
      </rPr>
      <t>のエネルギー消費実績について、以下の①～⑫に</t>
    </r>
  </si>
  <si>
    <t>平成１９年４月～２０年３月におけるエネルギー消費実績</t>
  </si>
  <si>
    <t>４月</t>
  </si>
  <si>
    <t>５月</t>
  </si>
  <si>
    <t>１月</t>
  </si>
  <si>
    <t>２月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</si>
</sst>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sz val="11"/>
      <color indexed="52"/>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sz val="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10"/>
      <color indexed="10"/>
      <name val="ＭＳ Ｐ明朝"/>
      <family val="1"/>
    </font>
    <font>
      <sz val="8"/>
      <color indexed="10"/>
      <name val="ＭＳ ゴシック"/>
      <family val="3"/>
    </font>
    <font>
      <sz val="11"/>
      <color indexed="10"/>
      <name val="ＭＳ Ｐゴシック"/>
      <family val="3"/>
    </font>
    <font>
      <sz val="9"/>
      <name val="ＭＳ ゴシック"/>
      <family val="3"/>
    </font>
    <font>
      <b/>
      <sz val="12"/>
      <name val="ＭＳ ゴシック"/>
      <family val="3"/>
    </font>
    <font>
      <sz val="14"/>
      <name val="ＤＦ平成明朝体W3"/>
      <family val="0"/>
    </font>
    <font>
      <sz val="12"/>
      <name val="ＤＦ平成明朝体W3"/>
      <family val="0"/>
    </font>
    <font>
      <u val="single"/>
      <sz val="11"/>
      <color indexed="10"/>
      <name val="ＭＳ ゴシック"/>
      <family val="3"/>
    </font>
    <font>
      <b/>
      <sz val="20"/>
      <name val="ＭＳ Ｐゴシック"/>
      <family val="3"/>
    </font>
    <font>
      <b/>
      <sz val="12"/>
      <name val="ＭＳ Ｐゴシック"/>
      <family val="3"/>
    </font>
    <font>
      <sz val="10"/>
      <color indexed="12"/>
      <name val="ＭＳ Ｐゴシック"/>
      <family val="3"/>
    </font>
    <font>
      <sz val="16"/>
      <name val="ＭＳ Ｐゴシック"/>
      <family val="3"/>
    </font>
    <font>
      <sz val="24"/>
      <color indexed="12"/>
      <name val="ＭＳ Ｐ明朝"/>
      <family val="1"/>
    </font>
    <font>
      <sz val="12"/>
      <color indexed="12"/>
      <name val="ＭＳ Ｐ明朝"/>
      <family val="1"/>
    </font>
  </fonts>
  <fills count="3">
    <fill>
      <patternFill/>
    </fill>
    <fill>
      <patternFill patternType="gray125"/>
    </fill>
    <fill>
      <patternFill patternType="solid">
        <fgColor indexed="41"/>
        <bgColor indexed="64"/>
      </patternFill>
    </fill>
  </fills>
  <borders count="120">
    <border>
      <left/>
      <right/>
      <top/>
      <bottom/>
      <diagonal/>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left style="thin"/>
      <right style="thin"/>
      <top style="double"/>
      <bottom style="thin"/>
    </border>
    <border>
      <left style="thin"/>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thin"/>
      <top>
        <color indexed="63"/>
      </top>
      <bottom style="thin"/>
    </border>
    <border>
      <left style="double"/>
      <right>
        <color indexed="63"/>
      </right>
      <top style="thin"/>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double"/>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double"/>
      <right>
        <color indexed="63"/>
      </right>
      <top>
        <color indexed="63"/>
      </top>
      <bottom style="thin"/>
    </border>
    <border>
      <left>
        <color indexed="63"/>
      </left>
      <right style="double"/>
      <top style="thin"/>
      <bottom style="thin"/>
    </border>
    <border>
      <left>
        <color indexed="63"/>
      </left>
      <right style="double"/>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thin"/>
      <right>
        <color indexed="63"/>
      </right>
      <top style="medium"/>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tted"/>
      <right>
        <color indexed="63"/>
      </right>
      <top>
        <color indexed="63"/>
      </top>
      <bottom style="thin"/>
    </border>
    <border diagonalUp="1">
      <left style="dotted"/>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tted"/>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style="thin"/>
    </border>
    <border diagonalUp="1">
      <left>
        <color indexed="63"/>
      </left>
      <right style="dotted"/>
      <top style="thin"/>
      <bottom style="thin"/>
      <diagonal style="thin"/>
    </border>
    <border>
      <left>
        <color indexed="63"/>
      </left>
      <right style="dotted"/>
      <top style="thin"/>
      <bottom style="thin"/>
    </border>
    <border diagonalUp="1">
      <left style="dotted"/>
      <right>
        <color indexed="63"/>
      </right>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style="double"/>
    </border>
    <border>
      <left style="thin"/>
      <right style="medium"/>
      <top style="medium"/>
      <bottom style="double"/>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color indexed="63"/>
      </top>
      <bottom>
        <color indexed="63"/>
      </bottom>
    </border>
    <border>
      <left style="thin"/>
      <right style="thin"/>
      <top>
        <color indexed="63"/>
      </top>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style="double"/>
    </border>
    <border>
      <left style="thin"/>
      <right>
        <color indexed="63"/>
      </right>
      <top style="double"/>
      <bottom>
        <color indexed="63"/>
      </bottom>
    </border>
    <border>
      <left style="medium"/>
      <right style="thin"/>
      <top>
        <color indexed="63"/>
      </top>
      <bottom style="medium"/>
    </border>
    <border>
      <left style="thin"/>
      <right style="thin"/>
      <top>
        <color indexed="63"/>
      </top>
      <bottom style="medium"/>
    </border>
    <border diagonalUp="1">
      <left style="thin"/>
      <right style="thin"/>
      <top style="medium"/>
      <bottom style="medium"/>
      <diagonal style="thin"/>
    </border>
    <border diagonalUp="1">
      <left style="thin"/>
      <right style="thin"/>
      <top style="thin"/>
      <bottom>
        <color indexed="63"/>
      </botto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style="thin"/>
      <bottom style="thin"/>
      <diagonal style="thin"/>
    </border>
    <border diagonalUp="1">
      <left style="thin"/>
      <right>
        <color indexed="63"/>
      </right>
      <top>
        <color indexed="63"/>
      </top>
      <bottom style="thin"/>
      <diagonal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181">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 xfId="0" applyNumberFormat="1" applyFont="1" applyBorder="1" applyAlignment="1" applyProtection="1">
      <alignment vertical="center" shrinkToFit="1"/>
      <protection hidden="1"/>
    </xf>
    <xf numFmtId="0" fontId="6" fillId="0" borderId="3" xfId="0" applyFont="1" applyBorder="1" applyAlignment="1" applyProtection="1">
      <alignment vertical="center" shrinkToFit="1"/>
      <protection hidden="1"/>
    </xf>
    <xf numFmtId="38" fontId="6" fillId="0" borderId="1" xfId="0" applyNumberFormat="1" applyFont="1" applyBorder="1" applyAlignment="1" applyProtection="1">
      <alignment horizontal="center" vertical="center" shrinkToFit="1"/>
      <protection hidden="1"/>
    </xf>
    <xf numFmtId="38" fontId="6" fillId="0" borderId="1"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0" fillId="0" borderId="0" xfId="0" applyFont="1" applyBorder="1" applyAlignment="1" applyProtection="1">
      <alignment vertical="center" shrinkToFit="1"/>
      <protection hidden="1"/>
    </xf>
    <xf numFmtId="0" fontId="30" fillId="0" borderId="0" xfId="0" applyFont="1" applyBorder="1" applyAlignment="1" applyProtection="1">
      <alignment horizontal="center" vertical="center" shrinkToFit="1"/>
      <protection hidden="1"/>
    </xf>
    <xf numFmtId="203" fontId="30" fillId="0" borderId="4" xfId="0" applyNumberFormat="1" applyFont="1" applyBorder="1" applyAlignment="1" applyProtection="1">
      <alignment vertical="center" shrinkToFit="1"/>
      <protection hidden="1"/>
    </xf>
    <xf numFmtId="203" fontId="30" fillId="0" borderId="5" xfId="0" applyNumberFormat="1" applyFont="1" applyBorder="1" applyAlignment="1" applyProtection="1">
      <alignment vertical="center" shrinkToFit="1"/>
      <protection hidden="1"/>
    </xf>
    <xf numFmtId="203" fontId="30" fillId="0" borderId="6" xfId="0" applyNumberFormat="1" applyFont="1" applyBorder="1" applyAlignment="1" applyProtection="1">
      <alignment vertical="center" shrinkToFit="1"/>
      <protection hidden="1"/>
    </xf>
    <xf numFmtId="38" fontId="30" fillId="0" borderId="0" xfId="17" applyFont="1" applyBorder="1" applyAlignment="1" applyProtection="1">
      <alignment vertical="center" shrinkToFit="1"/>
      <protection hidden="1"/>
    </xf>
    <xf numFmtId="38" fontId="30" fillId="0" borderId="0" xfId="17" applyFont="1" applyBorder="1" applyAlignment="1" applyProtection="1">
      <alignment horizontal="right" vertical="center" shrinkToFit="1"/>
      <protection hidden="1"/>
    </xf>
    <xf numFmtId="177" fontId="30" fillId="0" borderId="0" xfId="17" applyNumberFormat="1" applyFont="1" applyBorder="1" applyAlignment="1" applyProtection="1">
      <alignment vertical="center" shrinkToFit="1"/>
      <protection hidden="1"/>
    </xf>
    <xf numFmtId="38" fontId="30" fillId="0" borderId="0" xfId="17" applyFont="1" applyBorder="1" applyAlignment="1" applyProtection="1">
      <alignment horizontal="center" vertical="center" shrinkToFit="1"/>
      <protection hidden="1"/>
    </xf>
    <xf numFmtId="177" fontId="30" fillId="0" borderId="0" xfId="0" applyNumberFormat="1" applyFont="1" applyBorder="1" applyAlignment="1" applyProtection="1">
      <alignment vertical="center" shrinkToFit="1"/>
      <protection hidden="1"/>
    </xf>
    <xf numFmtId="176" fontId="30" fillId="0" borderId="0" xfId="0" applyNumberFormat="1" applyFont="1" applyBorder="1" applyAlignment="1" applyProtection="1">
      <alignment vertical="center" shrinkToFit="1"/>
      <protection hidden="1"/>
    </xf>
    <xf numFmtId="178" fontId="30" fillId="0" borderId="0" xfId="0" applyNumberFormat="1" applyFont="1" applyBorder="1" applyAlignment="1" applyProtection="1">
      <alignment vertical="center" shrinkToFit="1"/>
      <protection hidden="1"/>
    </xf>
    <xf numFmtId="38" fontId="30" fillId="0" borderId="0" xfId="0" applyNumberFormat="1" applyFont="1" applyBorder="1" applyAlignment="1" applyProtection="1">
      <alignment horizontal="center" vertical="center" shrinkToFit="1"/>
      <protection hidden="1"/>
    </xf>
    <xf numFmtId="38" fontId="30" fillId="0" borderId="0" xfId="0" applyNumberFormat="1" applyFont="1" applyBorder="1" applyAlignment="1" applyProtection="1">
      <alignment vertical="center" shrinkToFit="1"/>
      <protection hidden="1"/>
    </xf>
    <xf numFmtId="0" fontId="13" fillId="0" borderId="0" xfId="22" applyFont="1" applyBorder="1" applyAlignment="1" applyProtection="1">
      <alignment horizontal="center" vertical="center" shrinkToFit="1"/>
      <protection hidden="1"/>
    </xf>
    <xf numFmtId="0" fontId="0" fillId="0" borderId="0" xfId="22" applyAlignment="1" applyProtection="1">
      <alignment horizontal="center" vertical="center" shrinkToFit="1"/>
      <protection hidden="1"/>
    </xf>
    <xf numFmtId="0" fontId="0" fillId="0" borderId="0" xfId="22" applyFont="1" applyBorder="1" applyAlignment="1" applyProtection="1">
      <alignment horizontal="center" vertical="center" shrinkToFit="1"/>
      <protection hidden="1"/>
    </xf>
    <xf numFmtId="0" fontId="0" fillId="0" borderId="0" xfId="22" applyAlignment="1" applyProtection="1">
      <alignment horizontal="right" vertical="center" shrinkToFit="1"/>
      <protection hidden="1"/>
    </xf>
    <xf numFmtId="0" fontId="0" fillId="0" borderId="1" xfId="22" applyFont="1"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177" fontId="0" fillId="0" borderId="1" xfId="17" applyNumberFormat="1" applyFont="1" applyBorder="1" applyAlignment="1" applyProtection="1">
      <alignment horizontal="center" vertical="center" shrinkToFit="1"/>
      <protection hidden="1"/>
    </xf>
    <xf numFmtId="0" fontId="14" fillId="0" borderId="1" xfId="22" applyFont="1" applyBorder="1" applyAlignment="1" applyProtection="1">
      <alignment horizontal="center" vertical="center" shrinkToFit="1"/>
      <protection hidden="1"/>
    </xf>
    <xf numFmtId="0" fontId="0" fillId="0" borderId="1" xfId="21" applyBorder="1" applyAlignment="1" applyProtection="1">
      <alignment horizontal="center" vertical="center" shrinkToFit="1"/>
      <protection hidden="1"/>
    </xf>
    <xf numFmtId="0" fontId="14" fillId="0" borderId="1" xfId="21" applyFont="1" applyBorder="1" applyAlignment="1" applyProtection="1">
      <alignment horizontal="center" vertical="center" shrinkToFit="1"/>
      <protection hidden="1"/>
    </xf>
    <xf numFmtId="0" fontId="0" fillId="0" borderId="0" xfId="22" applyBorder="1" applyAlignment="1" applyProtection="1">
      <alignment horizontal="center" vertical="center" shrinkToFit="1"/>
      <protection hidden="1"/>
    </xf>
    <xf numFmtId="177" fontId="0" fillId="0" borderId="0" xfId="17" applyNumberFormat="1" applyBorder="1" applyAlignment="1" applyProtection="1">
      <alignment horizontal="right" vertical="center" shrinkToFit="1"/>
      <protection hidden="1"/>
    </xf>
    <xf numFmtId="177" fontId="0" fillId="0" borderId="0" xfId="17" applyNumberFormat="1" applyFont="1" applyBorder="1" applyAlignment="1" applyProtection="1">
      <alignment horizontal="right" vertical="center" shrinkToFit="1"/>
      <protection hidden="1"/>
    </xf>
    <xf numFmtId="0" fontId="17" fillId="0" borderId="0" xfId="21" applyFont="1" applyAlignment="1" applyProtection="1">
      <alignment vertical="center" shrinkToFit="1"/>
      <protection hidden="1"/>
    </xf>
    <xf numFmtId="0" fontId="0" fillId="0" borderId="0" xfId="21" applyAlignment="1" applyProtection="1">
      <alignment horizontal="center" vertical="center" shrinkToFit="1"/>
      <protection hidden="1"/>
    </xf>
    <xf numFmtId="0" fontId="0" fillId="0" borderId="7" xfId="22" applyBorder="1" applyAlignment="1" applyProtection="1">
      <alignment horizontal="right" vertical="center" shrinkToFit="1"/>
      <protection hidden="1"/>
    </xf>
    <xf numFmtId="0" fontId="0" fillId="0" borderId="0" xfId="22" applyBorder="1" applyAlignment="1" applyProtection="1">
      <alignment horizontal="right" vertical="center" shrinkToFit="1"/>
      <protection hidden="1"/>
    </xf>
    <xf numFmtId="0" fontId="0" fillId="0" borderId="0" xfId="22" applyFont="1" applyAlignment="1" applyProtection="1">
      <alignment horizontal="center" vertical="center" shrinkToFit="1"/>
      <protection hidden="1"/>
    </xf>
    <xf numFmtId="0" fontId="0" fillId="0" borderId="0" xfId="21" applyBorder="1" applyAlignment="1" applyProtection="1">
      <alignment horizontal="center" vertical="center" shrinkToFit="1"/>
      <protection hidden="1"/>
    </xf>
    <xf numFmtId="0" fontId="0" fillId="0" borderId="1" xfId="21" applyFont="1" applyBorder="1" applyAlignment="1" applyProtection="1">
      <alignment horizontal="center" vertical="center" shrinkToFit="1"/>
      <protection hidden="1"/>
    </xf>
    <xf numFmtId="0" fontId="0" fillId="0" borderId="0" xfId="21" applyAlignment="1" applyProtection="1">
      <alignment horizontal="right" vertical="center" shrinkToFit="1"/>
      <protection hidden="1"/>
    </xf>
    <xf numFmtId="0" fontId="0" fillId="0" borderId="0" xfId="22" applyFont="1" applyBorder="1" applyAlignment="1" applyProtection="1">
      <alignment horizontal="right" vertical="center" shrinkToFit="1"/>
      <protection hidden="1"/>
    </xf>
    <xf numFmtId="0" fontId="25" fillId="0" borderId="0" xfId="22" applyFont="1" applyAlignment="1" applyProtection="1">
      <alignment horizontal="right" vertical="center" shrinkToFit="1"/>
      <protection hidden="1"/>
    </xf>
    <xf numFmtId="0" fontId="25" fillId="0" borderId="1" xfId="22" applyFont="1" applyBorder="1" applyAlignment="1" applyProtection="1">
      <alignment horizontal="center" vertical="center" shrinkToFit="1"/>
      <protection hidden="1"/>
    </xf>
    <xf numFmtId="0" fontId="25" fillId="0" borderId="0" xfId="22" applyFont="1" applyAlignment="1" applyProtection="1">
      <alignment horizontal="center" vertical="center" shrinkToFit="1"/>
      <protection hidden="1"/>
    </xf>
    <xf numFmtId="0" fontId="25" fillId="0" borderId="8" xfId="22" applyFont="1" applyBorder="1" applyAlignment="1" applyProtection="1">
      <alignment horizontal="center" vertical="center" shrinkToFit="1"/>
      <protection hidden="1"/>
    </xf>
    <xf numFmtId="0" fontId="25" fillId="0" borderId="9" xfId="22" applyFont="1" applyBorder="1" applyAlignment="1" applyProtection="1">
      <alignment horizontal="center" vertical="center" shrinkToFit="1"/>
      <protection hidden="1"/>
    </xf>
    <xf numFmtId="0" fontId="25" fillId="0" borderId="10" xfId="22" applyFont="1" applyBorder="1" applyAlignment="1" applyProtection="1">
      <alignment horizontal="right" vertical="center" shrinkToFit="1"/>
      <protection hidden="1"/>
    </xf>
    <xf numFmtId="0" fontId="25" fillId="0" borderId="11" xfId="22"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38" fontId="25" fillId="0" borderId="8" xfId="21" applyNumberFormat="1"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0" fontId="25" fillId="0" borderId="8" xfId="22" applyFont="1" applyBorder="1" applyAlignment="1" applyProtection="1">
      <alignment horizontal="right" vertical="center" shrinkToFit="1"/>
      <protection hidden="1"/>
    </xf>
    <xf numFmtId="0" fontId="25" fillId="0" borderId="12" xfId="22" applyFont="1" applyBorder="1" applyAlignment="1" applyProtection="1">
      <alignment horizontal="center" vertical="center" shrinkToFit="1"/>
      <protection hidden="1"/>
    </xf>
    <xf numFmtId="0" fontId="25" fillId="0" borderId="10"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0" fontId="25" fillId="0" borderId="10" xfId="21" applyFont="1" applyBorder="1" applyAlignment="1" applyProtection="1">
      <alignment horizontal="right" vertical="center" shrinkToFit="1"/>
      <protection hidden="1"/>
    </xf>
    <xf numFmtId="0" fontId="25" fillId="0" borderId="1" xfId="22" applyFont="1" applyFill="1" applyBorder="1" applyAlignment="1" applyProtection="1">
      <alignment horizontal="center" vertical="center" shrinkToFit="1"/>
      <protection hidden="1"/>
    </xf>
    <xf numFmtId="38" fontId="25" fillId="0" borderId="1" xfId="17" applyFont="1" applyBorder="1" applyAlignment="1" applyProtection="1">
      <alignment horizontal="right" vertical="center" shrinkToFit="1"/>
      <protection hidden="1"/>
    </xf>
    <xf numFmtId="177" fontId="25" fillId="0" borderId="1" xfId="17" applyNumberFormat="1" applyFont="1" applyBorder="1" applyAlignment="1" applyProtection="1">
      <alignment horizontal="center" vertical="center" shrinkToFit="1"/>
      <protection hidden="1"/>
    </xf>
    <xf numFmtId="187" fontId="25" fillId="0" borderId="8" xfId="17" applyNumberFormat="1" applyFont="1" applyBorder="1" applyAlignment="1" applyProtection="1">
      <alignment horizontal="right" vertical="center" shrinkToFit="1"/>
      <protection hidden="1"/>
    </xf>
    <xf numFmtId="0" fontId="25" fillId="0" borderId="8" xfId="0" applyFont="1" applyBorder="1" applyAlignment="1" applyProtection="1">
      <alignment horizontal="center" vertical="center" shrinkToFit="1"/>
      <protection hidden="1"/>
    </xf>
    <xf numFmtId="186" fontId="25" fillId="0" borderId="1" xfId="22" applyNumberFormat="1" applyFont="1" applyBorder="1" applyAlignment="1" applyProtection="1">
      <alignment horizontal="center" vertical="center" shrinkToFit="1"/>
      <protection hidden="1"/>
    </xf>
    <xf numFmtId="186" fontId="25" fillId="0" borderId="1" xfId="17" applyNumberFormat="1" applyFont="1" applyBorder="1" applyAlignment="1" applyProtection="1">
      <alignment horizontal="center" vertical="center" shrinkToFit="1"/>
      <protection hidden="1"/>
    </xf>
    <xf numFmtId="186" fontId="25" fillId="0" borderId="1" xfId="0" applyNumberFormat="1" applyFont="1" applyBorder="1" applyAlignment="1" applyProtection="1">
      <alignment horizontal="center" vertical="center" shrinkToFit="1"/>
      <protection hidden="1"/>
    </xf>
    <xf numFmtId="38" fontId="25" fillId="0" borderId="1" xfId="17" applyFont="1" applyBorder="1" applyAlignment="1" applyProtection="1">
      <alignment horizontal="center" vertical="center" shrinkToFit="1"/>
      <protection hidden="1"/>
    </xf>
    <xf numFmtId="0" fontId="25" fillId="0" borderId="1" xfId="0" applyFont="1" applyBorder="1" applyAlignment="1" applyProtection="1">
      <alignment horizontal="center" vertical="center" shrinkToFit="1"/>
      <protection hidden="1"/>
    </xf>
    <xf numFmtId="0" fontId="25" fillId="0" borderId="0" xfId="22" applyFont="1" applyBorder="1" applyAlignment="1" applyProtection="1">
      <alignment horizontal="center" vertical="center" shrinkToFit="1"/>
      <protection hidden="1"/>
    </xf>
    <xf numFmtId="177" fontId="25" fillId="0" borderId="0" xfId="17" applyNumberFormat="1" applyFont="1" applyBorder="1" applyAlignment="1" applyProtection="1">
      <alignment horizontal="right" vertical="center" shrinkToFit="1"/>
      <protection hidden="1"/>
    </xf>
    <xf numFmtId="177" fontId="25" fillId="0" borderId="8" xfId="17" applyNumberFormat="1" applyFont="1" applyBorder="1" applyAlignment="1" applyProtection="1">
      <alignment horizontal="right" vertical="center" shrinkToFit="1"/>
      <protection hidden="1"/>
    </xf>
    <xf numFmtId="38" fontId="25" fillId="0" borderId="8" xfId="17" applyFont="1" applyBorder="1" applyAlignment="1" applyProtection="1">
      <alignment horizontal="right" vertical="center" shrinkToFit="1"/>
      <protection hidden="1"/>
    </xf>
    <xf numFmtId="0" fontId="25" fillId="0" borderId="8" xfId="21" applyFont="1" applyBorder="1" applyAlignment="1" applyProtection="1">
      <alignment vertical="center" shrinkToFit="1"/>
      <protection hidden="1"/>
    </xf>
    <xf numFmtId="0" fontId="25" fillId="0" borderId="8" xfId="21" applyFont="1" applyBorder="1" applyAlignment="1" applyProtection="1">
      <alignment horizontal="right" vertical="center" shrinkToFit="1"/>
      <protection hidden="1"/>
    </xf>
    <xf numFmtId="38" fontId="25" fillId="0" borderId="13" xfId="17" applyFont="1" applyBorder="1" applyAlignment="1" applyProtection="1">
      <alignment horizontal="right" vertical="center" shrinkToFit="1"/>
      <protection hidden="1"/>
    </xf>
    <xf numFmtId="0" fontId="25" fillId="0" borderId="0" xfId="22" applyFont="1" applyBorder="1" applyAlignment="1" applyProtection="1">
      <alignment horizontal="right" vertical="center" shrinkToFit="1"/>
      <protection hidden="1"/>
    </xf>
    <xf numFmtId="38" fontId="25" fillId="0" borderId="0" xfId="17" applyFont="1" applyBorder="1" applyAlignment="1" applyProtection="1">
      <alignment horizontal="right" vertical="center" shrinkToFit="1"/>
      <protection hidden="1"/>
    </xf>
    <xf numFmtId="0" fontId="25" fillId="0" borderId="0" xfId="21" applyFont="1" applyBorder="1" applyAlignment="1" applyProtection="1">
      <alignment vertical="center" shrinkToFit="1"/>
      <protection hidden="1"/>
    </xf>
    <xf numFmtId="0" fontId="25" fillId="0" borderId="0" xfId="21" applyFont="1" applyBorder="1" applyAlignment="1" applyProtection="1">
      <alignment horizontal="center" vertical="center" shrinkToFit="1"/>
      <protection hidden="1"/>
    </xf>
    <xf numFmtId="0" fontId="25" fillId="0" borderId="0" xfId="21" applyFont="1" applyBorder="1" applyAlignment="1" applyProtection="1">
      <alignment horizontal="right" vertical="center" shrinkToFit="1"/>
      <protection hidden="1"/>
    </xf>
    <xf numFmtId="188" fontId="25" fillId="0" borderId="8" xfId="22" applyNumberFormat="1" applyFont="1" applyBorder="1" applyAlignment="1" applyProtection="1">
      <alignment horizontal="right" vertical="center" shrinkToFit="1"/>
      <protection hidden="1"/>
    </xf>
    <xf numFmtId="187" fontId="25" fillId="0" borderId="8" xfId="22"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 xfId="17" applyNumberFormat="1" applyBorder="1" applyAlignment="1" applyProtection="1">
      <alignment vertical="center" shrinkToFit="1"/>
      <protection hidden="1"/>
    </xf>
    <xf numFmtId="203" fontId="0" fillId="0" borderId="1"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21" applyFont="1" applyBorder="1" applyAlignment="1" applyProtection="1">
      <alignment vertical="center" shrinkToFit="1"/>
      <protection hidden="1"/>
    </xf>
    <xf numFmtId="222" fontId="0" fillId="0" borderId="11" xfId="17" applyNumberFormat="1" applyBorder="1" applyAlignment="1" applyProtection="1">
      <alignment vertical="center" shrinkToFit="1"/>
      <protection hidden="1"/>
    </xf>
    <xf numFmtId="222" fontId="0" fillId="0" borderId="8" xfId="17" applyNumberFormat="1" applyBorder="1" applyAlignment="1" applyProtection="1">
      <alignment vertical="center" shrinkToFit="1"/>
      <protection hidden="1"/>
    </xf>
    <xf numFmtId="222" fontId="0" fillId="0" borderId="8" xfId="17" applyNumberFormat="1" applyFont="1" applyBorder="1" applyAlignment="1" applyProtection="1">
      <alignment vertical="center" shrinkToFit="1"/>
      <protection hidden="1"/>
    </xf>
    <xf numFmtId="3" fontId="6" fillId="0" borderId="1" xfId="0" applyNumberFormat="1" applyFont="1" applyBorder="1" applyAlignment="1" applyProtection="1">
      <alignment horizontal="center" vertical="center" shrinkToFit="1"/>
      <protection hidden="1"/>
    </xf>
    <xf numFmtId="40" fontId="6" fillId="0" borderId="1" xfId="0" applyNumberFormat="1" applyFont="1" applyBorder="1" applyAlignment="1" applyProtection="1">
      <alignment vertical="center" shrinkToFit="1"/>
      <protection hidden="1"/>
    </xf>
    <xf numFmtId="3" fontId="6" fillId="0" borderId="1" xfId="0" applyNumberFormat="1" applyFont="1" applyBorder="1" applyAlignment="1" applyProtection="1">
      <alignment vertical="center" shrinkToFit="1"/>
      <protection hidden="1"/>
    </xf>
    <xf numFmtId="40" fontId="6" fillId="0" borderId="1" xfId="17"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2"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17"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3" xfId="0" applyFont="1" applyBorder="1" applyAlignment="1" applyProtection="1">
      <alignment horizontal="left" vertical="center" shrinkToFit="1"/>
      <protection/>
    </xf>
    <xf numFmtId="0" fontId="26" fillId="0" borderId="0" xfId="0" applyFont="1" applyBorder="1" applyAlignment="1" applyProtection="1">
      <alignment vertical="center" shrinkToFit="1"/>
      <protection/>
    </xf>
    <xf numFmtId="177" fontId="9" fillId="0" borderId="0" xfId="17" applyNumberFormat="1" applyFont="1" applyBorder="1" applyAlignment="1" applyProtection="1">
      <alignment vertical="center" shrinkToFit="1"/>
      <protection/>
    </xf>
    <xf numFmtId="38" fontId="9" fillId="0" borderId="0" xfId="17"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17"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17" applyFont="1" applyBorder="1" applyAlignment="1" applyProtection="1">
      <alignment horizontal="right" vertical="center" shrinkToFit="1"/>
      <protection/>
    </xf>
    <xf numFmtId="0" fontId="26" fillId="0" borderId="0" xfId="0" applyFont="1" applyFill="1" applyBorder="1" applyAlignment="1" applyProtection="1">
      <alignment vertical="center" shrinkToFit="1"/>
      <protection/>
    </xf>
    <xf numFmtId="177" fontId="8" fillId="0" borderId="0" xfId="17" applyNumberFormat="1" applyFont="1" applyBorder="1" applyAlignment="1" applyProtection="1">
      <alignment horizontal="right" vertical="center" shrinkToFit="1"/>
      <protection/>
    </xf>
    <xf numFmtId="0" fontId="13" fillId="0" borderId="0" xfId="21" applyFont="1" applyBorder="1" applyAlignment="1" applyProtection="1">
      <alignment horizontal="center" vertical="center" shrinkToFit="1"/>
      <protection/>
    </xf>
    <xf numFmtId="0" fontId="0" fillId="0" borderId="0" xfId="2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0" fillId="0" borderId="0" xfId="21" applyFont="1" applyBorder="1" applyAlignment="1" applyProtection="1">
      <alignment horizontal="center" vertical="center" shrinkToFit="1"/>
      <protection/>
    </xf>
    <xf numFmtId="0" fontId="0" fillId="0" borderId="0" xfId="21" applyFont="1" applyBorder="1" applyAlignment="1" applyProtection="1">
      <alignment horizontal="left" vertical="center" shrinkToFit="1"/>
      <protection/>
    </xf>
    <xf numFmtId="0" fontId="23" fillId="0" borderId="0" xfId="21" applyFont="1" applyBorder="1" applyAlignment="1" applyProtection="1">
      <alignment horizontal="center" vertical="center" shrinkToFit="1"/>
      <protection/>
    </xf>
    <xf numFmtId="0" fontId="24" fillId="0" borderId="0" xfId="21" applyFont="1" applyBorder="1" applyAlignment="1" applyProtection="1">
      <alignment horizontal="center" vertical="center" shrinkToFit="1"/>
      <protection/>
    </xf>
    <xf numFmtId="0" fontId="22" fillId="0" borderId="0" xfId="21" applyFont="1" applyBorder="1" applyAlignment="1" applyProtection="1">
      <alignment horizontal="center" vertical="center" shrinkToFit="1"/>
      <protection/>
    </xf>
    <xf numFmtId="0" fontId="12" fillId="0" borderId="0" xfId="21" applyFont="1" applyBorder="1" applyAlignment="1" applyProtection="1">
      <alignment horizontal="center" vertical="center" shrinkToFit="1"/>
      <protection/>
    </xf>
    <xf numFmtId="0" fontId="0" fillId="0" borderId="0" xfId="2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0" xfId="21" applyAlignment="1" applyProtection="1">
      <alignment horizontal="right" vertical="center" shrinkToFit="1"/>
      <protection/>
    </xf>
    <xf numFmtId="0" fontId="17" fillId="0" borderId="14" xfId="21" applyFont="1" applyBorder="1" applyAlignment="1" applyProtection="1">
      <alignment vertical="center" shrinkToFit="1"/>
      <protection/>
    </xf>
    <xf numFmtId="0" fontId="17" fillId="0" borderId="0" xfId="21" applyFont="1" applyAlignment="1" applyProtection="1">
      <alignment vertical="center" shrinkToFit="1"/>
      <protection/>
    </xf>
    <xf numFmtId="0" fontId="0" fillId="0" borderId="0" xfId="21" applyFont="1" applyAlignment="1" applyProtection="1">
      <alignment vertical="center" shrinkToFit="1"/>
      <protection/>
    </xf>
    <xf numFmtId="192" fontId="0" fillId="0" borderId="0" xfId="21" applyNumberFormat="1" applyAlignment="1" applyProtection="1">
      <alignment horizontal="center" vertical="center" shrinkToFit="1"/>
      <protection/>
    </xf>
    <xf numFmtId="0" fontId="0" fillId="0" borderId="0" xfId="21" applyFont="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3" fillId="0" borderId="0" xfId="21" applyFont="1" applyAlignment="1" applyProtection="1">
      <alignment vertical="center" shrinkToFit="1"/>
      <protection/>
    </xf>
    <xf numFmtId="0" fontId="18" fillId="0" borderId="0" xfId="21" applyFont="1" applyAlignment="1" applyProtection="1">
      <alignment vertical="center" shrinkToFit="1"/>
      <protection/>
    </xf>
    <xf numFmtId="0" fontId="0" fillId="0" borderId="0" xfId="21" applyAlignment="1" applyProtection="1">
      <alignment vertical="center" shrinkToFit="1"/>
      <protection/>
    </xf>
    <xf numFmtId="0" fontId="16" fillId="0" borderId="0" xfId="21" applyFont="1" applyAlignment="1" applyProtection="1">
      <alignment horizontal="left" vertical="center" shrinkToFit="1"/>
      <protection/>
    </xf>
    <xf numFmtId="0" fontId="0" fillId="0" borderId="0" xfId="21" applyBorder="1" applyAlignment="1" applyProtection="1">
      <alignment vertical="center" shrinkToFit="1"/>
      <protection/>
    </xf>
    <xf numFmtId="0" fontId="0" fillId="0" borderId="10" xfId="21" applyFont="1" applyBorder="1" applyAlignment="1" applyProtection="1">
      <alignment vertical="center" shrinkToFit="1"/>
      <protection/>
    </xf>
    <xf numFmtId="0" fontId="0" fillId="0" borderId="8" xfId="21" applyBorder="1" applyAlignment="1" applyProtection="1">
      <alignment vertical="center" shrinkToFit="1"/>
      <protection/>
    </xf>
    <xf numFmtId="0" fontId="0" fillId="0" borderId="8" xfId="21" applyFont="1" applyBorder="1" applyAlignment="1" applyProtection="1">
      <alignment vertical="center" shrinkToFit="1"/>
      <protection/>
    </xf>
    <xf numFmtId="0" fontId="0" fillId="0" borderId="10" xfId="21" applyBorder="1" applyAlignment="1" applyProtection="1">
      <alignment vertical="center" shrinkToFit="1"/>
      <protection/>
    </xf>
    <xf numFmtId="0" fontId="0" fillId="0" borderId="0" xfId="21" applyBorder="1" applyAlignment="1" applyProtection="1">
      <alignment horizontal="distributed" vertical="center" shrinkToFit="1"/>
      <protection/>
    </xf>
    <xf numFmtId="0" fontId="0" fillId="0" borderId="8"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0" fontId="0" fillId="0" borderId="1" xfId="21" applyFont="1" applyBorder="1" applyAlignment="1" applyProtection="1">
      <alignment horizontal="left" vertical="center" wrapText="1" shrinkToFit="1"/>
      <protection/>
    </xf>
    <xf numFmtId="0" fontId="23" fillId="0" borderId="1" xfId="21" applyFont="1" applyBorder="1" applyAlignment="1" applyProtection="1">
      <alignment horizontal="center" vertical="center" shrinkToFit="1"/>
      <protection/>
    </xf>
    <xf numFmtId="0" fontId="22" fillId="0" borderId="1" xfId="21" applyFont="1" applyBorder="1" applyAlignment="1" applyProtection="1">
      <alignment horizontal="center" vertical="center" shrinkToFit="1"/>
      <protection/>
    </xf>
    <xf numFmtId="0" fontId="24" fillId="0" borderId="1" xfId="21" applyFont="1" applyBorder="1" applyAlignment="1" applyProtection="1">
      <alignment horizontal="center" vertical="center" shrinkToFit="1"/>
      <protection/>
    </xf>
    <xf numFmtId="0" fontId="12" fillId="0" borderId="1" xfId="21" applyFont="1" applyBorder="1" applyAlignment="1" applyProtection="1">
      <alignment horizontal="center" vertical="center" shrinkToFit="1"/>
      <protection/>
    </xf>
    <xf numFmtId="0" fontId="17" fillId="0" borderId="8" xfId="21" applyFont="1" applyBorder="1" applyAlignment="1" applyProtection="1">
      <alignment vertical="center" shrinkToFit="1"/>
      <protection/>
    </xf>
    <xf numFmtId="0" fontId="23" fillId="0" borderId="10" xfId="21" applyFont="1" applyBorder="1" applyAlignment="1" applyProtection="1">
      <alignment horizontal="center" vertical="center" shrinkToFit="1"/>
      <protection/>
    </xf>
    <xf numFmtId="0" fontId="22" fillId="0" borderId="10" xfId="21" applyFont="1" applyBorder="1" applyAlignment="1" applyProtection="1">
      <alignment horizontal="center" vertical="center" shrinkToFit="1"/>
      <protection/>
    </xf>
    <xf numFmtId="0" fontId="24" fillId="0" borderId="10" xfId="21" applyFont="1" applyBorder="1" applyAlignment="1" applyProtection="1">
      <alignment horizontal="center" vertical="center" shrinkToFit="1"/>
      <protection/>
    </xf>
    <xf numFmtId="187" fontId="8" fillId="0" borderId="8" xfId="17" applyNumberFormat="1" applyFont="1" applyBorder="1" applyAlignment="1" applyProtection="1">
      <alignment vertical="center" shrinkToFit="1"/>
      <protection/>
    </xf>
    <xf numFmtId="38" fontId="8" fillId="0" borderId="8" xfId="0" applyNumberFormat="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17" applyFont="1" applyBorder="1" applyAlignment="1" applyProtection="1">
      <alignment horizontal="center" vertical="center" shrinkToFit="1"/>
      <protection locked="0"/>
    </xf>
    <xf numFmtId="38" fontId="10" fillId="0" borderId="0" xfId="17"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xf>
    <xf numFmtId="0" fontId="0" fillId="0" borderId="8" xfId="21" applyFont="1" applyBorder="1" applyAlignment="1" applyProtection="1">
      <alignment vertical="center" shrinkToFit="1"/>
      <protection hidden="1"/>
    </xf>
    <xf numFmtId="0" fontId="13" fillId="0" borderId="0" xfId="21" applyFont="1" applyBorder="1" applyAlignment="1" applyProtection="1">
      <alignment horizontal="center" vertical="center" shrinkToFit="1"/>
      <protection hidden="1"/>
    </xf>
    <xf numFmtId="0" fontId="0" fillId="0" borderId="8" xfId="21" applyFont="1" applyBorder="1" applyAlignment="1" applyProtection="1">
      <alignment horizontal="left" vertical="center" wrapText="1" shrinkToFit="1"/>
      <protection hidden="1"/>
    </xf>
    <xf numFmtId="0" fontId="12" fillId="0" borderId="8" xfId="21" applyFont="1" applyBorder="1" applyAlignment="1" applyProtection="1">
      <alignment horizontal="center" vertical="center" shrinkToFit="1"/>
      <protection hidden="1"/>
    </xf>
    <xf numFmtId="0" fontId="0" fillId="0" borderId="10" xfId="21" applyFont="1" applyBorder="1" applyAlignment="1" applyProtection="1">
      <alignment horizontal="left" vertical="center" wrapText="1" shrinkToFit="1"/>
      <protection hidden="1"/>
    </xf>
    <xf numFmtId="0" fontId="12" fillId="0" borderId="10" xfId="21" applyFont="1" applyBorder="1" applyAlignment="1" applyProtection="1">
      <alignment horizontal="center" vertical="center" shrinkToFit="1"/>
      <protection hidden="1"/>
    </xf>
    <xf numFmtId="0" fontId="0" fillId="0" borderId="1" xfId="21" applyFont="1" applyBorder="1" applyAlignment="1" applyProtection="1">
      <alignment horizontal="left" vertical="center" wrapText="1" shrinkToFit="1"/>
      <protection hidden="1"/>
    </xf>
    <xf numFmtId="0" fontId="23" fillId="0" borderId="1" xfId="21" applyFont="1" applyBorder="1" applyAlignment="1" applyProtection="1">
      <alignment horizontal="center" vertical="center" shrinkToFit="1"/>
      <protection hidden="1"/>
    </xf>
    <xf numFmtId="0" fontId="24" fillId="0" borderId="1" xfId="21" applyFont="1" applyBorder="1" applyAlignment="1" applyProtection="1">
      <alignment horizontal="center" vertical="center" shrinkToFit="1"/>
      <protection hidden="1"/>
    </xf>
    <xf numFmtId="0" fontId="22" fillId="0" borderId="1" xfId="21" applyFont="1" applyBorder="1" applyAlignment="1" applyProtection="1">
      <alignment horizontal="center" vertical="center" shrinkToFit="1"/>
      <protection hidden="1"/>
    </xf>
    <xf numFmtId="0" fontId="12" fillId="0" borderId="1" xfId="21" applyFont="1" applyBorder="1" applyAlignment="1" applyProtection="1">
      <alignment horizontal="center" vertical="center" shrinkToFit="1"/>
      <protection hidden="1"/>
    </xf>
    <xf numFmtId="0" fontId="17" fillId="0" borderId="14" xfId="21" applyFont="1" applyBorder="1" applyAlignment="1" applyProtection="1">
      <alignment vertical="center" shrinkToFit="1"/>
      <protection hidden="1"/>
    </xf>
    <xf numFmtId="0" fontId="23" fillId="0" borderId="10" xfId="21" applyFont="1" applyBorder="1" applyAlignment="1" applyProtection="1">
      <alignment horizontal="center" vertical="center" shrinkToFit="1"/>
      <protection hidden="1"/>
    </xf>
    <xf numFmtId="0" fontId="24" fillId="0" borderId="10" xfId="21" applyFont="1" applyBorder="1" applyAlignment="1" applyProtection="1">
      <alignment horizontal="center" vertical="center" shrinkToFit="1"/>
      <protection hidden="1"/>
    </xf>
    <xf numFmtId="0" fontId="22" fillId="0" borderId="10" xfId="21" applyFont="1" applyBorder="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0" fillId="0" borderId="0" xfId="21" applyFont="1" applyAlignment="1" applyProtection="1">
      <alignment vertical="center" shrinkToFit="1"/>
      <protection hidden="1"/>
    </xf>
    <xf numFmtId="0" fontId="13" fillId="0" borderId="0" xfId="21" applyFont="1" applyAlignment="1" applyProtection="1">
      <alignment vertical="center" shrinkToFit="1"/>
      <protection hidden="1"/>
    </xf>
    <xf numFmtId="0" fontId="18" fillId="0" borderId="0" xfId="21" applyFont="1" applyAlignment="1" applyProtection="1">
      <alignment vertical="center" shrinkToFit="1"/>
      <protection hidden="1"/>
    </xf>
    <xf numFmtId="0" fontId="0" fillId="0" borderId="0" xfId="21" applyAlignment="1" applyProtection="1">
      <alignment vertical="center" shrinkToFit="1"/>
      <protection hidden="1"/>
    </xf>
    <xf numFmtId="0" fontId="16" fillId="0" borderId="0" xfId="21" applyFont="1" applyAlignment="1" applyProtection="1">
      <alignment horizontal="left" vertical="center" shrinkToFit="1"/>
      <protection hidden="1"/>
    </xf>
    <xf numFmtId="0" fontId="0" fillId="0" borderId="0" xfId="21" applyBorder="1" applyAlignment="1" applyProtection="1">
      <alignment vertical="center" shrinkToFit="1"/>
      <protection hidden="1"/>
    </xf>
    <xf numFmtId="0" fontId="0" fillId="0" borderId="10" xfId="21" applyFont="1" applyBorder="1" applyAlignment="1" applyProtection="1">
      <alignment vertical="center" shrinkToFit="1"/>
      <protection hidden="1"/>
    </xf>
    <xf numFmtId="0" fontId="0" fillId="0" borderId="8" xfId="21" applyBorder="1" applyAlignment="1" applyProtection="1">
      <alignment vertical="center" shrinkToFit="1"/>
      <protection hidden="1"/>
    </xf>
    <xf numFmtId="0" fontId="0" fillId="0" borderId="10" xfId="21" applyBorder="1" applyAlignment="1" applyProtection="1">
      <alignment vertical="center" shrinkToFit="1"/>
      <protection hidden="1"/>
    </xf>
    <xf numFmtId="0" fontId="0" fillId="0" borderId="0" xfId="21" applyBorder="1" applyAlignment="1" applyProtection="1">
      <alignment horizontal="distributed" vertical="center" shrinkToFit="1"/>
      <protection hidden="1"/>
    </xf>
    <xf numFmtId="0" fontId="0" fillId="0" borderId="0" xfId="21"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0" xfId="23" applyFont="1" applyBorder="1" applyAlignment="1" applyProtection="1">
      <alignment vertical="center" shrinkToFit="1"/>
      <protection hidden="1"/>
    </xf>
    <xf numFmtId="0" fontId="0" fillId="0" borderId="0" xfId="23" applyAlignment="1" applyProtection="1">
      <alignment horizontal="center" vertical="center" shrinkToFit="1"/>
      <protection hidden="1"/>
    </xf>
    <xf numFmtId="0" fontId="0" fillId="0" borderId="0" xfId="23" applyAlignment="1" applyProtection="1">
      <alignment horizontal="right" vertical="center" shrinkToFit="1"/>
      <protection hidden="1"/>
    </xf>
    <xf numFmtId="0" fontId="0" fillId="0" borderId="0" xfId="23" applyFont="1" applyBorder="1" applyAlignment="1" applyProtection="1">
      <alignment vertical="center" shrinkToFit="1"/>
      <protection hidden="1"/>
    </xf>
    <xf numFmtId="0" fontId="0" fillId="0" borderId="1" xfId="23" applyBorder="1" applyAlignment="1" applyProtection="1">
      <alignment horizontal="center" vertical="center" shrinkToFit="1"/>
      <protection hidden="1"/>
    </xf>
    <xf numFmtId="180" fontId="0" fillId="0" borderId="1" xfId="17" applyNumberFormat="1" applyFont="1" applyBorder="1" applyAlignment="1" applyProtection="1">
      <alignment vertical="center" shrinkToFit="1"/>
      <protection hidden="1"/>
    </xf>
    <xf numFmtId="0" fontId="0" fillId="0" borderId="0" xfId="23" applyBorder="1" applyAlignment="1" applyProtection="1">
      <alignment horizontal="right" vertical="center" shrinkToFit="1"/>
      <protection hidden="1"/>
    </xf>
    <xf numFmtId="0" fontId="0" fillId="0" borderId="0" xfId="23" applyBorder="1" applyAlignment="1" applyProtection="1">
      <alignment horizontal="center" vertical="center" shrinkToFit="1"/>
      <protection hidden="1"/>
    </xf>
    <xf numFmtId="222" fontId="0" fillId="0" borderId="0" xfId="17"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15" xfId="17"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49" fontId="41" fillId="0" borderId="0" xfId="0" applyNumberFormat="1" applyFont="1" applyBorder="1" applyAlignment="1" applyProtection="1">
      <alignment vertical="top" shrinkToFit="1"/>
      <protection hidden="1"/>
    </xf>
    <xf numFmtId="0" fontId="41"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17" applyNumberFormat="1" applyFont="1" applyBorder="1" applyAlignment="1" applyProtection="1">
      <alignment vertical="center" shrinkToFit="1"/>
      <protection hidden="1"/>
    </xf>
    <xf numFmtId="40" fontId="6" fillId="0" borderId="0" xfId="17" applyNumberFormat="1" applyFont="1" applyBorder="1" applyAlignment="1" applyProtection="1">
      <alignment horizontal="right" vertical="center" shrinkToFit="1"/>
      <protection hidden="1"/>
    </xf>
    <xf numFmtId="38" fontId="6" fillId="0" borderId="15" xfId="17" applyFont="1" applyBorder="1" applyAlignment="1" applyProtection="1">
      <alignment horizontal="center" vertical="center" shrinkToFit="1"/>
      <protection hidden="1"/>
    </xf>
    <xf numFmtId="177" fontId="6" fillId="0" borderId="15" xfId="17"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0" fontId="16" fillId="2" borderId="2" xfId="21" applyFont="1" applyFill="1" applyBorder="1" applyAlignment="1" applyProtection="1">
      <alignment horizontal="center" vertical="center" shrinkToFit="1"/>
      <protection hidden="1" locked="0"/>
    </xf>
    <xf numFmtId="0" fontId="16" fillId="2" borderId="2" xfId="21" applyFont="1" applyFill="1" applyBorder="1" applyAlignment="1" applyProtection="1">
      <alignment horizontal="center" vertical="center" shrinkToFit="1"/>
      <protection locked="0"/>
    </xf>
    <xf numFmtId="203" fontId="30" fillId="0" borderId="16"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17" xfId="0" applyNumberFormat="1" applyFont="1" applyBorder="1" applyAlignment="1" applyProtection="1">
      <alignment horizontal="right" vertical="center" shrinkToFit="1"/>
      <protection hidden="1"/>
    </xf>
    <xf numFmtId="0" fontId="0" fillId="0" borderId="0" xfId="0" applyAlignment="1" applyProtection="1">
      <alignment vertical="center"/>
      <protection/>
    </xf>
    <xf numFmtId="0" fontId="0" fillId="0" borderId="0" xfId="0" applyBorder="1" applyAlignment="1" applyProtection="1">
      <alignment vertical="center"/>
      <protection/>
    </xf>
    <xf numFmtId="0" fontId="19" fillId="0" borderId="0" xfId="0" applyFont="1" applyBorder="1" applyAlignment="1" applyProtection="1">
      <alignment vertical="center" shrinkToFit="1"/>
      <protection/>
    </xf>
    <xf numFmtId="0" fontId="19" fillId="0" borderId="17" xfId="0" applyFont="1" applyBorder="1" applyAlignment="1" applyProtection="1">
      <alignment vertical="center" shrinkToFit="1"/>
      <protection/>
    </xf>
    <xf numFmtId="0" fontId="19" fillId="0" borderId="18" xfId="0" applyFont="1" applyBorder="1" applyAlignment="1" applyProtection="1">
      <alignment vertical="center" shrinkToFit="1"/>
      <protection/>
    </xf>
    <xf numFmtId="0" fontId="19" fillId="0" borderId="19"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3" fillId="0" borderId="19" xfId="0" applyFont="1" applyBorder="1" applyAlignment="1" applyProtection="1">
      <alignment vertical="center" shrinkToFit="1"/>
      <protection/>
    </xf>
    <xf numFmtId="0" fontId="13" fillId="0" borderId="0" xfId="0" applyFont="1" applyBorder="1" applyAlignment="1" applyProtection="1">
      <alignment vertical="center" shrinkToFit="1"/>
      <protection/>
    </xf>
    <xf numFmtId="0" fontId="13" fillId="0" borderId="17" xfId="0" applyFont="1" applyBorder="1" applyAlignment="1" applyProtection="1">
      <alignment vertical="center" shrinkToFit="1"/>
      <protection/>
    </xf>
    <xf numFmtId="0" fontId="19"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5" fillId="0" borderId="17" xfId="0" applyFont="1" applyBorder="1" applyAlignment="1" applyProtection="1">
      <alignment vertical="center" shrinkToFit="1"/>
      <protection/>
    </xf>
    <xf numFmtId="0" fontId="25" fillId="0" borderId="0" xfId="0" applyFont="1" applyBorder="1" applyAlignment="1" applyProtection="1">
      <alignment vertical="center" shrinkToFit="1"/>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197" fontId="8" fillId="0" borderId="0" xfId="0" applyNumberFormat="1" applyFont="1" applyBorder="1" applyAlignment="1" applyProtection="1">
      <alignment horizontal="center" vertical="center" shrinkToFit="1"/>
      <protection/>
    </xf>
    <xf numFmtId="38" fontId="8" fillId="0" borderId="0" xfId="17" applyFont="1" applyBorder="1" applyAlignment="1" applyProtection="1">
      <alignment horizontal="right" vertical="center" shrinkToFit="1"/>
      <protection/>
    </xf>
    <xf numFmtId="0" fontId="0" fillId="0" borderId="12"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193" fontId="9" fillId="0" borderId="2" xfId="0" applyNumberFormat="1" applyFont="1" applyBorder="1" applyAlignment="1" applyProtection="1">
      <alignment horizontal="right" vertical="center" shrinkToFit="1"/>
      <protection/>
    </xf>
    <xf numFmtId="0" fontId="39" fillId="0" borderId="8" xfId="0" applyFont="1" applyBorder="1" applyAlignment="1" applyProtection="1">
      <alignment horizontal="center" vertical="center" shrinkToFit="1"/>
      <protection locked="0"/>
    </xf>
    <xf numFmtId="0" fontId="0" fillId="0" borderId="11" xfId="21" applyFont="1" applyBorder="1" applyAlignment="1" applyProtection="1">
      <alignment horizontal="center" vertical="center" shrinkToFit="1"/>
      <protection/>
    </xf>
    <xf numFmtId="0" fontId="0" fillId="0" borderId="8" xfId="21" applyFont="1" applyBorder="1" applyAlignment="1" applyProtection="1">
      <alignment horizontal="center" vertical="center" shrinkToFit="1"/>
      <protection/>
    </xf>
    <xf numFmtId="0" fontId="27" fillId="0" borderId="24" xfId="0" applyFont="1" applyBorder="1" applyAlignment="1" applyProtection="1">
      <alignment horizontal="right" vertical="center" shrinkToFit="1"/>
      <protection/>
    </xf>
    <xf numFmtId="0" fontId="27" fillId="0" borderId="25" xfId="0" applyFont="1" applyBorder="1" applyAlignment="1" applyProtection="1">
      <alignment horizontal="right" vertical="center" shrinkToFit="1"/>
      <protection/>
    </xf>
    <xf numFmtId="0" fontId="27" fillId="0" borderId="25" xfId="0" applyFont="1" applyBorder="1" applyAlignment="1" applyProtection="1">
      <alignment horizontal="left" vertical="center" shrinkToFit="1"/>
      <protection/>
    </xf>
    <xf numFmtId="0" fontId="27" fillId="0" borderId="26" xfId="0" applyFont="1" applyBorder="1" applyAlignment="1" applyProtection="1">
      <alignment horizontal="left" vertical="center" shrinkToFit="1"/>
      <protection/>
    </xf>
    <xf numFmtId="0" fontId="8" fillId="2" borderId="3" xfId="0" applyFont="1" applyFill="1" applyBorder="1" applyAlignment="1" applyProtection="1">
      <alignment horizontal="left" vertical="center" shrinkToFit="1"/>
      <protection locked="0"/>
    </xf>
    <xf numFmtId="0" fontId="8" fillId="0" borderId="17" xfId="0" applyFont="1" applyBorder="1" applyAlignment="1" applyProtection="1">
      <alignment horizontal="center" vertical="center" shrinkToFit="1"/>
      <protection/>
    </xf>
    <xf numFmtId="0" fontId="9" fillId="2" borderId="2" xfId="0" applyFont="1" applyFill="1" applyBorder="1" applyAlignment="1" applyProtection="1">
      <alignment horizontal="left" vertical="center" shrinkToFit="1"/>
      <protection locked="0"/>
    </xf>
    <xf numFmtId="38" fontId="9" fillId="2" borderId="2" xfId="17" applyFont="1" applyFill="1" applyBorder="1" applyAlignment="1" applyProtection="1">
      <alignment horizontal="center" vertical="center" shrinkToFit="1"/>
      <protection locked="0"/>
    </xf>
    <xf numFmtId="0" fontId="2" fillId="2" borderId="15" xfId="16" applyFill="1" applyBorder="1" applyAlignment="1" applyProtection="1">
      <alignment horizontal="left" vertical="center" shrinkToFit="1"/>
      <protection locked="0"/>
    </xf>
    <xf numFmtId="0" fontId="8" fillId="2" borderId="1" xfId="0" applyFont="1" applyFill="1" applyBorder="1" applyAlignment="1" applyProtection="1">
      <alignment horizontal="left" vertical="center" shrinkToFit="1"/>
      <protection locked="0"/>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0" xfId="0" applyFont="1" applyAlignment="1" applyProtection="1">
      <alignment horizontal="left" vertical="center" shrinkToFit="1"/>
      <protection/>
    </xf>
    <xf numFmtId="0" fontId="7" fillId="0" borderId="0" xfId="0" applyFont="1" applyAlignment="1" applyProtection="1">
      <alignment horizontal="center" vertical="center" shrinkToFit="1"/>
      <protection/>
    </xf>
    <xf numFmtId="0" fontId="9" fillId="2" borderId="15"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15" xfId="0" applyFont="1" applyFill="1" applyBorder="1" applyAlignment="1" applyProtection="1">
      <alignment horizontal="left" vertical="center" shrinkToFit="1"/>
      <protection locked="0"/>
    </xf>
    <xf numFmtId="0" fontId="9" fillId="2" borderId="1"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0" borderId="1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193" fontId="8" fillId="0" borderId="0" xfId="0" applyNumberFormat="1" applyFont="1" applyBorder="1" applyAlignment="1" applyProtection="1">
      <alignment horizontal="right" vertical="center" shrinkToFit="1"/>
      <protection hidden="1"/>
    </xf>
    <xf numFmtId="200" fontId="8" fillId="0" borderId="2" xfId="0" applyNumberFormat="1" applyFont="1" applyBorder="1" applyAlignment="1" applyProtection="1">
      <alignment horizontal="right" vertical="center" shrinkToFit="1"/>
      <protection/>
    </xf>
    <xf numFmtId="0" fontId="8" fillId="0" borderId="2" xfId="0" applyFont="1" applyBorder="1" applyAlignment="1" applyProtection="1">
      <alignment horizontal="center" vertical="center" textRotation="255" shrinkToFit="1"/>
      <protection/>
    </xf>
    <xf numFmtId="193" fontId="10"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left" vertical="center" shrinkToFit="1"/>
      <protection/>
    </xf>
    <xf numFmtId="200" fontId="27" fillId="0" borderId="0" xfId="0" applyNumberFormat="1"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9" fontId="8" fillId="0" borderId="0" xfId="0" applyNumberFormat="1" applyFont="1" applyAlignment="1" applyProtection="1">
      <alignment horizontal="right" vertical="center" shrinkToFit="1"/>
      <protection/>
    </xf>
    <xf numFmtId="199" fontId="8" fillId="0" borderId="15" xfId="0" applyNumberFormat="1" applyFont="1" applyBorder="1" applyAlignment="1" applyProtection="1">
      <alignment horizontal="right" vertical="center" shrinkToFit="1"/>
      <protection/>
    </xf>
    <xf numFmtId="199" fontId="8" fillId="0" borderId="1" xfId="0" applyNumberFormat="1" applyFont="1" applyBorder="1" applyAlignment="1" applyProtection="1">
      <alignment horizontal="right" vertical="center" shrinkToFit="1"/>
      <protection/>
    </xf>
    <xf numFmtId="0" fontId="16" fillId="0" borderId="15" xfId="0" applyFont="1" applyBorder="1" applyAlignment="1" applyProtection="1">
      <alignment horizontal="center" vertical="center" shrinkToFit="1"/>
      <protection hidden="1" locked="0"/>
    </xf>
    <xf numFmtId="0" fontId="18" fillId="0" borderId="0" xfId="0" applyFont="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93" fontId="0" fillId="0" borderId="27" xfId="0" applyNumberFormat="1" applyBorder="1" applyAlignment="1" applyProtection="1">
      <alignment horizontal="right" vertical="center" shrinkToFit="1"/>
      <protection hidden="1"/>
    </xf>
    <xf numFmtId="0" fontId="16" fillId="0" borderId="1" xfId="0" applyFont="1" applyBorder="1" applyAlignment="1" applyProtection="1">
      <alignment horizontal="center" vertical="center" shrinkToFit="1"/>
      <protection hidden="1" locked="0"/>
    </xf>
    <xf numFmtId="231" fontId="0" fillId="0" borderId="1" xfId="0" applyNumberFormat="1" applyFont="1" applyBorder="1" applyAlignment="1" applyProtection="1">
      <alignment horizontal="center" vertical="center" shrinkToFit="1"/>
      <protection hidden="1"/>
    </xf>
    <xf numFmtId="231" fontId="0" fillId="0" borderId="3" xfId="0" applyNumberFormat="1" applyFont="1" applyBorder="1" applyAlignment="1" applyProtection="1">
      <alignment horizontal="center" vertical="center" shrinkToFit="1"/>
      <protection hidden="1"/>
    </xf>
    <xf numFmtId="193" fontId="0" fillId="0" borderId="28" xfId="0" applyNumberFormat="1" applyBorder="1" applyAlignment="1" applyProtection="1">
      <alignment horizontal="right" vertical="center" shrinkToFit="1"/>
      <protection hidden="1"/>
    </xf>
    <xf numFmtId="193" fontId="16" fillId="2" borderId="29" xfId="0" applyNumberFormat="1" applyFont="1" applyFill="1" applyBorder="1" applyAlignment="1" applyProtection="1">
      <alignment horizontal="right" vertical="center" shrinkToFit="1"/>
      <protection hidden="1" locked="0"/>
    </xf>
    <xf numFmtId="193" fontId="16" fillId="2" borderId="30" xfId="0" applyNumberFormat="1" applyFont="1" applyFill="1" applyBorder="1" applyAlignment="1" applyProtection="1">
      <alignment horizontal="right" vertical="center" shrinkToFit="1"/>
      <protection hidden="1" locked="0"/>
    </xf>
    <xf numFmtId="231" fontId="16" fillId="0" borderId="1" xfId="0" applyNumberFormat="1" applyFont="1" applyBorder="1" applyAlignment="1" applyProtection="1">
      <alignment horizontal="center" vertical="center" shrinkToFit="1"/>
      <protection hidden="1" locked="0"/>
    </xf>
    <xf numFmtId="231" fontId="16" fillId="0" borderId="3" xfId="0" applyNumberFormat="1" applyFont="1" applyBorder="1" applyAlignment="1" applyProtection="1">
      <alignment horizontal="center" vertical="center" shrinkToFit="1"/>
      <protection hidden="1" locked="0"/>
    </xf>
    <xf numFmtId="193" fontId="16" fillId="2" borderId="31" xfId="0" applyNumberFormat="1" applyFont="1" applyFill="1" applyBorder="1" applyAlignment="1" applyProtection="1">
      <alignment horizontal="right" vertical="center" shrinkToFit="1"/>
      <protection hidden="1" locked="0"/>
    </xf>
    <xf numFmtId="193" fontId="16" fillId="2" borderId="3" xfId="0" applyNumberFormat="1" applyFont="1" applyFill="1" applyBorder="1" applyAlignment="1" applyProtection="1">
      <alignment horizontal="right" vertical="center" shrinkToFit="1"/>
      <protection hidden="1" locked="0"/>
    </xf>
    <xf numFmtId="0" fontId="8" fillId="0" borderId="0" xfId="0" applyFont="1" applyAlignment="1" applyProtection="1">
      <alignment horizontal="left" vertical="center" shrinkToFit="1"/>
      <protection hidden="1"/>
    </xf>
    <xf numFmtId="0" fontId="0" fillId="0" borderId="15" xfId="0" applyFont="1" applyBorder="1" applyAlignment="1" applyProtection="1">
      <alignment horizontal="center" vertical="center" shrinkToFit="1"/>
      <protection hidden="1"/>
    </xf>
    <xf numFmtId="0" fontId="0" fillId="0" borderId="1" xfId="0" applyFont="1" applyBorder="1" applyAlignment="1" applyProtection="1">
      <alignment horizontal="center" vertical="center" shrinkToFit="1"/>
      <protection hidden="1"/>
    </xf>
    <xf numFmtId="0" fontId="0" fillId="0" borderId="27" xfId="0" applyBorder="1" applyAlignment="1" applyProtection="1">
      <alignment horizontal="center" vertical="center" shrinkToFit="1"/>
      <protection hidden="1"/>
    </xf>
    <xf numFmtId="188" fontId="0" fillId="0" borderId="12" xfId="0" applyNumberFormat="1" applyBorder="1" applyAlignment="1" applyProtection="1">
      <alignment horizontal="right" vertical="center" shrinkToFit="1"/>
      <protection hidden="1"/>
    </xf>
    <xf numFmtId="188" fontId="0" fillId="0" borderId="10" xfId="0" applyNumberFormat="1" applyBorder="1" applyAlignment="1" applyProtection="1">
      <alignment horizontal="right" vertical="center" shrinkToFit="1"/>
      <protection hidden="1"/>
    </xf>
    <xf numFmtId="188" fontId="0" fillId="0" borderId="32" xfId="0" applyNumberFormat="1" applyBorder="1" applyAlignment="1" applyProtection="1">
      <alignment horizontal="right" vertical="center" shrinkToFit="1"/>
      <protection hidden="1"/>
    </xf>
    <xf numFmtId="0" fontId="10" fillId="0" borderId="0" xfId="0" applyFont="1" applyAlignment="1" applyProtection="1">
      <alignment horizontal="left" vertical="center" shrinkToFit="1"/>
      <protection hidden="1"/>
    </xf>
    <xf numFmtId="193" fontId="0" fillId="0" borderId="12" xfId="0" applyNumberFormat="1" applyBorder="1" applyAlignment="1" applyProtection="1">
      <alignment horizontal="right" vertical="center" shrinkToFit="1"/>
      <protection hidden="1" locked="0"/>
    </xf>
    <xf numFmtId="193" fontId="0" fillId="0" borderId="10" xfId="0" applyNumberFormat="1" applyBorder="1" applyAlignment="1" applyProtection="1">
      <alignment horizontal="right" vertical="center" shrinkToFit="1"/>
      <protection hidden="1" locked="0"/>
    </xf>
    <xf numFmtId="193" fontId="0" fillId="0" borderId="32" xfId="0" applyNumberFormat="1" applyBorder="1" applyAlignment="1" applyProtection="1">
      <alignment horizontal="right" vertical="center" shrinkToFit="1"/>
      <protection hidden="1" locked="0"/>
    </xf>
    <xf numFmtId="0" fontId="0" fillId="0" borderId="2" xfId="0" applyBorder="1" applyAlignment="1" applyProtection="1">
      <alignment horizontal="center" vertical="center" shrinkToFit="1"/>
      <protection hidden="1"/>
    </xf>
    <xf numFmtId="193" fontId="16" fillId="2" borderId="15" xfId="0" applyNumberFormat="1" applyFont="1" applyFill="1" applyBorder="1" applyAlignment="1" applyProtection="1">
      <alignment horizontal="right" vertical="center" shrinkToFit="1"/>
      <protection hidden="1" locked="0"/>
    </xf>
    <xf numFmtId="193" fontId="16" fillId="2" borderId="1" xfId="0" applyNumberFormat="1" applyFont="1" applyFill="1" applyBorder="1" applyAlignment="1" applyProtection="1">
      <alignment horizontal="right" vertical="center" shrinkToFit="1"/>
      <protection hidden="1" locked="0"/>
    </xf>
    <xf numFmtId="0" fontId="16" fillId="2" borderId="15" xfId="21" applyFont="1" applyFill="1" applyBorder="1" applyAlignment="1" applyProtection="1">
      <alignment horizontal="left" vertical="center" shrinkToFit="1"/>
      <protection locked="0"/>
    </xf>
    <xf numFmtId="0" fontId="16" fillId="2" borderId="1" xfId="21" applyFont="1" applyFill="1" applyBorder="1" applyAlignment="1" applyProtection="1">
      <alignment horizontal="left" vertical="center" shrinkToFit="1"/>
      <protection locked="0"/>
    </xf>
    <xf numFmtId="38" fontId="16" fillId="2" borderId="15" xfId="17" applyFont="1" applyFill="1" applyBorder="1" applyAlignment="1" applyProtection="1">
      <alignment horizontal="right" vertical="center" shrinkToFit="1"/>
      <protection locked="0"/>
    </xf>
    <xf numFmtId="38" fontId="16" fillId="2" borderId="1" xfId="17" applyFont="1" applyFill="1" applyBorder="1" applyAlignment="1" applyProtection="1">
      <alignment horizontal="right" vertical="center" shrinkToFit="1"/>
      <protection locked="0"/>
    </xf>
    <xf numFmtId="0" fontId="0" fillId="0" borderId="2" xfId="21" applyFont="1" applyBorder="1" applyAlignment="1" applyProtection="1">
      <alignment horizontal="center" vertical="center" shrinkToFit="1"/>
      <protection/>
    </xf>
    <xf numFmtId="0" fontId="0" fillId="0" borderId="13" xfId="21" applyFont="1" applyBorder="1" applyAlignment="1" applyProtection="1">
      <alignment horizontal="center" vertical="center" shrinkToFit="1"/>
      <protection/>
    </xf>
    <xf numFmtId="0" fontId="0" fillId="0" borderId="32" xfId="21" applyFont="1" applyBorder="1" applyAlignment="1" applyProtection="1">
      <alignment horizontal="center" vertical="center" shrinkToFit="1"/>
      <protection/>
    </xf>
    <xf numFmtId="0" fontId="0" fillId="0" borderId="8" xfId="21" applyBorder="1" applyAlignment="1" applyProtection="1">
      <alignment horizontal="center" vertical="center" shrinkToFit="1"/>
      <protection/>
    </xf>
    <xf numFmtId="0" fontId="0" fillId="0" borderId="13" xfId="21" applyBorder="1" applyAlignment="1" applyProtection="1">
      <alignment horizontal="center" vertical="center" shrinkToFit="1"/>
      <protection/>
    </xf>
    <xf numFmtId="0" fontId="16" fillId="2" borderId="15" xfId="21" applyFont="1" applyFill="1" applyBorder="1" applyAlignment="1" applyProtection="1">
      <alignment horizontal="left" vertical="center" shrinkToFit="1"/>
      <protection hidden="1" locked="0"/>
    </xf>
    <xf numFmtId="0" fontId="16" fillId="2" borderId="1" xfId="21" applyFont="1" applyFill="1" applyBorder="1" applyAlignment="1" applyProtection="1">
      <alignment horizontal="left" vertical="center" shrinkToFit="1"/>
      <protection hidden="1" locked="0"/>
    </xf>
    <xf numFmtId="0" fontId="16" fillId="2" borderId="8" xfId="21" applyFont="1" applyFill="1" applyBorder="1" applyAlignment="1" applyProtection="1">
      <alignment horizontal="center" vertical="center" shrinkToFit="1"/>
      <protection locked="0"/>
    </xf>
    <xf numFmtId="0" fontId="16" fillId="2" borderId="10" xfId="21" applyFont="1" applyFill="1" applyBorder="1" applyAlignment="1" applyProtection="1">
      <alignment horizontal="center" vertical="center" shrinkToFit="1"/>
      <protection locked="0"/>
    </xf>
    <xf numFmtId="0" fontId="0" fillId="0" borderId="33" xfId="21" applyFont="1" applyBorder="1" applyAlignment="1" applyProtection="1">
      <alignment horizontal="center" vertical="center" shrinkToFit="1"/>
      <protection/>
    </xf>
    <xf numFmtId="0" fontId="0" fillId="0" borderId="1" xfId="21" applyFont="1" applyBorder="1" applyAlignment="1" applyProtection="1">
      <alignment horizontal="center" vertical="center" shrinkToFit="1"/>
      <protection/>
    </xf>
    <xf numFmtId="0" fontId="0" fillId="0" borderId="3" xfId="21" applyFont="1" applyBorder="1" applyAlignment="1" applyProtection="1">
      <alignment horizontal="center" vertical="center" shrinkToFit="1"/>
      <protection/>
    </xf>
    <xf numFmtId="0" fontId="14" fillId="2" borderId="8" xfId="21" applyFont="1" applyFill="1" applyBorder="1" applyAlignment="1" applyProtection="1">
      <alignment horizontal="center" vertical="center" shrinkToFit="1"/>
      <protection/>
    </xf>
    <xf numFmtId="0" fontId="14" fillId="2" borderId="13" xfId="21" applyFont="1" applyFill="1" applyBorder="1" applyAlignment="1" applyProtection="1">
      <alignment horizontal="center" vertical="center" shrinkToFit="1"/>
      <protection/>
    </xf>
    <xf numFmtId="0" fontId="14" fillId="2" borderId="10" xfId="21" applyFont="1" applyFill="1" applyBorder="1" applyAlignment="1" applyProtection="1">
      <alignment horizontal="center" vertical="center" shrinkToFit="1"/>
      <protection/>
    </xf>
    <xf numFmtId="0" fontId="14" fillId="2" borderId="32" xfId="21" applyFont="1" applyFill="1" applyBorder="1" applyAlignment="1" applyProtection="1">
      <alignment horizontal="center" vertical="center" shrinkToFit="1"/>
      <protection/>
    </xf>
    <xf numFmtId="0" fontId="12" fillId="0" borderId="8" xfId="21" applyFont="1" applyBorder="1" applyAlignment="1" applyProtection="1">
      <alignment horizontal="center" vertical="center" shrinkToFit="1"/>
      <protection/>
    </xf>
    <xf numFmtId="0" fontId="12" fillId="0" borderId="10" xfId="21" applyFont="1" applyBorder="1" applyAlignment="1" applyProtection="1">
      <alignment horizontal="center" vertical="center" shrinkToFit="1"/>
      <protection/>
    </xf>
    <xf numFmtId="0" fontId="31" fillId="0" borderId="8" xfId="21" applyFont="1" applyBorder="1" applyAlignment="1" applyProtection="1">
      <alignment horizontal="center" vertical="center" shrinkToFit="1"/>
      <protection/>
    </xf>
    <xf numFmtId="0" fontId="31" fillId="0" borderId="10" xfId="21" applyFont="1" applyBorder="1" applyAlignment="1" applyProtection="1">
      <alignment horizontal="center" vertical="center" shrinkToFit="1"/>
      <protection/>
    </xf>
    <xf numFmtId="38" fontId="16" fillId="2" borderId="8" xfId="17" applyFont="1" applyFill="1" applyBorder="1" applyAlignment="1" applyProtection="1">
      <alignment horizontal="center" vertical="center" shrinkToFit="1"/>
      <protection locked="0"/>
    </xf>
    <xf numFmtId="38" fontId="16" fillId="2" borderId="10" xfId="17" applyFont="1" applyFill="1" applyBorder="1" applyAlignment="1" applyProtection="1">
      <alignment horizontal="center" vertical="center" shrinkToFit="1"/>
      <protection locked="0"/>
    </xf>
    <xf numFmtId="38" fontId="16" fillId="2" borderId="3" xfId="17" applyFont="1" applyFill="1" applyBorder="1" applyAlignment="1" applyProtection="1">
      <alignment horizontal="right" vertical="center" shrinkToFit="1"/>
      <protection locked="0"/>
    </xf>
    <xf numFmtId="0" fontId="16" fillId="2" borderId="2" xfId="21" applyFont="1" applyFill="1" applyBorder="1" applyAlignment="1" applyProtection="1">
      <alignment horizontal="left" vertical="center" shrinkToFit="1"/>
      <protection locked="0"/>
    </xf>
    <xf numFmtId="0" fontId="16" fillId="2" borderId="34" xfId="21" applyFont="1" applyFill="1" applyBorder="1" applyAlignment="1" applyProtection="1">
      <alignment horizontal="center" vertical="center" shrinkToFit="1"/>
      <protection locked="0"/>
    </xf>
    <xf numFmtId="0" fontId="16" fillId="2" borderId="2" xfId="21" applyFont="1" applyFill="1" applyBorder="1" applyAlignment="1" applyProtection="1">
      <alignment horizontal="center" vertical="center" shrinkToFit="1"/>
      <protection locked="0"/>
    </xf>
    <xf numFmtId="38" fontId="16" fillId="2" borderId="15" xfId="17" applyFont="1" applyFill="1" applyBorder="1" applyAlignment="1" applyProtection="1">
      <alignment horizontal="right" vertical="center" shrinkToFit="1"/>
      <protection hidden="1" locked="0"/>
    </xf>
    <xf numFmtId="38" fontId="16" fillId="2" borderId="1" xfId="17" applyFont="1" applyFill="1" applyBorder="1" applyAlignment="1" applyProtection="1">
      <alignment horizontal="right" vertical="center" shrinkToFit="1"/>
      <protection hidden="1" locked="0"/>
    </xf>
    <xf numFmtId="38" fontId="16" fillId="2" borderId="3" xfId="17" applyFont="1" applyFill="1" applyBorder="1" applyAlignment="1" applyProtection="1">
      <alignment horizontal="right" vertical="center" shrinkToFit="1"/>
      <protection hidden="1" locked="0"/>
    </xf>
    <xf numFmtId="0" fontId="16" fillId="2" borderId="2" xfId="21" applyFont="1" applyFill="1" applyBorder="1" applyAlignment="1" applyProtection="1">
      <alignment horizontal="left" vertical="center" shrinkToFit="1"/>
      <protection hidden="1" locked="0"/>
    </xf>
    <xf numFmtId="38" fontId="16" fillId="2" borderId="2" xfId="17" applyFont="1" applyFill="1" applyBorder="1" applyAlignment="1" applyProtection="1">
      <alignment horizontal="right" vertical="center" shrinkToFit="1"/>
      <protection locked="0"/>
    </xf>
    <xf numFmtId="38" fontId="0" fillId="0" borderId="15" xfId="17" applyFont="1" applyFill="1" applyBorder="1" applyAlignment="1" applyProtection="1">
      <alignment horizontal="right" vertical="center" shrinkToFit="1"/>
      <protection/>
    </xf>
    <xf numFmtId="38" fontId="0" fillId="0" borderId="1" xfId="17" applyFont="1" applyFill="1" applyBorder="1" applyAlignment="1" applyProtection="1">
      <alignment horizontal="right" vertical="center" shrinkToFit="1"/>
      <protection/>
    </xf>
    <xf numFmtId="38" fontId="0" fillId="0" borderId="3" xfId="17" applyFont="1" applyFill="1" applyBorder="1" applyAlignment="1" applyProtection="1">
      <alignment horizontal="right" vertical="center" shrinkToFit="1"/>
      <protection/>
    </xf>
    <xf numFmtId="0" fontId="0" fillId="0" borderId="10" xfId="21" applyBorder="1" applyAlignment="1" applyProtection="1">
      <alignment horizontal="center" vertical="center" shrinkToFit="1"/>
      <protection/>
    </xf>
    <xf numFmtId="0" fontId="0" fillId="0" borderId="32" xfId="21" applyBorder="1" applyAlignment="1" applyProtection="1">
      <alignment horizontal="center" vertical="center" shrinkToFit="1"/>
      <protection/>
    </xf>
    <xf numFmtId="0" fontId="0" fillId="0" borderId="35" xfId="21" applyFont="1" applyBorder="1" applyAlignment="1" applyProtection="1">
      <alignment horizontal="center" vertical="center" shrinkToFit="1"/>
      <protection/>
    </xf>
    <xf numFmtId="0" fontId="0" fillId="0" borderId="36" xfId="21" applyFont="1" applyBorder="1" applyAlignment="1" applyProtection="1">
      <alignment horizontal="center" vertical="center" shrinkToFit="1"/>
      <protection/>
    </xf>
    <xf numFmtId="0" fontId="16" fillId="2" borderId="3" xfId="21" applyFont="1" applyFill="1" applyBorder="1" applyAlignment="1" applyProtection="1">
      <alignment horizontal="left" vertical="center" shrinkToFit="1"/>
      <protection locked="0"/>
    </xf>
    <xf numFmtId="0" fontId="16" fillId="2" borderId="34" xfId="21" applyFont="1" applyFill="1" applyBorder="1" applyAlignment="1" applyProtection="1">
      <alignment horizontal="center" vertical="center" shrinkToFit="1"/>
      <protection hidden="1" locked="0"/>
    </xf>
    <xf numFmtId="0" fontId="16" fillId="2" borderId="2" xfId="21" applyFont="1" applyFill="1" applyBorder="1" applyAlignment="1" applyProtection="1">
      <alignment horizontal="center" vertical="center" shrinkToFit="1"/>
      <protection hidden="1" locked="0"/>
    </xf>
    <xf numFmtId="38" fontId="16" fillId="2" borderId="2" xfId="17" applyFont="1" applyFill="1" applyBorder="1" applyAlignment="1" applyProtection="1">
      <alignment horizontal="right" vertical="center" shrinkToFit="1"/>
      <protection hidden="1" locked="0"/>
    </xf>
    <xf numFmtId="0" fontId="16" fillId="2" borderId="3" xfId="21" applyFont="1" applyFill="1" applyBorder="1" applyAlignment="1" applyProtection="1">
      <alignment horizontal="left" vertical="center" shrinkToFit="1"/>
      <protection hidden="1" locked="0"/>
    </xf>
    <xf numFmtId="0" fontId="0" fillId="0" borderId="28" xfId="21" applyFont="1" applyBorder="1" applyAlignment="1" applyProtection="1">
      <alignment horizontal="center" vertical="center" shrinkToFit="1"/>
      <protection/>
    </xf>
    <xf numFmtId="0" fontId="0" fillId="0" borderId="37" xfId="21" applyFont="1" applyBorder="1" applyAlignment="1" applyProtection="1">
      <alignment horizontal="center" vertical="center" shrinkToFit="1"/>
      <protection/>
    </xf>
    <xf numFmtId="0" fontId="0" fillId="0" borderId="11" xfId="21" applyBorder="1" applyAlignment="1" applyProtection="1">
      <alignment horizontal="center" vertical="center" shrinkToFit="1"/>
      <protection/>
    </xf>
    <xf numFmtId="0" fontId="0" fillId="0" borderId="12" xfId="21" applyBorder="1" applyAlignment="1" applyProtection="1">
      <alignment horizontal="center" vertical="center" shrinkToFit="1"/>
      <protection/>
    </xf>
    <xf numFmtId="0" fontId="0" fillId="0" borderId="2" xfId="21" applyBorder="1" applyAlignment="1" applyProtection="1">
      <alignment horizontal="center" vertical="center" shrinkToFit="1"/>
      <protection/>
    </xf>
    <xf numFmtId="0" fontId="0" fillId="0" borderId="10" xfId="21" applyFont="1" applyBorder="1" applyAlignment="1" applyProtection="1">
      <alignment horizontal="left" vertical="center" shrinkToFit="1"/>
      <protection/>
    </xf>
    <xf numFmtId="0" fontId="0" fillId="0" borderId="8" xfId="21" applyFont="1" applyBorder="1" applyAlignment="1" applyProtection="1">
      <alignment horizontal="center" vertical="center" shrinkToFit="1"/>
      <protection/>
    </xf>
    <xf numFmtId="0" fontId="0" fillId="0" borderId="10" xfId="21" applyFont="1" applyBorder="1" applyAlignment="1" applyProtection="1">
      <alignment horizontal="center" vertical="center" shrinkToFit="1"/>
      <protection/>
    </xf>
    <xf numFmtId="0" fontId="0" fillId="0" borderId="11" xfId="21" applyFont="1" applyBorder="1" applyAlignment="1" applyProtection="1">
      <alignment horizontal="left" vertical="center" shrinkToFit="1"/>
      <protection/>
    </xf>
    <xf numFmtId="0" fontId="0" fillId="0" borderId="8" xfId="21" applyFont="1" applyBorder="1" applyAlignment="1" applyProtection="1">
      <alignment horizontal="left" vertical="center" shrinkToFit="1"/>
      <protection/>
    </xf>
    <xf numFmtId="0" fontId="0" fillId="0" borderId="12" xfId="21" applyFont="1" applyBorder="1" applyAlignment="1" applyProtection="1">
      <alignment horizontal="left" vertical="center" shrinkToFit="1"/>
      <protection/>
    </xf>
    <xf numFmtId="0" fontId="32" fillId="2" borderId="8" xfId="21" applyFont="1" applyFill="1" applyBorder="1" applyAlignment="1" applyProtection="1">
      <alignment horizontal="center" vertical="center" shrinkToFit="1"/>
      <protection hidden="1" locked="0"/>
    </xf>
    <xf numFmtId="0" fontId="34" fillId="2" borderId="10" xfId="21" applyFont="1" applyFill="1" applyBorder="1" applyAlignment="1" applyProtection="1">
      <alignment horizontal="center" vertical="center" shrinkToFit="1"/>
      <protection hidden="1" locked="0"/>
    </xf>
    <xf numFmtId="0" fontId="13" fillId="0" borderId="0" xfId="21" applyFont="1" applyBorder="1" applyAlignment="1" applyProtection="1">
      <alignment horizontal="center" vertical="center" shrinkToFit="1"/>
      <protection/>
    </xf>
    <xf numFmtId="38" fontId="0" fillId="0" borderId="2" xfId="17" applyFont="1" applyFill="1" applyBorder="1" applyAlignment="1" applyProtection="1">
      <alignment horizontal="right" vertical="center" shrinkToFit="1"/>
      <protection/>
    </xf>
    <xf numFmtId="0" fontId="21" fillId="0" borderId="1" xfId="21" applyFont="1" applyBorder="1" applyAlignment="1" applyProtection="1">
      <alignment horizontal="center" vertical="center" shrinkToFit="1"/>
      <protection/>
    </xf>
    <xf numFmtId="0" fontId="21" fillId="0" borderId="3" xfId="21" applyFont="1" applyBorder="1" applyAlignment="1" applyProtection="1">
      <alignment horizontal="center" vertical="center" shrinkToFit="1"/>
      <protection/>
    </xf>
    <xf numFmtId="0" fontId="16" fillId="0" borderId="38" xfId="21" applyFont="1" applyBorder="1" applyAlignment="1" applyProtection="1">
      <alignment horizontal="left" vertical="center" shrinkToFit="1"/>
      <protection hidden="1" locked="0"/>
    </xf>
    <xf numFmtId="0" fontId="16" fillId="0" borderId="2" xfId="21" applyFont="1" applyBorder="1" applyAlignment="1" applyProtection="1">
      <alignment horizontal="left" vertical="center" shrinkToFit="1"/>
      <protection hidden="1" locked="0"/>
    </xf>
    <xf numFmtId="0" fontId="20" fillId="0" borderId="38" xfId="21" applyFont="1" applyBorder="1" applyAlignment="1" applyProtection="1">
      <alignment horizontal="left" vertical="center" shrinkToFit="1"/>
      <protection/>
    </xf>
    <xf numFmtId="0" fontId="20" fillId="0" borderId="2" xfId="21" applyFont="1" applyBorder="1" applyAlignment="1" applyProtection="1">
      <alignment horizontal="left" vertical="center" shrinkToFit="1"/>
      <protection/>
    </xf>
    <xf numFmtId="0" fontId="16" fillId="0" borderId="1" xfId="21" applyFont="1" applyBorder="1" applyAlignment="1" applyProtection="1">
      <alignment horizontal="center" vertical="center" shrinkToFit="1"/>
      <protection/>
    </xf>
    <xf numFmtId="0" fontId="16" fillId="0" borderId="3" xfId="21" applyFont="1" applyBorder="1" applyAlignment="1" applyProtection="1">
      <alignment horizontal="center" vertical="center" shrinkToFit="1"/>
      <protection/>
    </xf>
    <xf numFmtId="0" fontId="16" fillId="0" borderId="38" xfId="21" applyFont="1" applyBorder="1" applyAlignment="1" applyProtection="1">
      <alignment horizontal="left" vertical="center" shrinkToFit="1"/>
      <protection locked="0"/>
    </xf>
    <xf numFmtId="0" fontId="16" fillId="0" borderId="2" xfId="21" applyFont="1" applyBorder="1" applyAlignment="1" applyProtection="1">
      <alignment horizontal="left" vertical="center" shrinkToFit="1"/>
      <protection locked="0"/>
    </xf>
    <xf numFmtId="0" fontId="16" fillId="0" borderId="15" xfId="21" applyFont="1" applyBorder="1" applyAlignment="1" applyProtection="1">
      <alignment horizontal="right" vertical="center" shrinkToFit="1"/>
      <protection locked="0"/>
    </xf>
    <xf numFmtId="0" fontId="16" fillId="0" borderId="3" xfId="21" applyFont="1" applyBorder="1" applyAlignment="1" applyProtection="1">
      <alignment horizontal="right" vertical="center" shrinkToFit="1"/>
      <protection locked="0"/>
    </xf>
    <xf numFmtId="0" fontId="16" fillId="0" borderId="2" xfId="21" applyFont="1" applyBorder="1" applyAlignment="1" applyProtection="1">
      <alignment horizontal="center" vertical="center" shrinkToFit="1"/>
      <protection locked="0"/>
    </xf>
    <xf numFmtId="38" fontId="16" fillId="0" borderId="15" xfId="17" applyFont="1" applyFill="1" applyBorder="1" applyAlignment="1" applyProtection="1">
      <alignment horizontal="right" vertical="center" shrinkToFit="1"/>
      <protection locked="0"/>
    </xf>
    <xf numFmtId="38" fontId="16" fillId="0" borderId="1" xfId="17" applyFont="1" applyFill="1" applyBorder="1" applyAlignment="1" applyProtection="1">
      <alignment horizontal="right" vertical="center" shrinkToFit="1"/>
      <protection locked="0"/>
    </xf>
    <xf numFmtId="38" fontId="16" fillId="0" borderId="3" xfId="17" applyFont="1" applyFill="1" applyBorder="1" applyAlignment="1" applyProtection="1">
      <alignment horizontal="right" vertical="center" shrinkToFit="1"/>
      <protection locked="0"/>
    </xf>
    <xf numFmtId="0" fontId="21" fillId="0" borderId="15" xfId="21" applyFont="1" applyBorder="1" applyAlignment="1" applyProtection="1">
      <alignment horizontal="right" vertical="center" shrinkToFit="1"/>
      <protection/>
    </xf>
    <xf numFmtId="0" fontId="21" fillId="0" borderId="3" xfId="21" applyFont="1" applyBorder="1" applyAlignment="1" applyProtection="1">
      <alignment horizontal="right" vertical="center" shrinkToFit="1"/>
      <protection/>
    </xf>
    <xf numFmtId="0" fontId="16" fillId="0" borderId="15" xfId="21" applyFont="1" applyBorder="1" applyAlignment="1" applyProtection="1">
      <alignment horizontal="right" vertical="center" shrinkToFit="1"/>
      <protection hidden="1" locked="0"/>
    </xf>
    <xf numFmtId="0" fontId="16" fillId="0" borderId="3" xfId="21" applyFont="1" applyBorder="1" applyAlignment="1" applyProtection="1">
      <alignment horizontal="right" vertical="center" shrinkToFit="1"/>
      <protection hidden="1" locked="0"/>
    </xf>
    <xf numFmtId="0" fontId="0" fillId="0" borderId="39" xfId="21" applyBorder="1" applyAlignment="1" applyProtection="1">
      <alignment horizontal="center" vertical="center" shrinkToFit="1"/>
      <protection/>
    </xf>
    <xf numFmtId="0" fontId="0" fillId="0" borderId="40" xfId="21" applyBorder="1" applyAlignment="1" applyProtection="1">
      <alignment horizontal="center" vertical="center" shrinkToFit="1"/>
      <protection/>
    </xf>
    <xf numFmtId="38" fontId="0" fillId="0" borderId="41" xfId="17" applyFont="1" applyBorder="1" applyAlignment="1" applyProtection="1">
      <alignment horizontal="right" vertical="center" shrinkToFit="1"/>
      <protection/>
    </xf>
    <xf numFmtId="38" fontId="0" fillId="0" borderId="42" xfId="17" applyFont="1" applyBorder="1" applyAlignment="1" applyProtection="1">
      <alignment horizontal="right" vertical="center" shrinkToFit="1"/>
      <protection/>
    </xf>
    <xf numFmtId="38" fontId="0" fillId="0" borderId="43" xfId="17" applyFont="1" applyBorder="1" applyAlignment="1" applyProtection="1">
      <alignment horizontal="right" vertical="center" shrinkToFit="1"/>
      <protection/>
    </xf>
    <xf numFmtId="0" fontId="0" fillId="0" borderId="1" xfId="21" applyBorder="1" applyAlignment="1" applyProtection="1">
      <alignment horizontal="center" vertical="center" shrinkToFit="1"/>
      <protection/>
    </xf>
    <xf numFmtId="0" fontId="0" fillId="0" borderId="3" xfId="21" applyBorder="1" applyAlignment="1" applyProtection="1">
      <alignment horizontal="center" vertical="center" shrinkToFit="1"/>
      <protection/>
    </xf>
    <xf numFmtId="0" fontId="21" fillId="0" borderId="2" xfId="21" applyFont="1" applyBorder="1" applyAlignment="1" applyProtection="1">
      <alignment horizontal="center" vertical="center" shrinkToFit="1"/>
      <protection/>
    </xf>
    <xf numFmtId="38" fontId="21" fillId="0" borderId="15" xfId="17" applyFont="1" applyFill="1" applyBorder="1" applyAlignment="1" applyProtection="1">
      <alignment horizontal="right" vertical="center" shrinkToFit="1"/>
      <protection/>
    </xf>
    <xf numFmtId="38" fontId="21" fillId="0" borderId="1" xfId="17" applyFont="1" applyFill="1" applyBorder="1" applyAlignment="1" applyProtection="1">
      <alignment horizontal="right" vertical="center" shrinkToFit="1"/>
      <protection/>
    </xf>
    <xf numFmtId="38" fontId="21" fillId="0" borderId="3" xfId="17" applyFont="1" applyFill="1" applyBorder="1" applyAlignment="1" applyProtection="1">
      <alignment horizontal="right" vertical="center" shrinkToFit="1"/>
      <protection/>
    </xf>
    <xf numFmtId="38" fontId="20" fillId="0" borderId="44" xfId="17" applyFont="1" applyBorder="1" applyAlignment="1" applyProtection="1">
      <alignment horizontal="right" vertical="center" shrinkToFit="1"/>
      <protection/>
    </xf>
    <xf numFmtId="38" fontId="20" fillId="0" borderId="45" xfId="17" applyFont="1" applyBorder="1" applyAlignment="1" applyProtection="1">
      <alignment horizontal="right" vertical="center" shrinkToFit="1"/>
      <protection/>
    </xf>
    <xf numFmtId="38" fontId="20" fillId="0" borderId="46" xfId="17" applyFont="1" applyBorder="1" applyAlignment="1" applyProtection="1">
      <alignment horizontal="right" vertical="center" shrinkToFit="1"/>
      <protection/>
    </xf>
    <xf numFmtId="0" fontId="20" fillId="0" borderId="1" xfId="21" applyFont="1" applyBorder="1" applyAlignment="1" applyProtection="1">
      <alignment horizontal="center" vertical="center" shrinkToFit="1"/>
      <protection/>
    </xf>
    <xf numFmtId="0" fontId="20" fillId="0" borderId="3" xfId="21" applyFont="1" applyBorder="1" applyAlignment="1" applyProtection="1">
      <alignment horizontal="center" vertical="center" shrinkToFit="1"/>
      <protection/>
    </xf>
    <xf numFmtId="38" fontId="20" fillId="0" borderId="15" xfId="17" applyFont="1" applyBorder="1" applyAlignment="1" applyProtection="1">
      <alignment horizontal="right" vertical="center" shrinkToFit="1"/>
      <protection/>
    </xf>
    <xf numFmtId="38" fontId="20" fillId="0" borderId="1" xfId="17" applyFont="1" applyBorder="1" applyAlignment="1" applyProtection="1">
      <alignment horizontal="right" vertical="center" shrinkToFit="1"/>
      <protection/>
    </xf>
    <xf numFmtId="38" fontId="20" fillId="0" borderId="47" xfId="17" applyFont="1" applyBorder="1" applyAlignment="1" applyProtection="1">
      <alignment horizontal="right" vertical="center" shrinkToFit="1"/>
      <protection/>
    </xf>
    <xf numFmtId="38" fontId="0" fillId="0" borderId="15" xfId="17" applyFont="1" applyBorder="1" applyAlignment="1" applyProtection="1">
      <alignment horizontal="right" vertical="center" shrinkToFit="1"/>
      <protection/>
    </xf>
    <xf numFmtId="38" fontId="0" fillId="0" borderId="1" xfId="17" applyFont="1" applyBorder="1" applyAlignment="1" applyProtection="1">
      <alignment horizontal="right" vertical="center" shrinkToFit="1"/>
      <protection/>
    </xf>
    <xf numFmtId="38" fontId="0" fillId="0" borderId="47" xfId="17" applyFont="1" applyBorder="1" applyAlignment="1" applyProtection="1">
      <alignment horizontal="right" vertical="center" shrinkToFit="1"/>
      <protection/>
    </xf>
    <xf numFmtId="0" fontId="0" fillId="0" borderId="48" xfId="21" applyBorder="1" applyAlignment="1" applyProtection="1">
      <alignment horizontal="center" vertical="center" shrinkToFit="1"/>
      <protection/>
    </xf>
    <xf numFmtId="0" fontId="0" fillId="0" borderId="49" xfId="21" applyBorder="1" applyAlignment="1" applyProtection="1">
      <alignment horizontal="center" vertical="center" shrinkToFit="1"/>
      <protection/>
    </xf>
    <xf numFmtId="38" fontId="0" fillId="0" borderId="44" xfId="17" applyFont="1" applyBorder="1" applyAlignment="1" applyProtection="1">
      <alignment horizontal="right" vertical="center" shrinkToFit="1"/>
      <protection/>
    </xf>
    <xf numFmtId="38" fontId="0" fillId="0" borderId="45" xfId="17" applyFont="1" applyBorder="1" applyAlignment="1" applyProtection="1">
      <alignment horizontal="right" vertical="center" shrinkToFit="1"/>
      <protection/>
    </xf>
    <xf numFmtId="38" fontId="0" fillId="0" borderId="46" xfId="17" applyFont="1" applyBorder="1" applyAlignment="1" applyProtection="1">
      <alignment horizontal="right" vertical="center" shrinkToFit="1"/>
      <protection/>
    </xf>
    <xf numFmtId="0" fontId="0" fillId="0" borderId="38" xfId="21" applyBorder="1" applyAlignment="1" applyProtection="1">
      <alignment horizontal="center" vertical="center" shrinkToFit="1"/>
      <protection/>
    </xf>
    <xf numFmtId="0" fontId="20" fillId="0" borderId="50" xfId="21" applyFont="1" applyBorder="1" applyAlignment="1" applyProtection="1">
      <alignment horizontal="left" vertical="center" shrinkToFit="1"/>
      <protection/>
    </xf>
    <xf numFmtId="0" fontId="20" fillId="0" borderId="45" xfId="21" applyFont="1" applyBorder="1" applyAlignment="1" applyProtection="1">
      <alignment horizontal="left" vertical="center" shrinkToFit="1"/>
      <protection/>
    </xf>
    <xf numFmtId="0" fontId="20" fillId="0" borderId="51" xfId="21" applyFont="1" applyBorder="1" applyAlignment="1" applyProtection="1">
      <alignment horizontal="left" vertical="center" shrinkToFit="1"/>
      <protection/>
    </xf>
    <xf numFmtId="0" fontId="20" fillId="0" borderId="44" xfId="21" applyFont="1" applyBorder="1" applyAlignment="1" applyProtection="1">
      <alignment horizontal="right" vertical="center" shrinkToFit="1"/>
      <protection/>
    </xf>
    <xf numFmtId="0" fontId="20" fillId="0" borderId="51" xfId="21" applyFont="1" applyBorder="1" applyAlignment="1" applyProtection="1">
      <alignment horizontal="right" vertical="center" shrinkToFit="1"/>
      <protection/>
    </xf>
    <xf numFmtId="0" fontId="20" fillId="0" borderId="49" xfId="21" applyFont="1" applyBorder="1" applyAlignment="1" applyProtection="1">
      <alignment horizontal="center" vertical="center" shrinkToFit="1"/>
      <protection/>
    </xf>
    <xf numFmtId="38" fontId="20" fillId="0" borderId="44" xfId="17" applyFont="1" applyFill="1" applyBorder="1" applyAlignment="1" applyProtection="1">
      <alignment horizontal="right" vertical="center" shrinkToFit="1"/>
      <protection/>
    </xf>
    <xf numFmtId="38" fontId="20" fillId="0" borderId="45" xfId="17" applyFont="1" applyFill="1" applyBorder="1" applyAlignment="1" applyProtection="1">
      <alignment horizontal="right" vertical="center" shrinkToFit="1"/>
      <protection/>
    </xf>
    <xf numFmtId="38" fontId="20" fillId="0" borderId="51" xfId="17" applyFont="1" applyFill="1" applyBorder="1" applyAlignment="1" applyProtection="1">
      <alignment horizontal="right" vertical="center" shrinkToFit="1"/>
      <protection/>
    </xf>
    <xf numFmtId="38" fontId="16" fillId="2" borderId="12" xfId="17" applyFont="1" applyFill="1" applyBorder="1" applyAlignment="1" applyProtection="1">
      <alignment horizontal="right" vertical="center" shrinkToFit="1"/>
      <protection locked="0"/>
    </xf>
    <xf numFmtId="38" fontId="16" fillId="2" borderId="10" xfId="17" applyFont="1" applyFill="1" applyBorder="1" applyAlignment="1" applyProtection="1">
      <alignment horizontal="right" vertical="center" shrinkToFit="1"/>
      <protection locked="0"/>
    </xf>
    <xf numFmtId="38" fontId="16" fillId="2" borderId="32" xfId="17" applyFont="1" applyFill="1" applyBorder="1" applyAlignment="1" applyProtection="1">
      <alignment horizontal="right" vertical="center" shrinkToFit="1"/>
      <protection locked="0"/>
    </xf>
    <xf numFmtId="0" fontId="0" fillId="0" borderId="12" xfId="21" applyFont="1" applyBorder="1" applyAlignment="1" applyProtection="1">
      <alignment horizontal="right" vertical="center" shrinkToFit="1"/>
      <protection/>
    </xf>
    <xf numFmtId="0" fontId="0" fillId="0" borderId="32" xfId="21" applyFont="1" applyBorder="1" applyAlignment="1" applyProtection="1">
      <alignment horizontal="right" vertical="center" shrinkToFit="1"/>
      <protection/>
    </xf>
    <xf numFmtId="0" fontId="0" fillId="0" borderId="52" xfId="21" applyBorder="1" applyAlignment="1" applyProtection="1">
      <alignment horizontal="center" vertical="center" shrinkToFit="1"/>
      <protection/>
    </xf>
    <xf numFmtId="38" fontId="16" fillId="2" borderId="12" xfId="17" applyFont="1" applyFill="1" applyBorder="1" applyAlignment="1" applyProtection="1">
      <alignment horizontal="right" vertical="center" shrinkToFit="1"/>
      <protection hidden="1" locked="0"/>
    </xf>
    <xf numFmtId="38" fontId="16" fillId="2" borderId="10" xfId="17" applyFont="1" applyFill="1" applyBorder="1" applyAlignment="1" applyProtection="1">
      <alignment horizontal="right" vertical="center" shrinkToFit="1"/>
      <protection hidden="1" locked="0"/>
    </xf>
    <xf numFmtId="38" fontId="16" fillId="2" borderId="32" xfId="17" applyFont="1" applyFill="1" applyBorder="1" applyAlignment="1" applyProtection="1">
      <alignment horizontal="right" vertical="center" shrinkToFit="1"/>
      <protection hidden="1" locked="0"/>
    </xf>
    <xf numFmtId="0" fontId="0" fillId="0" borderId="1" xfId="21" applyBorder="1" applyAlignment="1" applyProtection="1">
      <alignment horizontal="left" vertical="center" shrinkToFit="1"/>
      <protection/>
    </xf>
    <xf numFmtId="0" fontId="0" fillId="0" borderId="3" xfId="21" applyBorder="1" applyAlignment="1" applyProtection="1">
      <alignment horizontal="left" vertical="center" shrinkToFit="1"/>
      <protection/>
    </xf>
    <xf numFmtId="38" fontId="0" fillId="0" borderId="12" xfId="17" applyFont="1" applyBorder="1" applyAlignment="1" applyProtection="1">
      <alignment horizontal="right" vertical="center" shrinkToFit="1"/>
      <protection/>
    </xf>
    <xf numFmtId="38" fontId="0" fillId="0" borderId="10" xfId="17" applyFont="1" applyBorder="1" applyAlignment="1" applyProtection="1">
      <alignment horizontal="right" vertical="center" shrinkToFit="1"/>
      <protection/>
    </xf>
    <xf numFmtId="38" fontId="0" fillId="0" borderId="53" xfId="17" applyFont="1" applyBorder="1" applyAlignment="1" applyProtection="1">
      <alignment horizontal="right" vertical="center" shrinkToFit="1"/>
      <protection/>
    </xf>
    <xf numFmtId="183" fontId="13" fillId="0" borderId="11" xfId="21" applyNumberFormat="1" applyFont="1" applyBorder="1" applyAlignment="1" applyProtection="1">
      <alignment horizontal="right" vertical="center" shrinkToFit="1"/>
      <protection/>
    </xf>
    <xf numFmtId="183" fontId="13" fillId="0" borderId="8" xfId="21" applyNumberFormat="1" applyFont="1" applyBorder="1" applyAlignment="1" applyProtection="1">
      <alignment horizontal="right" vertical="center" shrinkToFit="1"/>
      <protection/>
    </xf>
    <xf numFmtId="183" fontId="13" fillId="0" borderId="13" xfId="21" applyNumberFormat="1" applyFont="1" applyBorder="1" applyAlignment="1" applyProtection="1">
      <alignment horizontal="right" vertical="center" shrinkToFit="1"/>
      <protection/>
    </xf>
    <xf numFmtId="183" fontId="13" fillId="0" borderId="12" xfId="21" applyNumberFormat="1" applyFont="1" applyBorder="1" applyAlignment="1" applyProtection="1">
      <alignment horizontal="right" vertical="center" shrinkToFit="1"/>
      <protection/>
    </xf>
    <xf numFmtId="183" fontId="13" fillId="0" borderId="10" xfId="21" applyNumberFormat="1" applyFont="1" applyBorder="1" applyAlignment="1" applyProtection="1">
      <alignment horizontal="right" vertical="center" shrinkToFit="1"/>
      <protection/>
    </xf>
    <xf numFmtId="183" fontId="13" fillId="0" borderId="32" xfId="21" applyNumberFormat="1" applyFont="1" applyBorder="1" applyAlignment="1" applyProtection="1">
      <alignment horizontal="right" vertical="center" shrinkToFit="1"/>
      <protection/>
    </xf>
    <xf numFmtId="0" fontId="0" fillId="0" borderId="54" xfId="21" applyBorder="1" applyAlignment="1" applyProtection="1">
      <alignment horizontal="center" vertical="center" shrinkToFit="1"/>
      <protection/>
    </xf>
    <xf numFmtId="0" fontId="0" fillId="0" borderId="55" xfId="21" applyBorder="1" applyAlignment="1" applyProtection="1">
      <alignment horizontal="center" vertical="center" shrinkToFit="1"/>
      <protection/>
    </xf>
    <xf numFmtId="0" fontId="0" fillId="0" borderId="55" xfId="21" applyBorder="1" applyAlignment="1" applyProtection="1">
      <alignment horizontal="left" vertical="center" shrinkToFit="1"/>
      <protection/>
    </xf>
    <xf numFmtId="0" fontId="0" fillId="0" borderId="56" xfId="21" applyBorder="1" applyAlignment="1" applyProtection="1">
      <alignment horizontal="left" vertical="center" shrinkToFit="1"/>
      <protection/>
    </xf>
    <xf numFmtId="0" fontId="0" fillId="0" borderId="0" xfId="21" applyAlignment="1" applyProtection="1">
      <alignment horizontal="left" vertical="center" shrinkToFit="1"/>
      <protection/>
    </xf>
    <xf numFmtId="0" fontId="0" fillId="0" borderId="0" xfId="21" applyAlignment="1" applyProtection="1">
      <alignment horizontal="center" vertical="center" shrinkToFit="1"/>
      <protection/>
    </xf>
    <xf numFmtId="0" fontId="0" fillId="0" borderId="10" xfId="21" applyFont="1" applyBorder="1" applyAlignment="1" applyProtection="1">
      <alignment horizontal="distributed" vertical="center" shrinkToFit="1"/>
      <protection/>
    </xf>
    <xf numFmtId="0" fontId="16" fillId="2" borderId="10" xfId="21" applyFont="1" applyFill="1" applyBorder="1" applyAlignment="1" applyProtection="1">
      <alignment horizontal="center" vertical="center" shrinkToFit="1"/>
      <protection hidden="1" locked="0"/>
    </xf>
    <xf numFmtId="0" fontId="33" fillId="0" borderId="0" xfId="21" applyFont="1" applyAlignment="1" applyProtection="1">
      <alignment horizontal="center" vertical="center" shrinkToFit="1"/>
      <protection/>
    </xf>
    <xf numFmtId="0" fontId="0" fillId="0" borderId="10" xfId="21" applyBorder="1" applyAlignment="1" applyProtection="1">
      <alignment horizontal="distributed" vertical="center" shrinkToFit="1"/>
      <protection/>
    </xf>
    <xf numFmtId="0" fontId="0" fillId="0" borderId="0" xfId="21" applyFont="1" applyAlignment="1" applyProtection="1">
      <alignment horizontal="center" vertical="center" shrinkToFit="1"/>
      <protection/>
    </xf>
    <xf numFmtId="0" fontId="35" fillId="0" borderId="0" xfId="21" applyFont="1" applyAlignment="1" applyProtection="1">
      <alignment horizontal="center" vertical="center" shrinkToFit="1"/>
      <protection/>
    </xf>
    <xf numFmtId="0" fontId="14" fillId="2" borderId="0" xfId="21" applyFont="1" applyFill="1" applyAlignment="1" applyProtection="1">
      <alignment horizontal="center" vertical="center" shrinkToFit="1"/>
      <protection/>
    </xf>
    <xf numFmtId="3" fontId="0" fillId="0" borderId="57" xfId="21" applyNumberFormat="1" applyBorder="1" applyAlignment="1" applyProtection="1">
      <alignment horizontal="center" vertical="center" shrinkToFit="1"/>
      <protection/>
    </xf>
    <xf numFmtId="3" fontId="0" fillId="0" borderId="58" xfId="21" applyNumberFormat="1" applyBorder="1" applyAlignment="1" applyProtection="1">
      <alignment horizontal="center" vertical="center" shrinkToFit="1"/>
      <protection/>
    </xf>
    <xf numFmtId="0" fontId="0" fillId="0" borderId="57" xfId="21" applyBorder="1" applyAlignment="1" applyProtection="1">
      <alignment horizontal="center" vertical="center" shrinkToFit="1"/>
      <protection/>
    </xf>
    <xf numFmtId="0" fontId="13" fillId="0" borderId="0" xfId="21" applyFont="1" applyAlignment="1" applyProtection="1">
      <alignment horizontal="center" vertical="center" shrinkToFit="1"/>
      <protection/>
    </xf>
    <xf numFmtId="0" fontId="12" fillId="0" borderId="11" xfId="21" applyFont="1" applyBorder="1" applyAlignment="1" applyProtection="1">
      <alignment horizontal="center" vertical="center" shrinkToFit="1"/>
      <protection/>
    </xf>
    <xf numFmtId="0" fontId="12" fillId="0" borderId="12" xfId="21" applyFont="1" applyBorder="1" applyAlignment="1" applyProtection="1">
      <alignment horizontal="center" vertical="center" shrinkToFit="1"/>
      <protection/>
    </xf>
    <xf numFmtId="0" fontId="13" fillId="0" borderId="8" xfId="21" applyFont="1" applyBorder="1" applyAlignment="1" applyProtection="1">
      <alignment horizontal="center" vertical="center" shrinkToFit="1"/>
      <protection/>
    </xf>
    <xf numFmtId="0" fontId="13" fillId="0" borderId="13" xfId="21" applyFont="1" applyBorder="1" applyAlignment="1" applyProtection="1">
      <alignment horizontal="center" vertical="center" shrinkToFit="1"/>
      <protection/>
    </xf>
    <xf numFmtId="0" fontId="13" fillId="0" borderId="10" xfId="21" applyFont="1" applyBorder="1" applyAlignment="1" applyProtection="1">
      <alignment horizontal="center" vertical="center" shrinkToFit="1"/>
      <protection/>
    </xf>
    <xf numFmtId="0" fontId="13" fillId="0" borderId="32" xfId="21" applyFont="1" applyBorder="1" applyAlignment="1" applyProtection="1">
      <alignment horizontal="center" vertical="center" shrinkToFit="1"/>
      <protection/>
    </xf>
    <xf numFmtId="0" fontId="19" fillId="0" borderId="59" xfId="21" applyFont="1" applyBorder="1" applyAlignment="1" applyProtection="1">
      <alignment horizontal="center" vertical="center" shrinkToFit="1"/>
      <protection/>
    </xf>
    <xf numFmtId="0" fontId="19" fillId="0" borderId="57" xfId="21" applyFont="1" applyBorder="1" applyAlignment="1" applyProtection="1">
      <alignment horizontal="center" vertical="center" shrinkToFit="1"/>
      <protection/>
    </xf>
    <xf numFmtId="0" fontId="16" fillId="0" borderId="2" xfId="21" applyFont="1" applyBorder="1" applyAlignment="1" applyProtection="1">
      <alignment horizontal="center" vertical="center" shrinkToFit="1"/>
      <protection hidden="1" locked="0"/>
    </xf>
    <xf numFmtId="38" fontId="16" fillId="0" borderId="15" xfId="17" applyFont="1" applyFill="1" applyBorder="1" applyAlignment="1" applyProtection="1">
      <alignment horizontal="right" vertical="center" shrinkToFit="1"/>
      <protection hidden="1" locked="0"/>
    </xf>
    <xf numFmtId="38" fontId="16" fillId="0" borderId="1" xfId="17" applyFont="1" applyFill="1" applyBorder="1" applyAlignment="1" applyProtection="1">
      <alignment horizontal="right" vertical="center" shrinkToFit="1"/>
      <protection hidden="1" locked="0"/>
    </xf>
    <xf numFmtId="38" fontId="16" fillId="0" borderId="3" xfId="17" applyFont="1" applyFill="1" applyBorder="1" applyAlignment="1" applyProtection="1">
      <alignment horizontal="right" vertical="center" shrinkToFit="1"/>
      <protection hidden="1" locked="0"/>
    </xf>
    <xf numFmtId="187" fontId="25" fillId="0" borderId="15" xfId="17" applyNumberFormat="1" applyFont="1" applyBorder="1" applyAlignment="1" applyProtection="1">
      <alignment horizontal="right" vertical="center" shrinkToFit="1"/>
      <protection hidden="1"/>
    </xf>
    <xf numFmtId="187" fontId="25" fillId="0" borderId="1" xfId="17" applyNumberFormat="1" applyFont="1" applyBorder="1" applyAlignment="1" applyProtection="1">
      <alignment horizontal="right" vertical="center" shrinkToFit="1"/>
      <protection hidden="1"/>
    </xf>
    <xf numFmtId="187" fontId="25" fillId="0" borderId="3" xfId="17" applyNumberFormat="1" applyFont="1" applyBorder="1" applyAlignment="1" applyProtection="1">
      <alignment horizontal="right" vertical="center" shrinkToFit="1"/>
      <protection hidden="1"/>
    </xf>
    <xf numFmtId="0" fontId="13" fillId="0" borderId="0" xfId="22" applyFont="1" applyBorder="1" applyAlignment="1" applyProtection="1">
      <alignment horizontal="center" vertical="center" shrinkToFit="1"/>
      <protection hidden="1"/>
    </xf>
    <xf numFmtId="193" fontId="25" fillId="0" borderId="8" xfId="0" applyNumberFormat="1" applyFont="1" applyBorder="1" applyAlignment="1" applyProtection="1">
      <alignment horizontal="right" vertical="center" shrinkToFit="1"/>
      <protection hidden="1"/>
    </xf>
    <xf numFmtId="193" fontId="25" fillId="0" borderId="9" xfId="0" applyNumberFormat="1" applyFont="1" applyBorder="1" applyAlignment="1" applyProtection="1">
      <alignment horizontal="right" vertical="center" shrinkToFit="1"/>
      <protection hidden="1"/>
    </xf>
    <xf numFmtId="0" fontId="25" fillId="0" borderId="8" xfId="22" applyFont="1" applyBorder="1" applyAlignment="1" applyProtection="1">
      <alignment horizontal="center" vertical="center" shrinkToFit="1"/>
      <protection hidden="1"/>
    </xf>
    <xf numFmtId="0" fontId="25" fillId="0" borderId="33" xfId="0" applyFont="1" applyBorder="1" applyAlignment="1" applyProtection="1">
      <alignment horizontal="center" vertical="center" shrinkToFit="1"/>
      <protection hidden="1"/>
    </xf>
    <xf numFmtId="0" fontId="25" fillId="0" borderId="3" xfId="0" applyFont="1" applyBorder="1" applyAlignment="1" applyProtection="1">
      <alignment horizontal="center" vertical="center" shrinkToFit="1"/>
      <protection hidden="1"/>
    </xf>
    <xf numFmtId="194" fontId="25" fillId="0" borderId="8" xfId="0" applyNumberFormat="1" applyFont="1" applyBorder="1" applyAlignment="1" applyProtection="1">
      <alignment horizontal="right" vertical="center" shrinkToFit="1"/>
      <protection hidden="1"/>
    </xf>
    <xf numFmtId="185" fontId="25" fillId="0" borderId="1" xfId="17" applyNumberFormat="1" applyFont="1" applyBorder="1" applyAlignment="1" applyProtection="1">
      <alignment horizontal="right" vertical="center" shrinkToFit="1"/>
      <protection hidden="1"/>
    </xf>
    <xf numFmtId="0" fontId="13" fillId="0" borderId="2" xfId="22" applyFont="1" applyBorder="1" applyAlignment="1" applyProtection="1">
      <alignment horizontal="center" vertical="center" shrinkToFit="1"/>
      <protection hidden="1"/>
    </xf>
    <xf numFmtId="186" fontId="25" fillId="0" borderId="8" xfId="0" applyNumberFormat="1" applyFont="1" applyBorder="1" applyAlignment="1" applyProtection="1">
      <alignment horizontal="right" vertical="center" shrinkToFit="1"/>
      <protection hidden="1"/>
    </xf>
    <xf numFmtId="187" fontId="25" fillId="0" borderId="1" xfId="22" applyNumberFormat="1" applyFont="1" applyBorder="1" applyAlignment="1" applyProtection="1">
      <alignment horizontal="right" vertical="center" shrinkToFit="1"/>
      <protection hidden="1"/>
    </xf>
    <xf numFmtId="0" fontId="25" fillId="0" borderId="1" xfId="22" applyFont="1" applyBorder="1" applyAlignment="1" applyProtection="1">
      <alignment horizontal="right" vertical="center" shrinkToFit="1"/>
      <protection hidden="1"/>
    </xf>
    <xf numFmtId="0" fontId="25" fillId="0" borderId="3" xfId="22" applyFont="1" applyBorder="1" applyAlignment="1" applyProtection="1">
      <alignment horizontal="right" vertical="center" shrinkToFit="1"/>
      <protection hidden="1"/>
    </xf>
    <xf numFmtId="187" fontId="25" fillId="0" borderId="8" xfId="17" applyNumberFormat="1" applyFont="1" applyBorder="1" applyAlignment="1" applyProtection="1">
      <alignment horizontal="right" vertical="center" shrinkToFit="1"/>
      <protection hidden="1"/>
    </xf>
    <xf numFmtId="0" fontId="25" fillId="0" borderId="11" xfId="22" applyFont="1" applyBorder="1" applyAlignment="1" applyProtection="1">
      <alignment horizontal="center" vertical="center" shrinkToFit="1"/>
      <protection hidden="1"/>
    </xf>
    <xf numFmtId="0" fontId="25" fillId="0" borderId="13" xfId="22" applyFont="1" applyBorder="1" applyAlignment="1" applyProtection="1">
      <alignment horizontal="center" vertical="center" shrinkToFit="1"/>
      <protection hidden="1"/>
    </xf>
    <xf numFmtId="0" fontId="25" fillId="0" borderId="12" xfId="22" applyFont="1" applyBorder="1" applyAlignment="1" applyProtection="1">
      <alignment horizontal="center" vertical="center" shrinkToFit="1"/>
      <protection hidden="1"/>
    </xf>
    <xf numFmtId="0" fontId="25" fillId="0" borderId="32" xfId="22" applyFont="1" applyBorder="1" applyAlignment="1" applyProtection="1">
      <alignment horizontal="center" vertical="center" shrinkToFit="1"/>
      <protection hidden="1"/>
    </xf>
    <xf numFmtId="38" fontId="25" fillId="0" borderId="8" xfId="17" applyFont="1" applyBorder="1" applyAlignment="1" applyProtection="1">
      <alignment horizontal="center" vertical="center" shrinkToFit="1"/>
      <protection hidden="1"/>
    </xf>
    <xf numFmtId="187" fontId="25" fillId="0" borderId="33" xfId="22" applyNumberFormat="1" applyFont="1" applyBorder="1" applyAlignment="1" applyProtection="1">
      <alignment horizontal="right" vertical="center" shrinkToFit="1"/>
      <protection hidden="1"/>
    </xf>
    <xf numFmtId="187" fontId="25" fillId="0" borderId="3" xfId="22" applyNumberFormat="1" applyFont="1" applyBorder="1" applyAlignment="1" applyProtection="1">
      <alignment horizontal="right" vertical="center" shrinkToFit="1"/>
      <protection hidden="1"/>
    </xf>
    <xf numFmtId="0" fontId="25" fillId="0" borderId="15" xfId="22" applyFont="1" applyFill="1" applyBorder="1" applyAlignment="1" applyProtection="1">
      <alignment horizontal="center" vertical="center" shrinkToFit="1"/>
      <protection hidden="1"/>
    </xf>
    <xf numFmtId="0" fontId="25" fillId="0" borderId="3" xfId="22" applyFont="1" applyFill="1" applyBorder="1" applyAlignment="1" applyProtection="1">
      <alignment horizontal="center" vertical="center" shrinkToFit="1"/>
      <protection hidden="1"/>
    </xf>
    <xf numFmtId="0" fontId="25" fillId="0" borderId="10" xfId="22" applyFont="1" applyBorder="1" applyAlignment="1" applyProtection="1">
      <alignment horizontal="center" vertical="center" shrinkToFit="1"/>
      <protection hidden="1"/>
    </xf>
    <xf numFmtId="0" fontId="25" fillId="0" borderId="8" xfId="21" applyFont="1" applyBorder="1" applyAlignment="1" applyProtection="1">
      <alignment horizontal="center" vertical="center" shrinkToFit="1"/>
      <protection hidden="1"/>
    </xf>
    <xf numFmtId="186" fontId="25" fillId="0" borderId="1" xfId="0" applyNumberFormat="1" applyFont="1" applyBorder="1" applyAlignment="1" applyProtection="1">
      <alignment horizontal="right" vertical="center" shrinkToFit="1"/>
      <protection hidden="1"/>
    </xf>
    <xf numFmtId="188" fontId="25" fillId="0" borderId="1" xfId="22" applyNumberFormat="1" applyFont="1" applyBorder="1" applyAlignment="1" applyProtection="1">
      <alignment horizontal="right" vertical="center" shrinkToFit="1"/>
      <protection hidden="1"/>
    </xf>
    <xf numFmtId="188" fontId="25" fillId="0" borderId="1" xfId="17" applyNumberFormat="1" applyFont="1" applyBorder="1" applyAlignment="1" applyProtection="1">
      <alignment horizontal="right" vertical="center" shrinkToFit="1"/>
      <protection hidden="1"/>
    </xf>
    <xf numFmtId="186" fontId="25" fillId="0" borderId="1" xfId="22" applyNumberFormat="1" applyFont="1" applyBorder="1" applyAlignment="1" applyProtection="1">
      <alignment horizontal="right" vertical="center" shrinkToFit="1"/>
      <protection hidden="1"/>
    </xf>
    <xf numFmtId="0" fontId="25" fillId="0" borderId="60" xfId="22" applyFont="1" applyBorder="1" applyAlignment="1" applyProtection="1">
      <alignment horizontal="center" vertical="center" shrinkToFit="1"/>
      <protection hidden="1"/>
    </xf>
    <xf numFmtId="0" fontId="25" fillId="0" borderId="10" xfId="21" applyFont="1" applyBorder="1" applyAlignment="1" applyProtection="1">
      <alignment horizontal="center" vertical="center" shrinkToFit="1"/>
      <protection hidden="1"/>
    </xf>
    <xf numFmtId="0" fontId="25" fillId="0" borderId="15" xfId="22" applyFont="1" applyBorder="1" applyAlignment="1" applyProtection="1">
      <alignment horizontal="center" vertical="center" shrinkToFit="1"/>
      <protection hidden="1"/>
    </xf>
    <xf numFmtId="0" fontId="25" fillId="0" borderId="1" xfId="22" applyFont="1" applyBorder="1" applyAlignment="1" applyProtection="1">
      <alignment horizontal="center" vertical="center" shrinkToFit="1"/>
      <protection hidden="1"/>
    </xf>
    <xf numFmtId="186" fontId="25" fillId="0" borderId="10" xfId="22" applyNumberFormat="1" applyFont="1" applyBorder="1" applyAlignment="1" applyProtection="1">
      <alignment horizontal="right" vertical="center" shrinkToFit="1"/>
      <protection hidden="1"/>
    </xf>
    <xf numFmtId="193" fontId="25" fillId="0" borderId="1" xfId="22" applyNumberFormat="1" applyFont="1" applyBorder="1" applyAlignment="1" applyProtection="1">
      <alignment horizontal="right" vertical="center" shrinkToFit="1"/>
      <protection hidden="1"/>
    </xf>
    <xf numFmtId="0" fontId="25" fillId="0" borderId="61" xfId="22" applyFont="1" applyBorder="1" applyAlignment="1" applyProtection="1">
      <alignment horizontal="center" vertical="center" shrinkToFit="1"/>
      <protection hidden="1"/>
    </xf>
    <xf numFmtId="185" fontId="25" fillId="0" borderId="8" xfId="17" applyNumberFormat="1" applyFont="1" applyBorder="1" applyAlignment="1" applyProtection="1">
      <alignment horizontal="right" vertical="center" shrinkToFit="1"/>
      <protection hidden="1"/>
    </xf>
    <xf numFmtId="0" fontId="25" fillId="0" borderId="9" xfId="22" applyFont="1" applyBorder="1" applyAlignment="1" applyProtection="1">
      <alignment horizontal="center" vertical="center" shrinkToFit="1"/>
      <protection hidden="1"/>
    </xf>
    <xf numFmtId="0" fontId="25" fillId="0" borderId="62" xfId="21" applyFont="1" applyBorder="1" applyAlignment="1" applyProtection="1">
      <alignment horizontal="center" vertical="center" shrinkToFit="1"/>
      <protection hidden="1"/>
    </xf>
    <xf numFmtId="0" fontId="25" fillId="0" borderId="8" xfId="22" applyFont="1" applyBorder="1" applyAlignment="1" applyProtection="1">
      <alignment horizontal="right" vertical="center" shrinkToFit="1"/>
      <protection hidden="1"/>
    </xf>
    <xf numFmtId="0" fontId="29" fillId="0" borderId="14" xfId="22" applyFont="1" applyBorder="1" applyAlignment="1" applyProtection="1">
      <alignment horizontal="center" vertical="center" wrapText="1" shrinkToFit="1"/>
      <protection hidden="1"/>
    </xf>
    <xf numFmtId="0" fontId="29" fillId="0" borderId="8" xfId="22" applyFont="1" applyBorder="1" applyAlignment="1" applyProtection="1">
      <alignment horizontal="center" vertical="center" wrapText="1" shrinkToFit="1"/>
      <protection hidden="1"/>
    </xf>
    <xf numFmtId="0" fontId="29" fillId="0" borderId="13" xfId="22" applyFont="1" applyBorder="1" applyAlignment="1" applyProtection="1">
      <alignment horizontal="center" vertical="center" wrapText="1" shrinkToFit="1"/>
      <protection hidden="1"/>
    </xf>
    <xf numFmtId="0" fontId="29" fillId="0" borderId="7" xfId="22" applyFont="1" applyBorder="1" applyAlignment="1" applyProtection="1">
      <alignment horizontal="center" vertical="center" wrapText="1" shrinkToFit="1"/>
      <protection hidden="1"/>
    </xf>
    <xf numFmtId="0" fontId="29" fillId="0" borderId="0" xfId="22" applyFont="1" applyBorder="1" applyAlignment="1" applyProtection="1">
      <alignment horizontal="center" vertical="center" wrapText="1" shrinkToFit="1"/>
      <protection hidden="1"/>
    </xf>
    <xf numFmtId="0" fontId="29" fillId="0" borderId="17" xfId="22" applyFont="1" applyBorder="1" applyAlignment="1" applyProtection="1">
      <alignment horizontal="center" vertical="center" wrapText="1" shrinkToFit="1"/>
      <protection hidden="1"/>
    </xf>
    <xf numFmtId="188" fontId="25" fillId="0" borderId="15" xfId="22" applyNumberFormat="1" applyFont="1" applyBorder="1" applyAlignment="1" applyProtection="1">
      <alignment horizontal="right" vertical="center" shrinkToFit="1"/>
      <protection hidden="1"/>
    </xf>
    <xf numFmtId="0" fontId="25" fillId="0" borderId="11" xfId="21" applyFont="1" applyBorder="1" applyAlignment="1" applyProtection="1">
      <alignment horizontal="left" vertical="center" shrinkToFit="1"/>
      <protection/>
    </xf>
    <xf numFmtId="0" fontId="25" fillId="0" borderId="8" xfId="0" applyFont="1" applyBorder="1" applyAlignment="1" applyProtection="1">
      <alignment horizontal="left" vertical="center" shrinkToFit="1"/>
      <protection/>
    </xf>
    <xf numFmtId="0" fontId="25" fillId="0" borderId="12" xfId="0" applyFont="1" applyBorder="1" applyAlignment="1" applyProtection="1">
      <alignment horizontal="left" vertical="center" shrinkToFit="1"/>
      <protection/>
    </xf>
    <xf numFmtId="0" fontId="25" fillId="0" borderId="10" xfId="0" applyFont="1" applyBorder="1" applyAlignment="1" applyProtection="1">
      <alignment horizontal="left" vertical="center" shrinkToFit="1"/>
      <protection/>
    </xf>
    <xf numFmtId="189" fontId="16" fillId="2" borderId="1" xfId="21" applyNumberFormat="1" applyFont="1" applyFill="1" applyBorder="1" applyAlignment="1" applyProtection="1">
      <alignment horizontal="left" vertical="center" shrinkToFit="1"/>
      <protection locked="0"/>
    </xf>
    <xf numFmtId="189" fontId="16" fillId="2" borderId="3" xfId="21" applyNumberFormat="1" applyFont="1" applyFill="1" applyBorder="1" applyAlignment="1" applyProtection="1">
      <alignment horizontal="left" vertical="center" shrinkToFit="1"/>
      <protection locked="0"/>
    </xf>
    <xf numFmtId="189" fontId="16" fillId="2" borderId="1" xfId="21" applyNumberFormat="1" applyFont="1" applyFill="1" applyBorder="1" applyAlignment="1" applyProtection="1">
      <alignment horizontal="left" vertical="center" shrinkToFit="1"/>
      <protection hidden="1" locked="0"/>
    </xf>
    <xf numFmtId="189" fontId="16" fillId="2" borderId="3" xfId="21" applyNumberFormat="1" applyFont="1" applyFill="1" applyBorder="1" applyAlignment="1" applyProtection="1">
      <alignment horizontal="left" vertical="center" shrinkToFit="1"/>
      <protection hidden="1" locked="0"/>
    </xf>
    <xf numFmtId="0" fontId="0" fillId="0" borderId="11" xfId="21" applyFont="1" applyBorder="1" applyAlignment="1" applyProtection="1">
      <alignment horizontal="left" vertical="center" wrapText="1" shrinkToFit="1"/>
      <protection/>
    </xf>
    <xf numFmtId="0" fontId="0" fillId="0" borderId="8" xfId="21" applyFont="1" applyBorder="1" applyAlignment="1" applyProtection="1">
      <alignment horizontal="left" vertical="center" wrapText="1" shrinkToFit="1"/>
      <protection/>
    </xf>
    <xf numFmtId="0" fontId="0" fillId="0" borderId="12" xfId="21" applyFont="1" applyBorder="1" applyAlignment="1" applyProtection="1">
      <alignment horizontal="left" vertical="center" wrapText="1" shrinkToFit="1"/>
      <protection/>
    </xf>
    <xf numFmtId="0" fontId="0" fillId="0" borderId="10" xfId="21" applyFont="1" applyBorder="1" applyAlignment="1" applyProtection="1">
      <alignment horizontal="left" vertical="center" wrapText="1" shrinkToFit="1"/>
      <protection/>
    </xf>
    <xf numFmtId="177" fontId="0" fillId="0" borderId="11" xfId="17" applyNumberFormat="1" applyBorder="1" applyAlignment="1" applyProtection="1">
      <alignment horizontal="right" vertical="center" shrinkToFit="1"/>
      <protection/>
    </xf>
    <xf numFmtId="177" fontId="0" fillId="0" borderId="8" xfId="17" applyNumberFormat="1" applyBorder="1" applyAlignment="1" applyProtection="1">
      <alignment horizontal="right" vertical="center" shrinkToFit="1"/>
      <protection/>
    </xf>
    <xf numFmtId="0" fontId="0" fillId="0" borderId="34" xfId="21" applyFont="1" applyBorder="1" applyAlignment="1" applyProtection="1">
      <alignment horizontal="center" vertical="center" shrinkToFit="1"/>
      <protection/>
    </xf>
    <xf numFmtId="0" fontId="14" fillId="0" borderId="11" xfId="21" applyFont="1" applyBorder="1" applyAlignment="1" applyProtection="1">
      <alignment horizontal="center" vertical="center" shrinkToFit="1"/>
      <protection/>
    </xf>
    <xf numFmtId="0" fontId="14" fillId="0" borderId="8" xfId="21" applyFont="1" applyBorder="1" applyAlignment="1" applyProtection="1">
      <alignment horizontal="center" vertical="center" shrinkToFit="1"/>
      <protection/>
    </xf>
    <xf numFmtId="0" fontId="14" fillId="0" borderId="13" xfId="21" applyFont="1" applyBorder="1" applyAlignment="1" applyProtection="1">
      <alignment horizontal="center" vertical="center" shrinkToFit="1"/>
      <protection/>
    </xf>
    <xf numFmtId="0" fontId="14" fillId="0" borderId="12" xfId="21" applyFont="1" applyBorder="1" applyAlignment="1" applyProtection="1">
      <alignment horizontal="center" vertical="center" shrinkToFit="1"/>
      <protection/>
    </xf>
    <xf numFmtId="0" fontId="14" fillId="0" borderId="10" xfId="21" applyFont="1" applyBorder="1" applyAlignment="1" applyProtection="1">
      <alignment horizontal="center" vertical="center" shrinkToFit="1"/>
      <protection/>
    </xf>
    <xf numFmtId="0" fontId="14" fillId="0" borderId="32" xfId="21" applyFont="1" applyBorder="1" applyAlignment="1" applyProtection="1">
      <alignment horizontal="center" vertical="center" shrinkToFit="1"/>
      <protection/>
    </xf>
    <xf numFmtId="38" fontId="0" fillId="0" borderId="3" xfId="17" applyFont="1" applyBorder="1" applyAlignment="1" applyProtection="1">
      <alignment horizontal="right" vertical="center" shrinkToFit="1"/>
      <protection/>
    </xf>
    <xf numFmtId="38" fontId="16" fillId="0" borderId="15" xfId="17" applyFont="1" applyBorder="1" applyAlignment="1" applyProtection="1">
      <alignment horizontal="right" vertical="center" shrinkToFit="1"/>
      <protection hidden="1" locked="0"/>
    </xf>
    <xf numFmtId="38" fontId="16" fillId="0" borderId="1" xfId="17" applyFont="1" applyBorder="1" applyAlignment="1" applyProtection="1">
      <alignment horizontal="right" vertical="center" shrinkToFit="1"/>
      <protection hidden="1" locked="0"/>
    </xf>
    <xf numFmtId="38" fontId="16" fillId="0" borderId="3" xfId="17" applyFont="1" applyBorder="1" applyAlignment="1" applyProtection="1">
      <alignment horizontal="right" vertical="center" shrinkToFit="1"/>
      <protection hidden="1" locked="0"/>
    </xf>
    <xf numFmtId="0" fontId="0" fillId="0" borderId="63" xfId="21" applyBorder="1" applyAlignment="1" applyProtection="1">
      <alignment horizontal="center" vertical="center" shrinkToFit="1"/>
      <protection/>
    </xf>
    <xf numFmtId="0" fontId="0" fillId="0" borderId="42" xfId="21" applyBorder="1" applyAlignment="1" applyProtection="1">
      <alignment horizontal="center" vertical="center" shrinkToFit="1"/>
      <protection/>
    </xf>
    <xf numFmtId="0" fontId="0" fillId="0" borderId="42" xfId="21" applyBorder="1" applyAlignment="1" applyProtection="1">
      <alignment horizontal="left" vertical="center" shrinkToFit="1"/>
      <protection/>
    </xf>
    <xf numFmtId="0" fontId="0" fillId="0" borderId="64" xfId="21" applyBorder="1" applyAlignment="1" applyProtection="1">
      <alignment horizontal="left" vertical="center" shrinkToFit="1"/>
      <protection/>
    </xf>
    <xf numFmtId="38" fontId="16" fillId="0" borderId="15" xfId="17" applyFont="1" applyBorder="1" applyAlignment="1" applyProtection="1">
      <alignment horizontal="right" vertical="center" shrinkToFit="1"/>
      <protection locked="0"/>
    </xf>
    <xf numFmtId="38" fontId="16" fillId="0" borderId="1" xfId="17" applyFont="1" applyBorder="1" applyAlignment="1" applyProtection="1">
      <alignment horizontal="right" vertical="center" shrinkToFit="1"/>
      <protection locked="0"/>
    </xf>
    <xf numFmtId="38" fontId="16" fillId="0" borderId="3" xfId="17" applyFont="1" applyBorder="1" applyAlignment="1" applyProtection="1">
      <alignment horizontal="right" vertical="center" shrinkToFit="1"/>
      <protection locked="0"/>
    </xf>
    <xf numFmtId="38" fontId="0" fillId="0" borderId="15" xfId="17" applyFont="1" applyBorder="1" applyAlignment="1" applyProtection="1">
      <alignment horizontal="right" vertical="center" shrinkToFit="1"/>
      <protection hidden="1"/>
    </xf>
    <xf numFmtId="38" fontId="0" fillId="0" borderId="1" xfId="17" applyFont="1" applyBorder="1" applyAlignment="1" applyProtection="1">
      <alignment horizontal="right" vertical="center" shrinkToFit="1"/>
      <protection hidden="1"/>
    </xf>
    <xf numFmtId="38" fontId="0" fillId="0" borderId="47" xfId="17" applyFont="1" applyBorder="1" applyAlignment="1" applyProtection="1">
      <alignment horizontal="right" vertical="center" shrinkToFit="1"/>
      <protection hidden="1"/>
    </xf>
    <xf numFmtId="38" fontId="21" fillId="0" borderId="15" xfId="17" applyFont="1" applyBorder="1" applyAlignment="1" applyProtection="1">
      <alignment horizontal="right" vertical="center" shrinkToFit="1"/>
      <protection/>
    </xf>
    <xf numFmtId="38" fontId="21" fillId="0" borderId="1" xfId="17" applyFont="1" applyBorder="1" applyAlignment="1" applyProtection="1">
      <alignment horizontal="right" vertical="center" shrinkToFit="1"/>
      <protection/>
    </xf>
    <xf numFmtId="38" fontId="21" fillId="0" borderId="3" xfId="17" applyFont="1" applyBorder="1" applyAlignment="1" applyProtection="1">
      <alignment horizontal="right" vertical="center" shrinkToFit="1"/>
      <protection/>
    </xf>
    <xf numFmtId="38" fontId="20" fillId="0" borderId="51" xfId="17" applyFont="1" applyBorder="1" applyAlignment="1" applyProtection="1">
      <alignment horizontal="right" vertical="center" shrinkToFit="1"/>
      <protection/>
    </xf>
    <xf numFmtId="0" fontId="14" fillId="0" borderId="8" xfId="21" applyFont="1" applyBorder="1" applyAlignment="1" applyProtection="1">
      <alignment horizontal="center" vertical="center" shrinkToFit="1"/>
      <protection hidden="1"/>
    </xf>
    <xf numFmtId="0" fontId="14" fillId="0" borderId="10" xfId="21" applyFont="1" applyBorder="1" applyAlignment="1" applyProtection="1">
      <alignment horizontal="center" vertical="center" shrinkToFit="1"/>
      <protection hidden="1"/>
    </xf>
    <xf numFmtId="38" fontId="0" fillId="0" borderId="1" xfId="17" applyFont="1" applyBorder="1" applyAlignment="1" applyProtection="1">
      <alignment horizontal="center" vertical="center" shrinkToFit="1"/>
      <protection hidden="1"/>
    </xf>
    <xf numFmtId="0" fontId="0" fillId="0" borderId="10" xfId="21" applyFont="1" applyBorder="1" applyAlignment="1" applyProtection="1">
      <alignment horizontal="center" vertical="center" shrinkToFit="1"/>
      <protection hidden="1"/>
    </xf>
    <xf numFmtId="38" fontId="0" fillId="0" borderId="8" xfId="17" applyFont="1" applyBorder="1" applyAlignment="1" applyProtection="1">
      <alignment horizontal="center" vertical="center" shrinkToFit="1"/>
      <protection hidden="1"/>
    </xf>
    <xf numFmtId="0" fontId="0" fillId="0" borderId="10" xfId="22" applyBorder="1" applyAlignment="1" applyProtection="1">
      <alignment horizontal="center" vertical="center" shrinkToFit="1"/>
      <protection hidden="1"/>
    </xf>
    <xf numFmtId="38" fontId="0" fillId="0" borderId="1" xfId="17" applyBorder="1" applyAlignment="1" applyProtection="1">
      <alignment horizontal="right" vertical="center" shrinkToFit="1"/>
      <protection hidden="1"/>
    </xf>
    <xf numFmtId="38" fontId="0" fillId="0" borderId="61" xfId="17" applyBorder="1" applyAlignment="1" applyProtection="1">
      <alignment horizontal="right" vertical="center" shrinkToFit="1"/>
      <protection hidden="1"/>
    </xf>
    <xf numFmtId="38" fontId="0" fillId="0" borderId="1" xfId="17" applyFont="1" applyFill="1" applyBorder="1" applyAlignment="1" applyProtection="1">
      <alignment horizontal="right" vertical="center" shrinkToFit="1"/>
      <protection hidden="1"/>
    </xf>
    <xf numFmtId="0" fontId="0" fillId="0" borderId="3" xfId="22" applyFont="1" applyFill="1" applyBorder="1" applyAlignment="1" applyProtection="1">
      <alignment horizontal="right" vertical="center" shrinkToFit="1"/>
      <protection hidden="1"/>
    </xf>
    <xf numFmtId="0" fontId="0" fillId="0" borderId="2" xfId="22" applyFont="1" applyFill="1" applyBorder="1" applyAlignment="1" applyProtection="1">
      <alignment horizontal="right" vertical="center" shrinkToFit="1"/>
      <protection hidden="1"/>
    </xf>
    <xf numFmtId="177" fontId="0" fillId="0" borderId="2" xfId="17" applyNumberFormat="1" applyBorder="1" applyAlignment="1" applyProtection="1">
      <alignment horizontal="right" vertical="center" shrinkToFit="1"/>
      <protection hidden="1"/>
    </xf>
    <xf numFmtId="177" fontId="0" fillId="0" borderId="1" xfId="17" applyNumberFormat="1" applyBorder="1" applyAlignment="1" applyProtection="1">
      <alignment horizontal="right" vertical="center" shrinkToFit="1"/>
      <protection hidden="1"/>
    </xf>
    <xf numFmtId="177" fontId="0" fillId="0" borderId="3" xfId="17" applyNumberFormat="1" applyBorder="1" applyAlignment="1" applyProtection="1">
      <alignment horizontal="right" vertical="center" shrinkToFit="1"/>
      <protection hidden="1"/>
    </xf>
    <xf numFmtId="191" fontId="0" fillId="0" borderId="1" xfId="17" applyNumberFormat="1" applyBorder="1" applyAlignment="1" applyProtection="1">
      <alignment horizontal="right" vertical="center" shrinkToFit="1"/>
      <protection hidden="1"/>
    </xf>
    <xf numFmtId="38" fontId="0" fillId="0" borderId="15" xfId="17" applyBorder="1" applyAlignment="1" applyProtection="1">
      <alignment horizontal="right" vertical="center" shrinkToFit="1"/>
      <protection hidden="1"/>
    </xf>
    <xf numFmtId="190" fontId="0" fillId="0" borderId="33" xfId="17" applyNumberFormat="1" applyBorder="1" applyAlignment="1" applyProtection="1">
      <alignment horizontal="right" vertical="center" shrinkToFit="1"/>
      <protection hidden="1"/>
    </xf>
    <xf numFmtId="190" fontId="0" fillId="0" borderId="1" xfId="17" applyNumberFormat="1" applyBorder="1" applyAlignment="1" applyProtection="1">
      <alignment horizontal="right" vertical="center" shrinkToFit="1"/>
      <protection hidden="1"/>
    </xf>
    <xf numFmtId="0" fontId="0" fillId="0" borderId="11" xfId="22" applyBorder="1" applyAlignment="1" applyProtection="1">
      <alignment horizontal="center" vertical="center" shrinkToFit="1"/>
      <protection hidden="1"/>
    </xf>
    <xf numFmtId="0" fontId="0" fillId="0" borderId="8" xfId="22" applyBorder="1" applyAlignment="1" applyProtection="1">
      <alignment horizontal="center" vertical="center" shrinkToFit="1"/>
      <protection hidden="1"/>
    </xf>
    <xf numFmtId="0" fontId="14" fillId="0" borderId="8" xfId="22" applyFont="1" applyBorder="1" applyAlignment="1" applyProtection="1">
      <alignment horizontal="center" vertical="center" shrinkToFit="1"/>
      <protection hidden="1"/>
    </xf>
    <xf numFmtId="0" fontId="14" fillId="0" borderId="10" xfId="22" applyFont="1" applyBorder="1" applyAlignment="1" applyProtection="1">
      <alignment horizontal="center" vertical="center" shrinkToFit="1"/>
      <protection hidden="1"/>
    </xf>
    <xf numFmtId="0" fontId="0" fillId="0" borderId="11" xfId="22" applyFont="1" applyBorder="1" applyAlignment="1" applyProtection="1">
      <alignment horizontal="center" vertical="center" shrinkToFit="1"/>
      <protection hidden="1"/>
    </xf>
    <xf numFmtId="0" fontId="0" fillId="0" borderId="13" xfId="22" applyBorder="1" applyAlignment="1" applyProtection="1">
      <alignment horizontal="center" vertical="center" shrinkToFit="1"/>
      <protection hidden="1"/>
    </xf>
    <xf numFmtId="0" fontId="0" fillId="0" borderId="12" xfId="22" applyFont="1" applyBorder="1" applyAlignment="1" applyProtection="1">
      <alignment horizontal="center" vertical="center" shrinkToFit="1"/>
      <protection hidden="1"/>
    </xf>
    <xf numFmtId="0" fontId="0" fillId="0" borderId="32" xfId="22" applyBorder="1" applyAlignment="1" applyProtection="1">
      <alignment horizontal="center" vertical="center" shrinkToFit="1"/>
      <protection hidden="1"/>
    </xf>
    <xf numFmtId="0" fontId="0" fillId="0" borderId="15" xfId="22" applyFont="1" applyBorder="1" applyAlignment="1" applyProtection="1">
      <alignment horizontal="center" vertical="center" shrinkToFit="1"/>
      <protection hidden="1"/>
    </xf>
    <xf numFmtId="0" fontId="0" fillId="0" borderId="1" xfId="22" applyFont="1" applyBorder="1" applyAlignment="1" applyProtection="1">
      <alignment horizontal="center" vertical="center" shrinkToFit="1"/>
      <protection hidden="1"/>
    </xf>
    <xf numFmtId="0" fontId="0" fillId="0" borderId="61" xfId="22" applyFont="1" applyBorder="1" applyAlignment="1" applyProtection="1">
      <alignment horizontal="center" vertical="center" shrinkToFit="1"/>
      <protection hidden="1"/>
    </xf>
    <xf numFmtId="0" fontId="0" fillId="0" borderId="14" xfId="22" applyFont="1" applyBorder="1" applyAlignment="1" applyProtection="1">
      <alignment horizontal="center" vertical="center" shrinkToFit="1"/>
      <protection hidden="1"/>
    </xf>
    <xf numFmtId="0" fontId="0" fillId="0" borderId="60" xfId="22" applyFont="1" applyBorder="1" applyAlignment="1" applyProtection="1">
      <alignment horizontal="center" vertical="center" shrinkToFit="1"/>
      <protection hidden="1"/>
    </xf>
    <xf numFmtId="0" fontId="14" fillId="0" borderId="9" xfId="22" applyFont="1" applyBorder="1" applyAlignment="1" applyProtection="1">
      <alignment horizontal="center" vertical="center" shrinkToFit="1"/>
      <protection hidden="1"/>
    </xf>
    <xf numFmtId="0" fontId="14" fillId="0" borderId="62" xfId="22" applyFont="1" applyBorder="1" applyAlignment="1" applyProtection="1">
      <alignment horizontal="center" vertical="center" shrinkToFit="1"/>
      <protection hidden="1"/>
    </xf>
    <xf numFmtId="0" fontId="0" fillId="0" borderId="12" xfId="22" applyBorder="1" applyAlignment="1" applyProtection="1">
      <alignment horizontal="center" vertical="center" shrinkToFit="1"/>
      <protection hidden="1"/>
    </xf>
    <xf numFmtId="0" fontId="0" fillId="0" borderId="1" xfId="22" applyBorder="1" applyAlignment="1" applyProtection="1">
      <alignment horizontal="center" vertical="center" shrinkToFit="1"/>
      <protection hidden="1"/>
    </xf>
    <xf numFmtId="0" fontId="0" fillId="0" borderId="33" xfId="22" applyFont="1" applyBorder="1" applyAlignment="1" applyProtection="1">
      <alignment horizontal="center" vertical="center" shrinkToFit="1"/>
      <protection hidden="1"/>
    </xf>
    <xf numFmtId="0" fontId="0" fillId="0" borderId="3" xfId="22" applyFont="1" applyBorder="1" applyAlignment="1" applyProtection="1">
      <alignment horizontal="center" vertical="center" shrinkToFit="1"/>
      <protection hidden="1"/>
    </xf>
    <xf numFmtId="0" fontId="0" fillId="0" borderId="8" xfId="22" applyFont="1" applyBorder="1" applyAlignment="1" applyProtection="1">
      <alignment horizontal="center" vertical="center" shrinkToFit="1"/>
      <protection hidden="1"/>
    </xf>
    <xf numFmtId="0" fontId="0" fillId="0" borderId="10" xfId="22" applyFont="1" applyBorder="1" applyAlignment="1" applyProtection="1">
      <alignment horizontal="center" vertical="center" shrinkToFit="1"/>
      <protection hidden="1"/>
    </xf>
    <xf numFmtId="0" fontId="0" fillId="0" borderId="33" xfId="22" applyBorder="1" applyAlignment="1" applyProtection="1">
      <alignment horizontal="center" vertical="center" shrinkToFit="1"/>
      <protection hidden="1"/>
    </xf>
    <xf numFmtId="0" fontId="0" fillId="0" borderId="8" xfId="21" applyFont="1" applyBorder="1" applyAlignment="1" applyProtection="1">
      <alignment horizontal="center" vertical="center" shrinkToFit="1"/>
      <protection hidden="1"/>
    </xf>
    <xf numFmtId="0" fontId="0" fillId="0" borderId="8" xfId="21" applyBorder="1" applyAlignment="1" applyProtection="1">
      <alignment horizontal="center" vertical="center" shrinkToFit="1"/>
      <protection hidden="1"/>
    </xf>
    <xf numFmtId="38" fontId="0" fillId="0" borderId="8" xfId="21" applyNumberFormat="1" applyFont="1" applyBorder="1" applyAlignment="1" applyProtection="1">
      <alignment horizontal="center" vertical="center" shrinkToFit="1"/>
      <protection hidden="1"/>
    </xf>
    <xf numFmtId="0" fontId="14" fillId="2" borderId="8" xfId="21" applyFont="1" applyFill="1" applyBorder="1" applyAlignment="1" applyProtection="1">
      <alignment horizontal="center" vertical="center" shrinkToFit="1"/>
      <protection hidden="1"/>
    </xf>
    <xf numFmtId="0" fontId="14" fillId="2" borderId="13" xfId="21" applyFont="1" applyFill="1" applyBorder="1" applyAlignment="1" applyProtection="1">
      <alignment horizontal="center" vertical="center" shrinkToFit="1"/>
      <protection hidden="1"/>
    </xf>
    <xf numFmtId="0" fontId="14" fillId="2" borderId="10" xfId="21" applyFont="1" applyFill="1" applyBorder="1" applyAlignment="1" applyProtection="1">
      <alignment horizontal="center" vertical="center" shrinkToFit="1"/>
      <protection hidden="1"/>
    </xf>
    <xf numFmtId="0" fontId="14" fillId="2" borderId="32" xfId="21" applyFont="1" applyFill="1" applyBorder="1" applyAlignment="1" applyProtection="1">
      <alignment horizontal="center" vertical="center" shrinkToFit="1"/>
      <protection hidden="1"/>
    </xf>
    <xf numFmtId="0" fontId="0" fillId="0" borderId="2" xfId="21" applyFont="1" applyBorder="1" applyAlignment="1" applyProtection="1">
      <alignment horizontal="center" vertical="center" shrinkToFit="1"/>
      <protection hidden="1"/>
    </xf>
    <xf numFmtId="0" fontId="0" fillId="0" borderId="15" xfId="21" applyFont="1" applyBorder="1" applyAlignment="1" applyProtection="1">
      <alignment horizontal="center" vertical="center" shrinkToFit="1"/>
      <protection hidden="1"/>
    </xf>
    <xf numFmtId="0" fontId="0" fillId="0" borderId="34" xfId="21" applyFont="1" applyBorder="1" applyAlignment="1" applyProtection="1">
      <alignment horizontal="center" vertical="center" shrinkToFit="1"/>
      <protection hidden="1"/>
    </xf>
    <xf numFmtId="0" fontId="0" fillId="0" borderId="11" xfId="21" applyFont="1" applyBorder="1" applyAlignment="1" applyProtection="1">
      <alignment horizontal="center" vertical="center" shrinkToFit="1"/>
      <protection hidden="1"/>
    </xf>
    <xf numFmtId="0" fontId="0" fillId="0" borderId="13" xfId="21" applyFont="1" applyBorder="1" applyAlignment="1" applyProtection="1">
      <alignment horizontal="center" vertical="center" shrinkToFit="1"/>
      <protection hidden="1"/>
    </xf>
    <xf numFmtId="0" fontId="0" fillId="0" borderId="12" xfId="21" applyFont="1" applyBorder="1" applyAlignment="1" applyProtection="1">
      <alignment horizontal="center" vertical="center" shrinkToFit="1"/>
      <protection hidden="1"/>
    </xf>
    <xf numFmtId="0" fontId="0" fillId="0" borderId="32" xfId="21" applyFont="1" applyBorder="1" applyAlignment="1" applyProtection="1">
      <alignment horizontal="center" vertical="center" shrinkToFit="1"/>
      <protection hidden="1"/>
    </xf>
    <xf numFmtId="0" fontId="14" fillId="0" borderId="11" xfId="21" applyFont="1" applyBorder="1" applyAlignment="1" applyProtection="1">
      <alignment horizontal="center" vertical="center" shrinkToFit="1"/>
      <protection hidden="1"/>
    </xf>
    <xf numFmtId="0" fontId="14" fillId="0" borderId="13" xfId="21" applyFont="1" applyBorder="1" applyAlignment="1" applyProtection="1">
      <alignment horizontal="center" vertical="center" shrinkToFit="1"/>
      <protection hidden="1"/>
    </xf>
    <xf numFmtId="0" fontId="14" fillId="0" borderId="12" xfId="21" applyFont="1" applyBorder="1" applyAlignment="1" applyProtection="1">
      <alignment horizontal="center" vertical="center" shrinkToFit="1"/>
      <protection hidden="1"/>
    </xf>
    <xf numFmtId="0" fontId="14" fillId="0" borderId="32" xfId="21" applyFont="1" applyBorder="1" applyAlignment="1" applyProtection="1">
      <alignment horizontal="center" vertical="center" shrinkToFit="1"/>
      <protection hidden="1"/>
    </xf>
    <xf numFmtId="0" fontId="16" fillId="2" borderId="8" xfId="21" applyFont="1" applyFill="1" applyBorder="1" applyAlignment="1" applyProtection="1">
      <alignment horizontal="center" vertical="center" shrinkToFit="1"/>
      <protection hidden="1" locked="0"/>
    </xf>
    <xf numFmtId="177" fontId="0" fillId="0" borderId="15" xfId="17" applyNumberFormat="1" applyBorder="1" applyAlignment="1" applyProtection="1">
      <alignment horizontal="right" vertical="center" shrinkToFit="1"/>
      <protection hidden="1"/>
    </xf>
    <xf numFmtId="0" fontId="0" fillId="0" borderId="1" xfId="21" applyFont="1" applyBorder="1" applyAlignment="1" applyProtection="1">
      <alignment horizontal="center" vertical="center" shrinkToFit="1"/>
      <protection hidden="1"/>
    </xf>
    <xf numFmtId="0" fontId="0" fillId="0" borderId="3" xfId="21" applyFont="1" applyBorder="1" applyAlignment="1" applyProtection="1">
      <alignment horizontal="center" vertical="center" shrinkToFit="1"/>
      <protection hidden="1"/>
    </xf>
    <xf numFmtId="177" fontId="16" fillId="2" borderId="15" xfId="17" applyNumberFormat="1" applyFont="1" applyFill="1" applyBorder="1" applyAlignment="1" applyProtection="1">
      <alignment horizontal="right" vertical="center" shrinkToFit="1"/>
      <protection hidden="1" locked="0"/>
    </xf>
    <xf numFmtId="177" fontId="16" fillId="2" borderId="1" xfId="17" applyNumberFormat="1" applyFont="1" applyFill="1" applyBorder="1" applyAlignment="1" applyProtection="1">
      <alignment horizontal="right" vertical="center" shrinkToFit="1"/>
      <protection hidden="1" locked="0"/>
    </xf>
    <xf numFmtId="177" fontId="16" fillId="2" borderId="3" xfId="17" applyNumberFormat="1" applyFont="1" applyFill="1" applyBorder="1" applyAlignment="1" applyProtection="1">
      <alignment horizontal="right" vertical="center" shrinkToFit="1"/>
      <protection hidden="1" locked="0"/>
    </xf>
    <xf numFmtId="0" fontId="0" fillId="0" borderId="11" xfId="21" applyFont="1" applyBorder="1" applyAlignment="1" applyProtection="1">
      <alignment horizontal="left" vertical="center" wrapText="1"/>
      <protection hidden="1"/>
    </xf>
    <xf numFmtId="0" fontId="0" fillId="0" borderId="8" xfId="21" applyFont="1" applyBorder="1" applyAlignment="1" applyProtection="1">
      <alignment horizontal="left" vertical="center" wrapText="1"/>
      <protection hidden="1"/>
    </xf>
    <xf numFmtId="0" fontId="0" fillId="0" borderId="12" xfId="21" applyFont="1" applyBorder="1" applyAlignment="1" applyProtection="1">
      <alignment horizontal="left" vertical="center" wrapText="1"/>
      <protection hidden="1"/>
    </xf>
    <xf numFmtId="0" fontId="0" fillId="0" borderId="10" xfId="21" applyFont="1" applyBorder="1" applyAlignment="1" applyProtection="1">
      <alignment horizontal="left" vertical="center" wrapText="1"/>
      <protection hidden="1"/>
    </xf>
    <xf numFmtId="0" fontId="16" fillId="2" borderId="2" xfId="21" applyFont="1" applyFill="1" applyBorder="1" applyAlignment="1" applyProtection="1">
      <alignment horizontal="right" vertical="center" shrinkToFit="1"/>
      <protection hidden="1" locked="0"/>
    </xf>
    <xf numFmtId="0" fontId="0" fillId="0" borderId="1" xfId="21" applyBorder="1" applyAlignment="1" applyProtection="1">
      <alignment horizontal="center" vertical="center" shrinkToFit="1"/>
      <protection hidden="1"/>
    </xf>
    <xf numFmtId="0" fontId="0" fillId="0" borderId="3" xfId="21" applyBorder="1" applyAlignment="1" applyProtection="1">
      <alignment horizontal="center" vertical="center" shrinkToFit="1"/>
      <protection hidden="1"/>
    </xf>
    <xf numFmtId="0" fontId="13" fillId="0" borderId="0" xfId="21" applyFont="1" applyBorder="1" applyAlignment="1" applyProtection="1">
      <alignment horizontal="center" vertical="center" shrinkToFit="1"/>
      <protection hidden="1"/>
    </xf>
    <xf numFmtId="0" fontId="12" fillId="0" borderId="8" xfId="21" applyFont="1" applyBorder="1" applyAlignment="1" applyProtection="1">
      <alignment horizontal="center" vertical="center" shrinkToFit="1"/>
      <protection hidden="1"/>
    </xf>
    <xf numFmtId="0" fontId="12" fillId="0" borderId="10" xfId="21" applyFont="1" applyBorder="1" applyAlignment="1" applyProtection="1">
      <alignment horizontal="center" vertical="center" shrinkToFit="1"/>
      <protection hidden="1"/>
    </xf>
    <xf numFmtId="0" fontId="31" fillId="0" borderId="8" xfId="21" applyFont="1" applyBorder="1" applyAlignment="1" applyProtection="1">
      <alignment horizontal="center" vertical="center" shrinkToFit="1"/>
      <protection hidden="1"/>
    </xf>
    <xf numFmtId="0" fontId="31" fillId="0" borderId="10" xfId="21" applyFont="1" applyBorder="1" applyAlignment="1" applyProtection="1">
      <alignment horizontal="center" vertical="center" shrinkToFit="1"/>
      <protection hidden="1"/>
    </xf>
    <xf numFmtId="0" fontId="0" fillId="0" borderId="11" xfId="21" applyFont="1" applyBorder="1" applyAlignment="1" applyProtection="1">
      <alignment horizontal="left" vertical="center" wrapText="1" shrinkToFit="1"/>
      <protection hidden="1"/>
    </xf>
    <xf numFmtId="0" fontId="0" fillId="0" borderId="8" xfId="21" applyFont="1" applyBorder="1" applyAlignment="1" applyProtection="1">
      <alignment horizontal="left" vertical="center" wrapText="1" shrinkToFit="1"/>
      <protection hidden="1"/>
    </xf>
    <xf numFmtId="0" fontId="0" fillId="0" borderId="12" xfId="21" applyFont="1" applyBorder="1" applyAlignment="1" applyProtection="1">
      <alignment horizontal="left" vertical="center" wrapText="1" shrinkToFit="1"/>
      <protection hidden="1"/>
    </xf>
    <xf numFmtId="0" fontId="0" fillId="0" borderId="10" xfId="21" applyFont="1" applyBorder="1" applyAlignment="1" applyProtection="1">
      <alignment horizontal="left" vertical="center" wrapText="1" shrinkToFit="1"/>
      <protection hidden="1"/>
    </xf>
    <xf numFmtId="177" fontId="16" fillId="2" borderId="2" xfId="17" applyNumberFormat="1" applyFont="1" applyFill="1" applyBorder="1" applyAlignment="1" applyProtection="1">
      <alignment horizontal="right" vertical="center" shrinkToFit="1"/>
      <protection hidden="1" locked="0"/>
    </xf>
    <xf numFmtId="0" fontId="16" fillId="2" borderId="34" xfId="21" applyFont="1" applyFill="1" applyBorder="1" applyAlignment="1" applyProtection="1">
      <alignment horizontal="right" vertical="center" shrinkToFit="1"/>
      <protection hidden="1" locked="0"/>
    </xf>
    <xf numFmtId="0" fontId="0" fillId="0" borderId="28" xfId="21" applyFont="1" applyBorder="1" applyAlignment="1" applyProtection="1">
      <alignment horizontal="center" vertical="center" shrinkToFit="1"/>
      <protection hidden="1"/>
    </xf>
    <xf numFmtId="0" fontId="0" fillId="0" borderId="36" xfId="21" applyFont="1" applyBorder="1" applyAlignment="1" applyProtection="1">
      <alignment horizontal="center" vertical="center" shrinkToFit="1"/>
      <protection hidden="1"/>
    </xf>
    <xf numFmtId="0" fontId="0" fillId="0" borderId="37" xfId="21" applyFont="1" applyBorder="1" applyAlignment="1" applyProtection="1">
      <alignment horizontal="center" vertical="center" shrinkToFit="1"/>
      <protection hidden="1"/>
    </xf>
    <xf numFmtId="0" fontId="0" fillId="0" borderId="35" xfId="21" applyFont="1" applyBorder="1" applyAlignment="1" applyProtection="1">
      <alignment horizontal="center" vertical="center" shrinkToFit="1"/>
      <protection hidden="1"/>
    </xf>
    <xf numFmtId="0" fontId="0" fillId="0" borderId="11" xfId="21" applyBorder="1" applyAlignment="1" applyProtection="1">
      <alignment horizontal="center" vertical="center" shrinkToFit="1"/>
      <protection hidden="1"/>
    </xf>
    <xf numFmtId="0" fontId="0" fillId="0" borderId="13" xfId="21" applyBorder="1" applyAlignment="1" applyProtection="1">
      <alignment horizontal="center" vertical="center" shrinkToFit="1"/>
      <protection hidden="1"/>
    </xf>
    <xf numFmtId="0" fontId="0" fillId="0" borderId="12" xfId="21" applyBorder="1" applyAlignment="1" applyProtection="1">
      <alignment horizontal="center" vertical="center" shrinkToFit="1"/>
      <protection hidden="1"/>
    </xf>
    <xf numFmtId="0" fontId="0" fillId="0" borderId="10" xfId="21" applyBorder="1" applyAlignment="1" applyProtection="1">
      <alignment horizontal="center" vertical="center" shrinkToFit="1"/>
      <protection hidden="1"/>
    </xf>
    <xf numFmtId="0" fontId="0" fillId="0" borderId="32" xfId="21" applyBorder="1" applyAlignment="1" applyProtection="1">
      <alignment horizontal="center" vertical="center" shrinkToFit="1"/>
      <protection hidden="1"/>
    </xf>
    <xf numFmtId="0" fontId="15" fillId="0" borderId="15" xfId="21" applyFont="1" applyBorder="1" applyAlignment="1" applyProtection="1">
      <alignment horizontal="center" vertical="center" shrinkToFit="1"/>
      <protection hidden="1"/>
    </xf>
    <xf numFmtId="0" fontId="15" fillId="0" borderId="1" xfId="21" applyFont="1" applyBorder="1" applyAlignment="1" applyProtection="1">
      <alignment horizontal="center" vertical="center" shrinkToFit="1"/>
      <protection hidden="1"/>
    </xf>
    <xf numFmtId="0" fontId="16" fillId="0" borderId="1" xfId="21" applyFont="1" applyBorder="1" applyAlignment="1" applyProtection="1">
      <alignment horizontal="center" vertical="center" shrinkToFit="1"/>
      <protection hidden="1"/>
    </xf>
    <xf numFmtId="0" fontId="16" fillId="0" borderId="3" xfId="21" applyFont="1" applyBorder="1" applyAlignment="1" applyProtection="1">
      <alignment horizontal="center" vertical="center" shrinkToFit="1"/>
      <protection hidden="1"/>
    </xf>
    <xf numFmtId="38" fontId="20" fillId="0" borderId="15" xfId="17" applyFont="1" applyBorder="1" applyAlignment="1" applyProtection="1">
      <alignment horizontal="right" vertical="center" shrinkToFit="1"/>
      <protection hidden="1"/>
    </xf>
    <xf numFmtId="38" fontId="20" fillId="0" borderId="1" xfId="17" applyFont="1" applyBorder="1" applyAlignment="1" applyProtection="1">
      <alignment horizontal="right" vertical="center" shrinkToFit="1"/>
      <protection hidden="1"/>
    </xf>
    <xf numFmtId="38" fontId="20" fillId="0" borderId="47" xfId="17" applyFont="1" applyBorder="1" applyAlignment="1" applyProtection="1">
      <alignment horizontal="right" vertical="center" shrinkToFit="1"/>
      <protection hidden="1"/>
    </xf>
    <xf numFmtId="0" fontId="21" fillId="0" borderId="1" xfId="21" applyFont="1" applyBorder="1" applyAlignment="1" applyProtection="1">
      <alignment horizontal="center" vertical="center" shrinkToFit="1"/>
      <protection hidden="1"/>
    </xf>
    <xf numFmtId="0" fontId="21" fillId="0" borderId="3" xfId="21" applyFont="1" applyBorder="1" applyAlignment="1" applyProtection="1">
      <alignment horizontal="center" vertical="center" shrinkToFit="1"/>
      <protection hidden="1"/>
    </xf>
    <xf numFmtId="38" fontId="20" fillId="0" borderId="44" xfId="17" applyFont="1" applyBorder="1" applyAlignment="1" applyProtection="1">
      <alignment horizontal="right" vertical="center" shrinkToFit="1"/>
      <protection hidden="1"/>
    </xf>
    <xf numFmtId="38" fontId="20" fillId="0" borderId="45" xfId="17" applyFont="1" applyBorder="1" applyAlignment="1" applyProtection="1">
      <alignment horizontal="right" vertical="center" shrinkToFit="1"/>
      <protection hidden="1"/>
    </xf>
    <xf numFmtId="38" fontId="20" fillId="0" borderId="46" xfId="17" applyFont="1" applyBorder="1" applyAlignment="1" applyProtection="1">
      <alignment horizontal="right" vertical="center" shrinkToFit="1"/>
      <protection hidden="1"/>
    </xf>
    <xf numFmtId="0" fontId="20" fillId="0" borderId="1" xfId="21" applyFont="1" applyBorder="1" applyAlignment="1" applyProtection="1">
      <alignment horizontal="center" vertical="center" shrinkToFit="1"/>
      <protection hidden="1"/>
    </xf>
    <xf numFmtId="0" fontId="20" fillId="0" borderId="3" xfId="21" applyFont="1" applyBorder="1" applyAlignment="1" applyProtection="1">
      <alignment horizontal="center" vertical="center" shrinkToFit="1"/>
      <protection hidden="1"/>
    </xf>
    <xf numFmtId="0" fontId="0" fillId="0" borderId="39" xfId="21" applyBorder="1" applyAlignment="1" applyProtection="1">
      <alignment horizontal="center" vertical="center" shrinkToFit="1"/>
      <protection hidden="1"/>
    </xf>
    <xf numFmtId="0" fontId="0" fillId="0" borderId="40" xfId="21" applyBorder="1" applyAlignment="1" applyProtection="1">
      <alignment horizontal="center" vertical="center" shrinkToFit="1"/>
      <protection hidden="1"/>
    </xf>
    <xf numFmtId="38" fontId="0" fillId="0" borderId="41" xfId="17" applyFont="1" applyBorder="1" applyAlignment="1" applyProtection="1">
      <alignment horizontal="right" vertical="center" shrinkToFit="1"/>
      <protection hidden="1"/>
    </xf>
    <xf numFmtId="38" fontId="0" fillId="0" borderId="42" xfId="17" applyFont="1" applyBorder="1" applyAlignment="1" applyProtection="1">
      <alignment horizontal="right" vertical="center" shrinkToFit="1"/>
      <protection hidden="1"/>
    </xf>
    <xf numFmtId="38" fontId="0" fillId="0" borderId="43" xfId="17" applyFont="1" applyBorder="1" applyAlignment="1" applyProtection="1">
      <alignment horizontal="right" vertical="center" shrinkToFit="1"/>
      <protection hidden="1"/>
    </xf>
    <xf numFmtId="0" fontId="0" fillId="0" borderId="48" xfId="21" applyBorder="1" applyAlignment="1" applyProtection="1">
      <alignment horizontal="center" vertical="center" shrinkToFit="1"/>
      <protection hidden="1"/>
    </xf>
    <xf numFmtId="0" fontId="0" fillId="0" borderId="49" xfId="21" applyBorder="1" applyAlignment="1" applyProtection="1">
      <alignment horizontal="center" vertical="center" shrinkToFit="1"/>
      <protection hidden="1"/>
    </xf>
    <xf numFmtId="38" fontId="0" fillId="0" borderId="44" xfId="17" applyFont="1" applyBorder="1" applyAlignment="1" applyProtection="1">
      <alignment horizontal="right" vertical="center" shrinkToFit="1"/>
      <protection hidden="1"/>
    </xf>
    <xf numFmtId="38" fontId="0" fillId="0" borderId="45" xfId="17" applyFont="1" applyBorder="1" applyAlignment="1" applyProtection="1">
      <alignment horizontal="right" vertical="center" shrinkToFit="1"/>
      <protection hidden="1"/>
    </xf>
    <xf numFmtId="38" fontId="0" fillId="0" borderId="46" xfId="17" applyFont="1" applyBorder="1" applyAlignment="1" applyProtection="1">
      <alignment horizontal="right" vertical="center" shrinkToFit="1"/>
      <protection hidden="1"/>
    </xf>
    <xf numFmtId="0" fontId="0" fillId="0" borderId="38" xfId="21" applyBorder="1" applyAlignment="1" applyProtection="1">
      <alignment horizontal="center" vertical="center" shrinkToFit="1"/>
      <protection hidden="1"/>
    </xf>
    <xf numFmtId="0" fontId="0" fillId="0" borderId="2" xfId="21" applyBorder="1" applyAlignment="1" applyProtection="1">
      <alignment horizontal="center" vertical="center" shrinkToFit="1"/>
      <protection hidden="1"/>
    </xf>
    <xf numFmtId="0" fontId="21" fillId="0" borderId="2" xfId="21" applyFont="1" applyBorder="1" applyAlignment="1" applyProtection="1">
      <alignment horizontal="center" vertical="center" shrinkToFit="1"/>
      <protection hidden="1"/>
    </xf>
    <xf numFmtId="38" fontId="21" fillId="0" borderId="15" xfId="17" applyFont="1" applyBorder="1" applyAlignment="1" applyProtection="1">
      <alignment horizontal="right" vertical="center" shrinkToFit="1"/>
      <protection hidden="1"/>
    </xf>
    <xf numFmtId="38" fontId="21" fillId="0" borderId="1" xfId="17" applyFont="1" applyBorder="1" applyAlignment="1" applyProtection="1">
      <alignment horizontal="right" vertical="center" shrinkToFit="1"/>
      <protection hidden="1"/>
    </xf>
    <xf numFmtId="38" fontId="21" fillId="0" borderId="3" xfId="17" applyFont="1" applyBorder="1" applyAlignment="1" applyProtection="1">
      <alignment horizontal="right" vertical="center" shrinkToFit="1"/>
      <protection hidden="1"/>
    </xf>
    <xf numFmtId="0" fontId="20" fillId="0" borderId="50" xfId="21" applyFont="1" applyBorder="1" applyAlignment="1" applyProtection="1">
      <alignment horizontal="left" vertical="center" shrinkToFit="1"/>
      <protection hidden="1"/>
    </xf>
    <xf numFmtId="0" fontId="20" fillId="0" borderId="45" xfId="21" applyFont="1" applyBorder="1" applyAlignment="1" applyProtection="1">
      <alignment horizontal="left" vertical="center" shrinkToFit="1"/>
      <protection hidden="1"/>
    </xf>
    <xf numFmtId="0" fontId="20" fillId="0" borderId="51" xfId="21" applyFont="1" applyBorder="1" applyAlignment="1" applyProtection="1">
      <alignment horizontal="left" vertical="center" shrinkToFit="1"/>
      <protection hidden="1"/>
    </xf>
    <xf numFmtId="0" fontId="20" fillId="0" borderId="44" xfId="21" applyFont="1" applyBorder="1" applyAlignment="1" applyProtection="1">
      <alignment horizontal="right" vertical="center" shrinkToFit="1"/>
      <protection hidden="1"/>
    </xf>
    <xf numFmtId="0" fontId="20" fillId="0" borderId="51" xfId="21" applyFont="1" applyBorder="1" applyAlignment="1" applyProtection="1">
      <alignment horizontal="right" vertical="center" shrinkToFit="1"/>
      <protection hidden="1"/>
    </xf>
    <xf numFmtId="0" fontId="20" fillId="0" borderId="49" xfId="21" applyFont="1" applyBorder="1" applyAlignment="1" applyProtection="1">
      <alignment horizontal="center" vertical="center" shrinkToFit="1"/>
      <protection hidden="1"/>
    </xf>
    <xf numFmtId="38" fontId="20" fillId="0" borderId="51" xfId="17" applyFont="1" applyBorder="1" applyAlignment="1" applyProtection="1">
      <alignment horizontal="right" vertical="center" shrinkToFit="1"/>
      <protection hidden="1"/>
    </xf>
    <xf numFmtId="0" fontId="20" fillId="0" borderId="38" xfId="21" applyFont="1" applyBorder="1" applyAlignment="1" applyProtection="1">
      <alignment horizontal="left" vertical="center" shrinkToFit="1"/>
      <protection hidden="1"/>
    </xf>
    <xf numFmtId="0" fontId="20" fillId="0" borderId="2" xfId="21" applyFont="1" applyBorder="1" applyAlignment="1" applyProtection="1">
      <alignment horizontal="left" vertical="center" shrinkToFit="1"/>
      <protection hidden="1"/>
    </xf>
    <xf numFmtId="0" fontId="21" fillId="0" borderId="15" xfId="21" applyFont="1" applyBorder="1" applyAlignment="1" applyProtection="1">
      <alignment horizontal="right" vertical="center" shrinkToFit="1"/>
      <protection hidden="1"/>
    </xf>
    <xf numFmtId="0" fontId="21" fillId="0" borderId="3" xfId="21" applyFont="1" applyBorder="1" applyAlignment="1" applyProtection="1">
      <alignment horizontal="right" vertical="center" shrinkToFit="1"/>
      <protection hidden="1"/>
    </xf>
    <xf numFmtId="0" fontId="0" fillId="0" borderId="65" xfId="21" applyBorder="1" applyAlignment="1" applyProtection="1">
      <alignment horizontal="left" vertical="center" shrinkToFit="1"/>
      <protection hidden="1"/>
    </xf>
    <xf numFmtId="0" fontId="0" fillId="0" borderId="10" xfId="21" applyBorder="1" applyAlignment="1" applyProtection="1">
      <alignment horizontal="left" vertical="center" shrinkToFit="1"/>
      <protection hidden="1"/>
    </xf>
    <xf numFmtId="184" fontId="0" fillId="0" borderId="10" xfId="21" applyNumberFormat="1" applyBorder="1" applyAlignment="1" applyProtection="1">
      <alignment horizontal="right" vertical="center" shrinkToFit="1"/>
      <protection hidden="1"/>
    </xf>
    <xf numFmtId="184" fontId="0" fillId="0" borderId="32" xfId="21" applyNumberFormat="1" applyBorder="1" applyAlignment="1" applyProtection="1">
      <alignment horizontal="right" vertical="center" shrinkToFit="1"/>
      <protection hidden="1"/>
    </xf>
    <xf numFmtId="0" fontId="0" fillId="0" borderId="15" xfId="21" applyFont="1" applyBorder="1" applyAlignment="1" applyProtection="1">
      <alignment horizontal="right" vertical="center" shrinkToFit="1"/>
      <protection hidden="1"/>
    </xf>
    <xf numFmtId="0" fontId="0" fillId="0" borderId="3" xfId="21" applyFont="1" applyBorder="1" applyAlignment="1" applyProtection="1">
      <alignment horizontal="right" vertical="center" shrinkToFit="1"/>
      <protection hidden="1"/>
    </xf>
    <xf numFmtId="38" fontId="0" fillId="0" borderId="12" xfId="17" applyFont="1" applyBorder="1" applyAlignment="1" applyProtection="1">
      <alignment horizontal="right" vertical="center" shrinkToFit="1"/>
      <protection hidden="1"/>
    </xf>
    <xf numFmtId="38" fontId="0" fillId="0" borderId="10" xfId="17" applyFont="1" applyBorder="1" applyAlignment="1" applyProtection="1">
      <alignment horizontal="right" vertical="center" shrinkToFit="1"/>
      <protection hidden="1"/>
    </xf>
    <xf numFmtId="38" fontId="0" fillId="0" borderId="53" xfId="17" applyFont="1" applyBorder="1" applyAlignment="1" applyProtection="1">
      <alignment horizontal="right" vertical="center" shrinkToFit="1"/>
      <protection hidden="1"/>
    </xf>
    <xf numFmtId="0" fontId="0" fillId="0" borderId="12" xfId="21" applyFont="1" applyBorder="1" applyAlignment="1" applyProtection="1">
      <alignment horizontal="right" vertical="center" shrinkToFit="1"/>
      <protection hidden="1"/>
    </xf>
    <xf numFmtId="0" fontId="0" fillId="0" borderId="32" xfId="21" applyFont="1" applyBorder="1" applyAlignment="1" applyProtection="1">
      <alignment horizontal="right" vertical="center" shrinkToFit="1"/>
      <protection hidden="1"/>
    </xf>
    <xf numFmtId="183" fontId="13" fillId="0" borderId="11" xfId="21" applyNumberFormat="1" applyFont="1" applyBorder="1" applyAlignment="1" applyProtection="1">
      <alignment horizontal="right" vertical="center" shrinkToFit="1"/>
      <protection hidden="1"/>
    </xf>
    <xf numFmtId="183" fontId="13" fillId="0" borderId="8" xfId="21" applyNumberFormat="1" applyFont="1" applyBorder="1" applyAlignment="1" applyProtection="1">
      <alignment horizontal="right" vertical="center" shrinkToFit="1"/>
      <protection hidden="1"/>
    </xf>
    <xf numFmtId="183" fontId="13" fillId="0" borderId="13" xfId="21" applyNumberFormat="1" applyFont="1" applyBorder="1" applyAlignment="1" applyProtection="1">
      <alignment horizontal="right" vertical="center" shrinkToFit="1"/>
      <protection hidden="1"/>
    </xf>
    <xf numFmtId="183" fontId="13" fillId="0" borderId="12" xfId="21" applyNumberFormat="1" applyFont="1" applyBorder="1" applyAlignment="1" applyProtection="1">
      <alignment horizontal="right" vertical="center" shrinkToFit="1"/>
      <protection hidden="1"/>
    </xf>
    <xf numFmtId="183" fontId="13" fillId="0" borderId="10" xfId="21" applyNumberFormat="1" applyFont="1" applyBorder="1" applyAlignment="1" applyProtection="1">
      <alignment horizontal="right" vertical="center" shrinkToFit="1"/>
      <protection hidden="1"/>
    </xf>
    <xf numFmtId="183" fontId="13" fillId="0" borderId="32" xfId="21" applyNumberFormat="1" applyFont="1" applyBorder="1" applyAlignment="1" applyProtection="1">
      <alignment horizontal="right" vertical="center" shrinkToFit="1"/>
      <protection hidden="1"/>
    </xf>
    <xf numFmtId="0" fontId="0" fillId="0" borderId="0" xfId="21" applyAlignment="1" applyProtection="1">
      <alignment horizontal="left" vertical="center" shrinkToFit="1"/>
      <protection hidden="1"/>
    </xf>
    <xf numFmtId="0" fontId="0" fillId="0" borderId="0" xfId="21" applyAlignment="1" applyProtection="1">
      <alignment horizontal="center" vertical="center" shrinkToFit="1"/>
      <protection hidden="1"/>
    </xf>
    <xf numFmtId="0" fontId="0" fillId="0" borderId="10" xfId="21" applyFont="1" applyBorder="1" applyAlignment="1" applyProtection="1">
      <alignment horizontal="distributed" vertical="center" shrinkToFit="1"/>
      <protection hidden="1"/>
    </xf>
    <xf numFmtId="0" fontId="14" fillId="2" borderId="0" xfId="21" applyFont="1" applyFill="1" applyAlignment="1" applyProtection="1">
      <alignment horizontal="center" vertical="center" shrinkToFit="1"/>
      <protection hidden="1"/>
    </xf>
    <xf numFmtId="0" fontId="33" fillId="0" borderId="0" xfId="21" applyFont="1" applyAlignment="1" applyProtection="1">
      <alignment horizontal="center" vertical="center" shrinkToFit="1"/>
      <protection hidden="1"/>
    </xf>
    <xf numFmtId="0" fontId="0" fillId="0" borderId="10" xfId="21" applyBorder="1" applyAlignment="1" applyProtection="1">
      <alignment horizontal="distributed" vertical="center" shrinkToFit="1"/>
      <protection hidden="1"/>
    </xf>
    <xf numFmtId="3" fontId="0" fillId="0" borderId="57" xfId="21" applyNumberFormat="1" applyBorder="1" applyAlignment="1" applyProtection="1">
      <alignment horizontal="center" vertical="center" shrinkToFit="1"/>
      <protection hidden="1"/>
    </xf>
    <xf numFmtId="3" fontId="0" fillId="0" borderId="58" xfId="21" applyNumberFormat="1" applyBorder="1" applyAlignment="1" applyProtection="1">
      <alignment horizontal="center" vertical="center" shrinkToFit="1"/>
      <protection hidden="1"/>
    </xf>
    <xf numFmtId="0" fontId="0" fillId="0" borderId="57" xfId="21" applyBorder="1" applyAlignment="1" applyProtection="1">
      <alignment horizontal="center" vertical="center" shrinkToFit="1"/>
      <protection hidden="1"/>
    </xf>
    <xf numFmtId="0" fontId="0" fillId="0" borderId="0" xfId="21" applyFont="1" applyAlignment="1" applyProtection="1">
      <alignment horizontal="center" vertical="center" shrinkToFit="1"/>
      <protection hidden="1"/>
    </xf>
    <xf numFmtId="0" fontId="13" fillId="0" borderId="0" xfId="21" applyFont="1" applyAlignment="1" applyProtection="1">
      <alignment horizontal="center" vertical="center" shrinkToFit="1"/>
      <protection hidden="1"/>
    </xf>
    <xf numFmtId="0" fontId="12" fillId="0" borderId="11" xfId="21" applyFont="1" applyBorder="1" applyAlignment="1" applyProtection="1">
      <alignment horizontal="center" vertical="center" shrinkToFit="1"/>
      <protection hidden="1"/>
    </xf>
    <xf numFmtId="0" fontId="12" fillId="0" borderId="12" xfId="21" applyFont="1" applyBorder="1" applyAlignment="1" applyProtection="1">
      <alignment horizontal="center" vertical="center" shrinkToFit="1"/>
      <protection hidden="1"/>
    </xf>
    <xf numFmtId="0" fontId="13" fillId="0" borderId="8" xfId="21" applyFont="1" applyBorder="1" applyAlignment="1" applyProtection="1">
      <alignment horizontal="center" vertical="center" shrinkToFit="1"/>
      <protection hidden="1"/>
    </xf>
    <xf numFmtId="0" fontId="13" fillId="0" borderId="13" xfId="21" applyFont="1" applyBorder="1" applyAlignment="1" applyProtection="1">
      <alignment horizontal="center" vertical="center" shrinkToFit="1"/>
      <protection hidden="1"/>
    </xf>
    <xf numFmtId="0" fontId="13" fillId="0" borderId="10" xfId="21" applyFont="1" applyBorder="1" applyAlignment="1" applyProtection="1">
      <alignment horizontal="center" vertical="center" shrinkToFit="1"/>
      <protection hidden="1"/>
    </xf>
    <xf numFmtId="0" fontId="13" fillId="0" borderId="32" xfId="21" applyFont="1" applyBorder="1" applyAlignment="1" applyProtection="1">
      <alignment horizontal="center" vertical="center" shrinkToFit="1"/>
      <protection hidden="1"/>
    </xf>
    <xf numFmtId="0" fontId="19" fillId="0" borderId="59" xfId="21" applyFont="1" applyBorder="1" applyAlignment="1" applyProtection="1">
      <alignment horizontal="center" vertical="center" shrinkToFit="1"/>
      <protection hidden="1"/>
    </xf>
    <xf numFmtId="0" fontId="19" fillId="0" borderId="57" xfId="21" applyFont="1" applyBorder="1" applyAlignment="1" applyProtection="1">
      <alignment horizontal="center" vertical="center" shrinkToFit="1"/>
      <protection hidden="1"/>
    </xf>
    <xf numFmtId="0" fontId="35" fillId="0" borderId="0" xfId="21" applyFont="1" applyAlignment="1" applyProtection="1">
      <alignment horizontal="center" vertical="center" shrinkToFit="1"/>
      <protection hidden="1"/>
    </xf>
    <xf numFmtId="203" fontId="0" fillId="0" borderId="1" xfId="23" applyNumberFormat="1" applyBorder="1" applyAlignment="1" applyProtection="1">
      <alignment horizontal="right" vertical="center" shrinkToFit="1"/>
      <protection hidden="1"/>
    </xf>
    <xf numFmtId="187" fontId="0" fillId="0" borderId="1" xfId="17" applyNumberFormat="1" applyBorder="1" applyAlignment="1" applyProtection="1">
      <alignment horizontal="right" vertical="center" shrinkToFit="1"/>
      <protection hidden="1"/>
    </xf>
    <xf numFmtId="0" fontId="0" fillId="0" borderId="8" xfId="23" applyFont="1" applyBorder="1" applyAlignment="1" applyProtection="1">
      <alignment horizontal="center" vertical="center" wrapText="1" shrinkToFit="1"/>
      <protection hidden="1"/>
    </xf>
    <xf numFmtId="0" fontId="0" fillId="0" borderId="10" xfId="23" applyFont="1" applyBorder="1" applyAlignment="1" applyProtection="1">
      <alignment horizontal="center" vertical="center" wrapText="1" shrinkToFit="1"/>
      <protection hidden="1"/>
    </xf>
    <xf numFmtId="186" fontId="0" fillId="0" borderId="1" xfId="21" applyNumberFormat="1" applyBorder="1" applyAlignment="1" applyProtection="1">
      <alignment horizontal="right" vertical="center" shrinkToFit="1"/>
      <protection hidden="1"/>
    </xf>
    <xf numFmtId="187" fontId="0" fillId="0" borderId="15" xfId="17" applyNumberFormat="1" applyFont="1" applyFill="1" applyBorder="1" applyAlignment="1" applyProtection="1">
      <alignment horizontal="right" vertical="center" shrinkToFit="1"/>
      <protection hidden="1"/>
    </xf>
    <xf numFmtId="187" fontId="0" fillId="0" borderId="1" xfId="17" applyNumberFormat="1" applyFont="1" applyFill="1" applyBorder="1" applyAlignment="1" applyProtection="1">
      <alignment horizontal="right" vertical="center" shrinkToFit="1"/>
      <protection hidden="1"/>
    </xf>
    <xf numFmtId="0" fontId="0" fillId="0" borderId="8" xfId="23" applyFont="1" applyBorder="1" applyAlignment="1" applyProtection="1">
      <alignment horizontal="center" vertical="center" shrinkToFit="1"/>
      <protection hidden="1"/>
    </xf>
    <xf numFmtId="199" fontId="0" fillId="0" borderId="1" xfId="23" applyNumberFormat="1" applyFont="1" applyBorder="1" applyAlignment="1" applyProtection="1">
      <alignment horizontal="right" vertical="center" shrinkToFit="1"/>
      <protection hidden="1"/>
    </xf>
    <xf numFmtId="0" fontId="0" fillId="0" borderId="10" xfId="0" applyBorder="1" applyAlignment="1" applyProtection="1">
      <alignment horizontal="center" vertical="center" shrinkToFit="1"/>
      <protection hidden="1"/>
    </xf>
    <xf numFmtId="187" fontId="0" fillId="0" borderId="15" xfId="17" applyNumberFormat="1" applyBorder="1" applyAlignment="1" applyProtection="1">
      <alignment horizontal="right" vertical="center" shrinkToFit="1"/>
      <protection hidden="1"/>
    </xf>
    <xf numFmtId="0" fontId="0" fillId="0" borderId="34" xfId="23" applyFont="1" applyFill="1" applyBorder="1" applyAlignment="1" applyProtection="1">
      <alignment horizontal="right" vertical="center" shrinkToFit="1"/>
      <protection hidden="1"/>
    </xf>
    <xf numFmtId="0" fontId="0" fillId="0" borderId="2" xfId="23" applyFont="1" applyFill="1" applyBorder="1" applyAlignment="1" applyProtection="1">
      <alignment horizontal="right" vertical="center" shrinkToFit="1"/>
      <protection hidden="1"/>
    </xf>
    <xf numFmtId="0" fontId="0" fillId="0" borderId="11" xfId="23" applyFont="1" applyBorder="1" applyAlignment="1" applyProtection="1">
      <alignment horizontal="center" vertical="center" shrinkToFit="1"/>
      <protection hidden="1"/>
    </xf>
    <xf numFmtId="0" fontId="0" fillId="0" borderId="13" xfId="23" applyBorder="1" applyAlignment="1" applyProtection="1">
      <alignment horizontal="center" vertical="center" shrinkToFit="1"/>
      <protection hidden="1"/>
    </xf>
    <xf numFmtId="0" fontId="0" fillId="0" borderId="12" xfId="23" applyFont="1" applyBorder="1" applyAlignment="1" applyProtection="1">
      <alignment horizontal="center" vertical="center" shrinkToFit="1"/>
      <protection hidden="1"/>
    </xf>
    <xf numFmtId="0" fontId="0" fillId="0" borderId="32" xfId="23" applyBorder="1" applyAlignment="1" applyProtection="1">
      <alignment horizontal="center" vertical="center" shrinkToFit="1"/>
      <protection hidden="1"/>
    </xf>
    <xf numFmtId="0" fontId="0" fillId="0" borderId="15" xfId="23" applyFont="1" applyBorder="1" applyAlignment="1" applyProtection="1">
      <alignment horizontal="center" vertical="center" shrinkToFit="1"/>
      <protection hidden="1"/>
    </xf>
    <xf numFmtId="0" fontId="0" fillId="0" borderId="1" xfId="23" applyFont="1" applyBorder="1" applyAlignment="1" applyProtection="1">
      <alignment horizontal="center" vertical="center" shrinkToFit="1"/>
      <protection hidden="1"/>
    </xf>
    <xf numFmtId="0" fontId="0" fillId="0" borderId="14" xfId="23" applyFont="1" applyBorder="1" applyAlignment="1" applyProtection="1">
      <alignment horizontal="center" vertical="center" shrinkToFit="1"/>
      <protection hidden="1"/>
    </xf>
    <xf numFmtId="0" fontId="0" fillId="0" borderId="60" xfId="23" applyFont="1" applyBorder="1" applyAlignment="1" applyProtection="1">
      <alignment horizontal="center" vertical="center" shrinkToFit="1"/>
      <protection hidden="1"/>
    </xf>
    <xf numFmtId="0" fontId="0" fillId="0" borderId="33" xfId="23" applyFont="1" applyBorder="1" applyAlignment="1" applyProtection="1">
      <alignment horizontal="center" vertical="center" shrinkToFit="1"/>
      <protection hidden="1"/>
    </xf>
    <xf numFmtId="0" fontId="0" fillId="0" borderId="10" xfId="23" applyFont="1" applyBorder="1" applyAlignment="1" applyProtection="1">
      <alignment horizontal="center" vertical="center" shrinkToFit="1"/>
      <protection hidden="1"/>
    </xf>
    <xf numFmtId="0" fontId="14" fillId="0" borderId="8" xfId="23" applyFont="1" applyBorder="1" applyAlignment="1" applyProtection="1">
      <alignment horizontal="center" vertical="center" shrinkToFit="1"/>
      <protection hidden="1"/>
    </xf>
    <xf numFmtId="222" fontId="0" fillId="0" borderId="1" xfId="17" applyNumberFormat="1" applyBorder="1" applyAlignment="1" applyProtection="1">
      <alignment horizontal="right" vertical="center" shrinkToFit="1"/>
      <protection hidden="1"/>
    </xf>
    <xf numFmtId="187" fontId="0" fillId="0" borderId="15" xfId="17" applyNumberFormat="1" applyFont="1" applyBorder="1" applyAlignment="1" applyProtection="1">
      <alignment horizontal="right" vertical="center" shrinkToFit="1"/>
      <protection hidden="1"/>
    </xf>
    <xf numFmtId="187" fontId="0" fillId="0" borderId="1" xfId="17" applyNumberFormat="1" applyFont="1" applyBorder="1" applyAlignment="1" applyProtection="1">
      <alignment horizontal="right" vertical="center" shrinkToFit="1"/>
      <protection hidden="1"/>
    </xf>
    <xf numFmtId="207" fontId="0" fillId="0" borderId="1" xfId="23" applyNumberFormat="1" applyBorder="1" applyAlignment="1" applyProtection="1">
      <alignment horizontal="right" vertical="center" shrinkToFit="1"/>
      <protection hidden="1"/>
    </xf>
    <xf numFmtId="0" fontId="0" fillId="0" borderId="11" xfId="23" applyBorder="1" applyAlignment="1" applyProtection="1">
      <alignment horizontal="center" vertical="center" shrinkToFit="1"/>
      <protection hidden="1"/>
    </xf>
    <xf numFmtId="0" fontId="0" fillId="0" borderId="8" xfId="23" applyBorder="1" applyAlignment="1" applyProtection="1">
      <alignment horizontal="center" vertical="center" shrinkToFit="1"/>
      <protection hidden="1"/>
    </xf>
    <xf numFmtId="0" fontId="0" fillId="0" borderId="12" xfId="23" applyBorder="1" applyAlignment="1" applyProtection="1">
      <alignment horizontal="center" vertical="center" shrinkToFit="1"/>
      <protection hidden="1"/>
    </xf>
    <xf numFmtId="0" fontId="0" fillId="0" borderId="10" xfId="23" applyBorder="1" applyAlignment="1" applyProtection="1">
      <alignment horizontal="center" vertical="center" shrinkToFit="1"/>
      <protection hidden="1"/>
    </xf>
    <xf numFmtId="203" fontId="0" fillId="0" borderId="52" xfId="0" applyNumberFormat="1" applyBorder="1" applyAlignment="1" applyProtection="1">
      <alignment horizontal="right" vertical="center"/>
      <protection hidden="1"/>
    </xf>
    <xf numFmtId="203" fontId="0" fillId="0" borderId="1" xfId="0" applyNumberFormat="1" applyBorder="1" applyAlignment="1" applyProtection="1">
      <alignment horizontal="right" vertical="center"/>
      <protection hidden="1"/>
    </xf>
    <xf numFmtId="203" fontId="0" fillId="0" borderId="3" xfId="0" applyNumberFormat="1" applyBorder="1" applyAlignment="1" applyProtection="1">
      <alignment horizontal="right" vertical="center"/>
      <protection hidden="1"/>
    </xf>
    <xf numFmtId="0" fontId="0" fillId="0" borderId="0" xfId="23" applyFont="1" applyBorder="1" applyAlignment="1" applyProtection="1">
      <alignment horizontal="center" vertical="center" wrapText="1" shrinkToFit="1"/>
      <protection hidden="1"/>
    </xf>
    <xf numFmtId="222" fontId="0" fillId="0" borderId="15" xfId="17" applyNumberFormat="1" applyBorder="1" applyAlignment="1" applyProtection="1">
      <alignment horizontal="right" vertical="center" shrinkToFit="1"/>
      <protection hidden="1"/>
    </xf>
    <xf numFmtId="222" fontId="0" fillId="0" borderId="3" xfId="17" applyNumberFormat="1" applyBorder="1" applyAlignment="1" applyProtection="1">
      <alignment horizontal="right" vertical="center" shrinkToFit="1"/>
      <protection hidden="1"/>
    </xf>
    <xf numFmtId="0" fontId="0" fillId="0" borderId="6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65" xfId="23" applyFont="1" applyBorder="1" applyAlignment="1" applyProtection="1">
      <alignment horizontal="center" vertical="center" shrinkToFit="1"/>
      <protection hidden="1"/>
    </xf>
    <xf numFmtId="0" fontId="0" fillId="0" borderId="32" xfId="23" applyFont="1" applyBorder="1" applyAlignment="1" applyProtection="1">
      <alignment horizontal="center" vertical="center" shrinkToFit="1"/>
      <protection hidden="1"/>
    </xf>
    <xf numFmtId="0" fontId="0" fillId="0" borderId="52" xfId="23" applyFont="1" applyBorder="1" applyAlignment="1" applyProtection="1">
      <alignment horizontal="center" vertical="center" shrinkToFit="1"/>
      <protection hidden="1"/>
    </xf>
    <xf numFmtId="0" fontId="0" fillId="0" borderId="3" xfId="23" applyFont="1" applyBorder="1" applyAlignment="1" applyProtection="1">
      <alignment horizontal="center" vertical="center" shrinkToFit="1"/>
      <protection hidden="1"/>
    </xf>
    <xf numFmtId="0" fontId="13" fillId="0" borderId="11" xfId="23" applyFont="1" applyBorder="1" applyAlignment="1" applyProtection="1">
      <alignment horizontal="center" vertical="center" shrinkToFit="1"/>
      <protection hidden="1"/>
    </xf>
    <xf numFmtId="0" fontId="13" fillId="0" borderId="8" xfId="23" applyFont="1" applyBorder="1" applyAlignment="1" applyProtection="1">
      <alignment horizontal="center" vertical="center" shrinkToFit="1"/>
      <protection hidden="1"/>
    </xf>
    <xf numFmtId="0" fontId="13" fillId="0" borderId="13" xfId="23" applyFont="1" applyBorder="1" applyAlignment="1" applyProtection="1">
      <alignment horizontal="center" vertical="center" shrinkToFit="1"/>
      <protection hidden="1"/>
    </xf>
    <xf numFmtId="0" fontId="13" fillId="0" borderId="12" xfId="23" applyFont="1" applyBorder="1" applyAlignment="1" applyProtection="1">
      <alignment horizontal="center" vertical="center" shrinkToFit="1"/>
      <protection hidden="1"/>
    </xf>
    <xf numFmtId="0" fontId="13" fillId="0" borderId="10" xfId="23" applyFont="1" applyBorder="1" applyAlignment="1" applyProtection="1">
      <alignment horizontal="center" vertical="center" shrinkToFit="1"/>
      <protection hidden="1"/>
    </xf>
    <xf numFmtId="0" fontId="13" fillId="0" borderId="32" xfId="23" applyFont="1" applyBorder="1" applyAlignment="1" applyProtection="1">
      <alignment horizontal="center" vertical="center" shrinkToFit="1"/>
      <protection hidden="1"/>
    </xf>
    <xf numFmtId="0" fontId="13" fillId="0" borderId="0" xfId="23" applyFont="1" applyBorder="1" applyAlignment="1" applyProtection="1">
      <alignment horizontal="center" vertical="center" shrinkToFit="1"/>
      <protection hidden="1"/>
    </xf>
    <xf numFmtId="0" fontId="13" fillId="0" borderId="16" xfId="23" applyFont="1" applyBorder="1" applyAlignment="1" applyProtection="1">
      <alignment horizontal="center" vertical="center" shrinkToFit="1"/>
      <protection hidden="1"/>
    </xf>
    <xf numFmtId="187" fontId="0" fillId="0" borderId="3" xfId="17" applyNumberFormat="1" applyBorder="1" applyAlignment="1" applyProtection="1">
      <alignment horizontal="right" vertical="center" shrinkToFit="1"/>
      <protection hidden="1"/>
    </xf>
    <xf numFmtId="222" fontId="0" fillId="0" borderId="52" xfId="17" applyNumberFormat="1" applyBorder="1" applyAlignment="1" applyProtection="1">
      <alignment horizontal="right" vertical="center" shrinkToFit="1"/>
      <protection hidden="1"/>
    </xf>
    <xf numFmtId="188" fontId="0" fillId="0" borderId="2" xfId="0" applyNumberFormat="1" applyBorder="1" applyAlignment="1" applyProtection="1">
      <alignment horizontal="right" vertical="center" shrinkToFit="1"/>
      <protection/>
    </xf>
    <xf numFmtId="188" fontId="0" fillId="0" borderId="67" xfId="0" applyNumberFormat="1" applyBorder="1" applyAlignment="1" applyProtection="1">
      <alignment horizontal="right" vertical="center" shrinkToFit="1"/>
      <protection/>
    </xf>
    <xf numFmtId="0" fontId="16" fillId="0" borderId="38" xfId="0" applyFont="1" applyBorder="1" applyAlignment="1" applyProtection="1">
      <alignment horizontal="left" vertical="center" shrinkToFit="1"/>
      <protection locked="0"/>
    </xf>
    <xf numFmtId="0" fontId="16" fillId="0" borderId="2" xfId="0" applyFont="1" applyBorder="1" applyAlignment="1" applyProtection="1">
      <alignment horizontal="left" vertical="center" shrinkToFit="1"/>
      <protection locked="0"/>
    </xf>
    <xf numFmtId="0" fontId="31" fillId="0" borderId="19" xfId="0" applyFont="1" applyBorder="1" applyAlignment="1" applyProtection="1">
      <alignment horizontal="right" vertical="center" shrinkToFit="1"/>
      <protection/>
    </xf>
    <xf numFmtId="0" fontId="31" fillId="0" borderId="0" xfId="0" applyFont="1" applyBorder="1" applyAlignment="1" applyProtection="1">
      <alignment horizontal="right" vertical="center" shrinkToFit="1"/>
      <protection/>
    </xf>
    <xf numFmtId="0" fontId="14" fillId="0" borderId="0" xfId="0" applyFont="1" applyBorder="1" applyAlignment="1" applyProtection="1">
      <alignment horizontal="center" vertical="center" shrinkToFit="1"/>
      <protection/>
    </xf>
    <xf numFmtId="0" fontId="49" fillId="0" borderId="16" xfId="0" applyFont="1" applyBorder="1" applyAlignment="1" applyProtection="1">
      <alignment horizontal="right" vertical="center" shrinkToFit="1"/>
      <protection locked="0"/>
    </xf>
    <xf numFmtId="0" fontId="49" fillId="0" borderId="0" xfId="0" applyFont="1" applyBorder="1" applyAlignment="1" applyProtection="1">
      <alignment horizontal="right" vertical="center" shrinkToFit="1"/>
      <protection locked="0"/>
    </xf>
    <xf numFmtId="0" fontId="14" fillId="0" borderId="18" xfId="0" applyFont="1" applyBorder="1" applyAlignment="1" applyProtection="1">
      <alignment horizontal="center" vertical="center" shrinkToFit="1"/>
      <protection/>
    </xf>
    <xf numFmtId="0" fontId="46" fillId="0" borderId="11" xfId="0" applyFont="1" applyBorder="1" applyAlignment="1" applyProtection="1">
      <alignment horizontal="left" vertical="center" wrapText="1"/>
      <protection locked="0"/>
    </xf>
    <xf numFmtId="0" fontId="46" fillId="0" borderId="8" xfId="0" applyFont="1" applyBorder="1" applyAlignment="1" applyProtection="1">
      <alignment horizontal="left" vertical="center"/>
      <protection locked="0"/>
    </xf>
    <xf numFmtId="0" fontId="46" fillId="0" borderId="13"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46" fillId="0" borderId="10" xfId="0" applyFont="1" applyBorder="1" applyAlignment="1" applyProtection="1">
      <alignment horizontal="left" vertical="center"/>
      <protection locked="0"/>
    </xf>
    <xf numFmtId="0" fontId="46" fillId="0" borderId="32" xfId="0" applyFont="1" applyBorder="1" applyAlignment="1" applyProtection="1">
      <alignment horizontal="left" vertical="center"/>
      <protection locked="0"/>
    </xf>
    <xf numFmtId="188" fontId="16" fillId="0" borderId="2" xfId="0" applyNumberFormat="1" applyFont="1" applyBorder="1" applyAlignment="1" applyProtection="1">
      <alignment horizontal="right" vertical="center" shrinkToFit="1"/>
      <protection locked="0"/>
    </xf>
    <xf numFmtId="0" fontId="44" fillId="0" borderId="54" xfId="0" applyFont="1" applyBorder="1" applyAlignment="1" applyProtection="1">
      <alignment horizontal="center" vertical="center" wrapText="1"/>
      <protection/>
    </xf>
    <xf numFmtId="0" fontId="44" fillId="0" borderId="55" xfId="0" applyFont="1" applyBorder="1" applyAlignment="1" applyProtection="1">
      <alignment horizontal="center" vertical="center"/>
      <protection/>
    </xf>
    <xf numFmtId="0" fontId="44" fillId="0" borderId="68" xfId="0" applyFont="1" applyBorder="1" applyAlignment="1" applyProtection="1">
      <alignment horizontal="center" vertical="center"/>
      <protection/>
    </xf>
    <xf numFmtId="0" fontId="44" fillId="0" borderId="19"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18" xfId="0" applyFont="1" applyBorder="1" applyAlignment="1" applyProtection="1">
      <alignment horizontal="center" vertical="center"/>
      <protection/>
    </xf>
    <xf numFmtId="0" fontId="29" fillId="0" borderId="38" xfId="0" applyFont="1" applyBorder="1" applyAlignment="1" applyProtection="1">
      <alignment horizontal="center" vertical="center"/>
      <protection/>
    </xf>
    <xf numFmtId="0" fontId="29" fillId="0" borderId="2" xfId="0" applyFont="1" applyBorder="1" applyAlignment="1" applyProtection="1">
      <alignment horizontal="center" vertical="center"/>
      <protection/>
    </xf>
    <xf numFmtId="0" fontId="29" fillId="0" borderId="11" xfId="0" applyFont="1" applyBorder="1" applyAlignment="1" applyProtection="1">
      <alignment horizontal="center" vertical="center" wrapText="1"/>
      <protection/>
    </xf>
    <xf numFmtId="0" fontId="29" fillId="0" borderId="8" xfId="0" applyFont="1" applyBorder="1" applyAlignment="1" applyProtection="1">
      <alignment horizontal="center" vertical="center" wrapText="1"/>
      <protection/>
    </xf>
    <xf numFmtId="0" fontId="29" fillId="0" borderId="69" xfId="0" applyFont="1" applyBorder="1" applyAlignment="1" applyProtection="1">
      <alignment horizontal="center" vertical="center" wrapText="1"/>
      <protection/>
    </xf>
    <xf numFmtId="0" fontId="29" fillId="0" borderId="2" xfId="0" applyFont="1" applyBorder="1" applyAlignment="1" applyProtection="1">
      <alignment horizontal="center" vertical="center" wrapText="1"/>
      <protection/>
    </xf>
    <xf numFmtId="0" fontId="29" fillId="0" borderId="67" xfId="0" applyFont="1" applyBorder="1" applyAlignment="1" applyProtection="1">
      <alignment horizontal="center" vertical="center" wrapText="1"/>
      <protection/>
    </xf>
    <xf numFmtId="0" fontId="16" fillId="0" borderId="70" xfId="0" applyFont="1" applyBorder="1" applyAlignment="1" applyProtection="1">
      <alignment horizontal="left" vertical="center" shrinkToFit="1"/>
      <protection locked="0"/>
    </xf>
    <xf numFmtId="0" fontId="16" fillId="0" borderId="36" xfId="0" applyFont="1" applyBorder="1" applyAlignment="1" applyProtection="1">
      <alignment horizontal="left" vertical="center" shrinkToFit="1"/>
      <protection locked="0"/>
    </xf>
    <xf numFmtId="188" fontId="0" fillId="0" borderId="36" xfId="0" applyNumberFormat="1" applyBorder="1" applyAlignment="1" applyProtection="1">
      <alignment horizontal="right" vertical="center" shrinkToFit="1"/>
      <protection/>
    </xf>
    <xf numFmtId="188" fontId="0" fillId="0" borderId="71" xfId="0" applyNumberFormat="1" applyBorder="1" applyAlignment="1" applyProtection="1">
      <alignment horizontal="right" vertical="center" shrinkToFit="1"/>
      <protection/>
    </xf>
    <xf numFmtId="0" fontId="47" fillId="0" borderId="72" xfId="0" applyFont="1" applyBorder="1" applyAlignment="1" applyProtection="1">
      <alignment horizontal="center" vertical="center"/>
      <protection/>
    </xf>
    <xf numFmtId="0" fontId="47" fillId="0" borderId="73" xfId="0" applyFont="1" applyBorder="1" applyAlignment="1" applyProtection="1">
      <alignment horizontal="center" vertical="center"/>
      <protection/>
    </xf>
    <xf numFmtId="0" fontId="47" fillId="0" borderId="74" xfId="0" applyFont="1" applyBorder="1" applyAlignment="1" applyProtection="1">
      <alignment horizontal="center" vertical="center"/>
      <protection/>
    </xf>
    <xf numFmtId="0" fontId="47" fillId="0" borderId="20" xfId="0" applyFont="1" applyBorder="1" applyAlignment="1" applyProtection="1">
      <alignment horizontal="center" vertical="center"/>
      <protection/>
    </xf>
    <xf numFmtId="0" fontId="47" fillId="0" borderId="21" xfId="0" applyFont="1" applyBorder="1" applyAlignment="1" applyProtection="1">
      <alignment horizontal="center" vertical="center"/>
      <protection/>
    </xf>
    <xf numFmtId="0" fontId="47" fillId="0" borderId="75" xfId="0" applyFont="1" applyBorder="1" applyAlignment="1" applyProtection="1">
      <alignment horizontal="center" vertical="center"/>
      <protection/>
    </xf>
    <xf numFmtId="188" fontId="0" fillId="0" borderId="27" xfId="0" applyNumberFormat="1" applyBorder="1" applyAlignment="1" applyProtection="1">
      <alignment horizontal="right" vertical="center" shrinkToFit="1"/>
      <protection/>
    </xf>
    <xf numFmtId="188" fontId="0" fillId="0" borderId="49" xfId="0" applyNumberFormat="1" applyBorder="1" applyAlignment="1" applyProtection="1">
      <alignment horizontal="right" vertical="center" shrinkToFit="1"/>
      <protection/>
    </xf>
    <xf numFmtId="0" fontId="12" fillId="0" borderId="19" xfId="0" applyFont="1" applyBorder="1" applyAlignment="1" applyProtection="1">
      <alignment horizontal="left" vertical="center" shrinkToFit="1"/>
      <protection/>
    </xf>
    <xf numFmtId="0" fontId="12" fillId="0" borderId="0" xfId="0" applyFont="1" applyBorder="1" applyAlignment="1" applyProtection="1">
      <alignment horizontal="left" vertical="center" shrinkToFit="1"/>
      <protection/>
    </xf>
    <xf numFmtId="0" fontId="12" fillId="0" borderId="17" xfId="0" applyFont="1" applyBorder="1" applyAlignment="1" applyProtection="1">
      <alignment horizontal="left" vertical="center" shrinkToFit="1"/>
      <protection/>
    </xf>
    <xf numFmtId="0" fontId="48" fillId="0" borderId="16" xfId="0" applyFont="1" applyBorder="1" applyAlignment="1" applyProtection="1">
      <alignment horizontal="left" vertical="center" shrinkToFit="1"/>
      <protection locked="0"/>
    </xf>
    <xf numFmtId="0" fontId="48" fillId="0" borderId="0" xfId="0" applyFont="1" applyBorder="1" applyAlignment="1" applyProtection="1">
      <alignment horizontal="left" vertical="center" shrinkToFit="1"/>
      <protection locked="0"/>
    </xf>
    <xf numFmtId="0" fontId="48" fillId="0" borderId="18" xfId="0" applyFont="1" applyBorder="1" applyAlignment="1" applyProtection="1">
      <alignment horizontal="left" vertical="center" shrinkToFit="1"/>
      <protection locked="0"/>
    </xf>
    <xf numFmtId="0" fontId="19" fillId="0" borderId="54"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9" fillId="0" borderId="76" xfId="0" applyFont="1" applyBorder="1" applyAlignment="1" applyProtection="1">
      <alignment horizontal="center" vertical="center"/>
      <protection/>
    </xf>
    <xf numFmtId="0" fontId="32" fillId="0" borderId="16"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8" xfId="0" applyFont="1" applyBorder="1" applyAlignment="1" applyProtection="1">
      <alignment horizontal="left" vertical="center" shrinkToFit="1"/>
      <protection locked="0"/>
    </xf>
    <xf numFmtId="0" fontId="8" fillId="0" borderId="11" xfId="0" applyFont="1" applyBorder="1" applyAlignment="1" applyProtection="1">
      <alignment horizontal="center" vertical="center" shrinkToFit="1"/>
      <protection/>
    </xf>
    <xf numFmtId="0" fontId="8" fillId="0" borderId="8"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38" fontId="8" fillId="0" borderId="15" xfId="17" applyFont="1" applyBorder="1" applyAlignment="1" applyProtection="1">
      <alignment horizontal="right" vertical="center" shrinkToFit="1"/>
      <protection/>
    </xf>
    <xf numFmtId="38" fontId="8" fillId="0" borderId="1" xfId="17" applyFont="1" applyBorder="1" applyAlignment="1" applyProtection="1">
      <alignment horizontal="right" vertical="center" shrinkToFit="1"/>
      <protection/>
    </xf>
    <xf numFmtId="38" fontId="8" fillId="0" borderId="3" xfId="17" applyFont="1" applyBorder="1" applyAlignment="1" applyProtection="1">
      <alignment horizontal="right" vertical="center" shrinkToFit="1"/>
      <protection/>
    </xf>
    <xf numFmtId="0" fontId="8" fillId="0" borderId="2" xfId="0" applyFont="1" applyBorder="1" applyAlignment="1" applyProtection="1">
      <alignment horizontal="center" vertical="center" shrinkToFit="1"/>
      <protection/>
    </xf>
    <xf numFmtId="197" fontId="8" fillId="0" borderId="2" xfId="0" applyNumberFormat="1" applyFont="1" applyBorder="1" applyAlignment="1" applyProtection="1">
      <alignment horizontal="center" vertical="center" shrinkToFit="1"/>
      <protection/>
    </xf>
    <xf numFmtId="197" fontId="8" fillId="0" borderId="15" xfId="0" applyNumberFormat="1" applyFont="1" applyBorder="1" applyAlignment="1" applyProtection="1">
      <alignment horizontal="center" vertical="center" shrinkToFit="1"/>
      <protection/>
    </xf>
    <xf numFmtId="193" fontId="8" fillId="0" borderId="15" xfId="0" applyNumberFormat="1" applyFont="1" applyBorder="1" applyAlignment="1" applyProtection="1">
      <alignment horizontal="right" vertical="center" shrinkToFit="1"/>
      <protection/>
    </xf>
    <xf numFmtId="193" fontId="8" fillId="0" borderId="1" xfId="0" applyNumberFormat="1" applyFont="1" applyBorder="1" applyAlignment="1" applyProtection="1">
      <alignment horizontal="right" vertical="center" shrinkToFit="1"/>
      <protection/>
    </xf>
    <xf numFmtId="187" fontId="8" fillId="0" borderId="15" xfId="17" applyNumberFormat="1" applyFont="1" applyBorder="1" applyAlignment="1" applyProtection="1">
      <alignment horizontal="right" vertical="center" shrinkToFit="1"/>
      <protection/>
    </xf>
    <xf numFmtId="187" fontId="8" fillId="0" borderId="1" xfId="17" applyNumberFormat="1" applyFont="1" applyBorder="1" applyAlignment="1" applyProtection="1">
      <alignment horizontal="right" vertical="center" shrinkToFit="1"/>
      <protection/>
    </xf>
    <xf numFmtId="38" fontId="8" fillId="0" borderId="15" xfId="17" applyFont="1" applyBorder="1" applyAlignment="1" applyProtection="1">
      <alignment horizontal="center" vertical="center" shrinkToFit="1"/>
      <protection/>
    </xf>
    <xf numFmtId="38" fontId="8" fillId="0" borderId="1" xfId="17" applyFont="1" applyBorder="1" applyAlignment="1" applyProtection="1">
      <alignment horizontal="center" vertical="center" shrinkToFit="1"/>
      <protection/>
    </xf>
    <xf numFmtId="38" fontId="8" fillId="0" borderId="3" xfId="17" applyFont="1" applyBorder="1" applyAlignment="1" applyProtection="1">
      <alignment horizontal="center" vertical="center" shrinkToFit="1"/>
      <protection/>
    </xf>
    <xf numFmtId="38" fontId="9" fillId="0" borderId="77" xfId="17" applyFont="1" applyBorder="1" applyAlignment="1" applyProtection="1">
      <alignment horizontal="center" vertical="center" shrinkToFit="1"/>
      <protection/>
    </xf>
    <xf numFmtId="38" fontId="9" fillId="0" borderId="78" xfId="17" applyFont="1" applyBorder="1" applyAlignment="1" applyProtection="1">
      <alignment horizontal="center" vertical="center" shrinkToFit="1"/>
      <protection/>
    </xf>
    <xf numFmtId="38" fontId="9" fillId="0" borderId="79" xfId="17" applyFont="1" applyBorder="1" applyAlignment="1" applyProtection="1">
      <alignment horizontal="center" vertical="center" shrinkToFit="1"/>
      <protection/>
    </xf>
    <xf numFmtId="0" fontId="8" fillId="0" borderId="15" xfId="0" applyFont="1" applyBorder="1" applyAlignment="1" applyProtection="1">
      <alignment horizontal="left" vertical="center" shrinkToFit="1"/>
      <protection/>
    </xf>
    <xf numFmtId="0" fontId="8" fillId="0" borderId="1" xfId="0" applyFont="1" applyBorder="1" applyAlignment="1" applyProtection="1">
      <alignment horizontal="left" vertical="center" shrinkToFit="1"/>
      <protection/>
    </xf>
    <xf numFmtId="0" fontId="8" fillId="0" borderId="10" xfId="0" applyFont="1" applyBorder="1" applyAlignment="1" applyProtection="1">
      <alignment horizontal="left" vertical="center" shrinkToFit="1"/>
      <protection/>
    </xf>
    <xf numFmtId="0" fontId="8" fillId="0" borderId="11" xfId="0" applyFont="1" applyBorder="1" applyAlignment="1" applyProtection="1">
      <alignment horizontal="distributed" vertical="center" shrinkToFit="1"/>
      <protection/>
    </xf>
    <xf numFmtId="0" fontId="8" fillId="0" borderId="8" xfId="0" applyFont="1" applyBorder="1" applyAlignment="1" applyProtection="1">
      <alignment horizontal="distributed" vertical="center" shrinkToFit="1"/>
      <protection/>
    </xf>
    <xf numFmtId="0" fontId="8" fillId="0" borderId="12" xfId="0" applyFont="1" applyBorder="1" applyAlignment="1" applyProtection="1">
      <alignment horizontal="distributed" vertical="center" shrinkToFit="1"/>
      <protection/>
    </xf>
    <xf numFmtId="0" fontId="8" fillId="0" borderId="10" xfId="0" applyFont="1" applyBorder="1" applyAlignment="1" applyProtection="1">
      <alignment horizontal="distributed" vertical="center" shrinkToFit="1"/>
      <protection/>
    </xf>
    <xf numFmtId="0" fontId="8" fillId="0" borderId="80"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32"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193" fontId="8" fillId="0" borderId="81" xfId="0" applyNumberFormat="1" applyFont="1" applyBorder="1" applyAlignment="1" applyProtection="1">
      <alignment horizontal="center" vertical="center" shrinkToFit="1"/>
      <protection/>
    </xf>
    <xf numFmtId="193" fontId="8" fillId="0" borderId="82" xfId="0" applyNumberFormat="1" applyFont="1" applyBorder="1" applyAlignment="1" applyProtection="1">
      <alignment horizontal="center" vertical="center" shrinkToFit="1"/>
      <protection/>
    </xf>
    <xf numFmtId="193" fontId="8" fillId="0" borderId="83" xfId="0" applyNumberFormat="1" applyFont="1" applyBorder="1" applyAlignment="1" applyProtection="1">
      <alignment horizontal="center" vertical="center" shrinkToFit="1"/>
      <protection/>
    </xf>
    <xf numFmtId="193" fontId="8" fillId="0" borderId="84" xfId="0" applyNumberFormat="1" applyFont="1" applyBorder="1" applyAlignment="1" applyProtection="1">
      <alignment horizontal="center" vertical="center" shrinkToFit="1"/>
      <protection/>
    </xf>
    <xf numFmtId="193" fontId="8" fillId="0" borderId="85" xfId="0" applyNumberFormat="1" applyFont="1" applyBorder="1" applyAlignment="1" applyProtection="1">
      <alignment horizontal="center" vertical="center" shrinkToFit="1"/>
      <protection/>
    </xf>
    <xf numFmtId="193" fontId="8" fillId="0" borderId="86" xfId="0" applyNumberFormat="1" applyFont="1" applyBorder="1" applyAlignment="1" applyProtection="1">
      <alignment horizontal="center" vertical="center" shrinkToFit="1"/>
      <protection/>
    </xf>
    <xf numFmtId="193" fontId="8" fillId="0" borderId="87" xfId="0" applyNumberFormat="1" applyFont="1" applyBorder="1" applyAlignment="1" applyProtection="1">
      <alignment horizontal="right" vertical="center" shrinkToFit="1"/>
      <protection/>
    </xf>
    <xf numFmtId="193" fontId="8" fillId="0" borderId="3" xfId="0" applyNumberFormat="1" applyFont="1" applyBorder="1" applyAlignment="1" applyProtection="1">
      <alignment horizontal="right" vertical="center" shrinkToFit="1"/>
      <protection/>
    </xf>
    <xf numFmtId="0" fontId="8" fillId="0" borderId="1" xfId="0" applyFont="1" applyBorder="1" applyAlignment="1" applyProtection="1">
      <alignment horizontal="right" vertical="center" shrinkToFit="1"/>
      <protection/>
    </xf>
    <xf numFmtId="0" fontId="8" fillId="0" borderId="3" xfId="0" applyFont="1" applyBorder="1" applyAlignment="1" applyProtection="1">
      <alignment horizontal="right" vertical="center" shrinkToFit="1"/>
      <protection/>
    </xf>
    <xf numFmtId="193" fontId="8" fillId="0" borderId="77" xfId="0" applyNumberFormat="1" applyFont="1" applyBorder="1" applyAlignment="1" applyProtection="1">
      <alignment horizontal="right" vertical="center" shrinkToFit="1"/>
      <protection/>
    </xf>
    <xf numFmtId="193" fontId="8" fillId="0" borderId="78" xfId="0" applyNumberFormat="1" applyFont="1" applyBorder="1" applyAlignment="1" applyProtection="1">
      <alignment horizontal="right" vertical="center" shrinkToFit="1"/>
      <protection/>
    </xf>
    <xf numFmtId="193" fontId="8" fillId="0" borderId="88" xfId="0" applyNumberFormat="1" applyFont="1" applyBorder="1" applyAlignment="1" applyProtection="1">
      <alignment horizontal="right" vertical="center" shrinkToFit="1"/>
      <protection/>
    </xf>
    <xf numFmtId="0" fontId="8" fillId="0" borderId="3" xfId="0" applyFont="1" applyBorder="1" applyAlignment="1" applyProtection="1">
      <alignment horizontal="left" vertical="center" shrinkToFit="1"/>
      <protection/>
    </xf>
    <xf numFmtId="187" fontId="8" fillId="0" borderId="89" xfId="17" applyNumberFormat="1" applyFont="1" applyBorder="1" applyAlignment="1" applyProtection="1">
      <alignment horizontal="right" vertical="center" shrinkToFit="1"/>
      <protection/>
    </xf>
    <xf numFmtId="196" fontId="8" fillId="0" borderId="8" xfId="0" applyNumberFormat="1" applyFont="1" applyBorder="1" applyAlignment="1" applyProtection="1">
      <alignment horizontal="left" vertical="center" shrinkToFit="1"/>
      <protection/>
    </xf>
    <xf numFmtId="196" fontId="8" fillId="0" borderId="13" xfId="0" applyNumberFormat="1" applyFont="1" applyBorder="1" applyAlignment="1" applyProtection="1">
      <alignment horizontal="left" vertical="center" shrinkToFit="1"/>
      <protection/>
    </xf>
    <xf numFmtId="196" fontId="8" fillId="0" borderId="10" xfId="0" applyNumberFormat="1" applyFont="1" applyBorder="1" applyAlignment="1" applyProtection="1">
      <alignment horizontal="left" vertical="center" shrinkToFit="1"/>
      <protection/>
    </xf>
    <xf numFmtId="196" fontId="8" fillId="0" borderId="32" xfId="0" applyNumberFormat="1" applyFont="1" applyBorder="1" applyAlignment="1" applyProtection="1">
      <alignment horizontal="left" vertical="center" shrinkToFit="1"/>
      <protection/>
    </xf>
    <xf numFmtId="0" fontId="36" fillId="0" borderId="10" xfId="0" applyFont="1" applyBorder="1" applyAlignment="1" applyProtection="1">
      <alignment horizontal="left" vertical="center" shrinkToFit="1"/>
      <protection/>
    </xf>
    <xf numFmtId="38" fontId="9" fillId="0" borderId="77" xfId="17" applyFont="1" applyBorder="1" applyAlignment="1" applyProtection="1">
      <alignment horizontal="right" vertical="center" shrinkToFit="1"/>
      <protection/>
    </xf>
    <xf numFmtId="38" fontId="9" fillId="0" borderId="78" xfId="17" applyFont="1" applyBorder="1" applyAlignment="1" applyProtection="1">
      <alignment horizontal="right" vertical="center" shrinkToFit="1"/>
      <protection/>
    </xf>
    <xf numFmtId="38" fontId="9" fillId="0" borderId="79" xfId="17" applyFont="1" applyBorder="1" applyAlignment="1" applyProtection="1">
      <alignment horizontal="right" vertical="center" shrinkToFit="1"/>
      <protection/>
    </xf>
    <xf numFmtId="38" fontId="9" fillId="2" borderId="15" xfId="17" applyFont="1" applyFill="1" applyBorder="1" applyAlignment="1" applyProtection="1">
      <alignment horizontal="right" vertical="center" shrinkToFit="1"/>
      <protection locked="0"/>
    </xf>
    <xf numFmtId="38" fontId="9" fillId="2" borderId="1" xfId="17" applyFont="1" applyFill="1" applyBorder="1" applyAlignment="1" applyProtection="1">
      <alignment horizontal="right" vertical="center" shrinkToFit="1"/>
      <protection locked="0"/>
    </xf>
    <xf numFmtId="38" fontId="9" fillId="2" borderId="3" xfId="17" applyFont="1" applyFill="1" applyBorder="1" applyAlignment="1" applyProtection="1">
      <alignment horizontal="right" vertical="center" shrinkToFit="1"/>
      <protection locked="0"/>
    </xf>
    <xf numFmtId="38" fontId="11" fillId="0" borderId="15" xfId="17" applyFont="1" applyBorder="1" applyAlignment="1" applyProtection="1">
      <alignment horizontal="right" vertical="center" shrinkToFit="1"/>
      <protection/>
    </xf>
    <xf numFmtId="38" fontId="11" fillId="0" borderId="1" xfId="17" applyFont="1" applyBorder="1" applyAlignment="1" applyProtection="1">
      <alignment horizontal="right" vertical="center" shrinkToFit="1"/>
      <protection/>
    </xf>
    <xf numFmtId="38" fontId="11" fillId="0" borderId="3" xfId="17" applyFont="1" applyBorder="1" applyAlignment="1" applyProtection="1">
      <alignment horizontal="right" vertical="center" shrinkToFit="1"/>
      <protection/>
    </xf>
    <xf numFmtId="0" fontId="8" fillId="0" borderId="81" xfId="0" applyFont="1" applyBorder="1" applyAlignment="1" applyProtection="1">
      <alignment horizontal="center" vertical="center" shrinkToFit="1"/>
      <protection/>
    </xf>
    <xf numFmtId="0" fontId="8" fillId="0" borderId="82" xfId="0" applyFont="1" applyBorder="1" applyAlignment="1" applyProtection="1">
      <alignment horizontal="center" vertical="center" shrinkToFit="1"/>
      <protection/>
    </xf>
    <xf numFmtId="0" fontId="8" fillId="0" borderId="83" xfId="0" applyFont="1" applyBorder="1" applyAlignment="1" applyProtection="1">
      <alignment horizontal="center" vertical="center" shrinkToFit="1"/>
      <protection/>
    </xf>
    <xf numFmtId="0" fontId="8" fillId="0" borderId="84" xfId="0" applyFont="1" applyBorder="1" applyAlignment="1" applyProtection="1">
      <alignment horizontal="center" vertical="center" shrinkToFit="1"/>
      <protection/>
    </xf>
    <xf numFmtId="0" fontId="8" fillId="0" borderId="85" xfId="0" applyFont="1" applyBorder="1" applyAlignment="1" applyProtection="1">
      <alignment horizontal="center" vertical="center" shrinkToFit="1"/>
      <protection/>
    </xf>
    <xf numFmtId="0" fontId="8" fillId="0" borderId="86" xfId="0" applyFont="1" applyBorder="1" applyAlignment="1" applyProtection="1">
      <alignment horizontal="center" vertical="center" shrinkToFit="1"/>
      <protection/>
    </xf>
    <xf numFmtId="193" fontId="8" fillId="0" borderId="90" xfId="0" applyNumberFormat="1" applyFont="1" applyBorder="1" applyAlignment="1" applyProtection="1">
      <alignment horizontal="right" vertical="center" shrinkToFit="1"/>
      <protection/>
    </xf>
    <xf numFmtId="0" fontId="0" fillId="0" borderId="78" xfId="0" applyBorder="1" applyAlignment="1">
      <alignment horizontal="right" vertical="center" shrinkToFit="1"/>
    </xf>
    <xf numFmtId="0" fontId="0" fillId="0" borderId="79" xfId="0" applyBorder="1" applyAlignment="1">
      <alignment horizontal="right" vertical="center" shrinkToFit="1"/>
    </xf>
    <xf numFmtId="193" fontId="8" fillId="0" borderId="15" xfId="0" applyNumberFormat="1" applyFont="1" applyFill="1" applyBorder="1" applyAlignment="1" applyProtection="1">
      <alignment horizontal="right" vertical="center" shrinkToFit="1"/>
      <protection/>
    </xf>
    <xf numFmtId="0" fontId="0" fillId="0" borderId="1" xfId="0" applyFill="1" applyBorder="1" applyAlignment="1">
      <alignment horizontal="right" vertical="center" shrinkToFit="1"/>
    </xf>
    <xf numFmtId="0" fontId="0" fillId="0" borderId="89" xfId="0" applyFill="1" applyBorder="1" applyAlignment="1">
      <alignment horizontal="right" vertical="center" shrinkToFit="1"/>
    </xf>
    <xf numFmtId="38" fontId="8" fillId="2" borderId="15" xfId="17" applyFont="1" applyFill="1" applyBorder="1" applyAlignment="1" applyProtection="1">
      <alignment horizontal="right" vertical="center" shrinkToFit="1"/>
      <protection/>
    </xf>
    <xf numFmtId="38" fontId="8" fillId="2" borderId="1" xfId="17" applyFont="1" applyFill="1" applyBorder="1" applyAlignment="1" applyProtection="1">
      <alignment horizontal="right" vertical="center" shrinkToFit="1"/>
      <protection/>
    </xf>
    <xf numFmtId="38" fontId="8" fillId="2" borderId="3" xfId="17" applyFont="1" applyFill="1" applyBorder="1" applyAlignment="1" applyProtection="1">
      <alignment horizontal="right" vertical="center" shrinkToFit="1"/>
      <protection/>
    </xf>
    <xf numFmtId="193" fontId="30" fillId="0" borderId="44" xfId="0" applyNumberFormat="1" applyFont="1" applyBorder="1" applyAlignment="1" applyProtection="1">
      <alignment horizontal="right" vertical="center" shrinkToFit="1"/>
      <protection hidden="1"/>
    </xf>
    <xf numFmtId="193" fontId="30" fillId="0" borderId="45" xfId="0" applyNumberFormat="1" applyFont="1" applyBorder="1" applyAlignment="1" applyProtection="1">
      <alignment horizontal="right" vertical="center" shrinkToFit="1"/>
      <protection hidden="1"/>
    </xf>
    <xf numFmtId="193" fontId="30" fillId="0" borderId="51" xfId="0" applyNumberFormat="1" applyFont="1" applyBorder="1" applyAlignment="1" applyProtection="1">
      <alignment horizontal="right" vertical="center" shrinkToFit="1"/>
      <protection hidden="1"/>
    </xf>
    <xf numFmtId="0" fontId="0" fillId="0" borderId="45" xfId="0" applyBorder="1" applyAlignment="1">
      <alignment horizontal="right" vertical="center" shrinkToFit="1"/>
    </xf>
    <xf numFmtId="0" fontId="30" fillId="0" borderId="91" xfId="0" applyFont="1" applyBorder="1" applyAlignment="1" applyProtection="1">
      <alignment horizontal="center" vertical="center" shrinkToFit="1"/>
      <protection hidden="1"/>
    </xf>
    <xf numFmtId="0" fontId="30" fillId="0" borderId="82" xfId="0" applyFont="1" applyBorder="1" applyAlignment="1" applyProtection="1">
      <alignment horizontal="center" vertical="center" shrinkToFit="1"/>
      <protection hidden="1"/>
    </xf>
    <xf numFmtId="0" fontId="30" fillId="0" borderId="83" xfId="0" applyFont="1" applyBorder="1" applyAlignment="1" applyProtection="1">
      <alignment horizontal="center" vertical="center" shrinkToFit="1"/>
      <protection hidden="1"/>
    </xf>
    <xf numFmtId="0" fontId="30" fillId="0" borderId="92" xfId="0" applyFont="1" applyBorder="1" applyAlignment="1" applyProtection="1">
      <alignment horizontal="center" vertical="center" shrinkToFit="1"/>
      <protection hidden="1"/>
    </xf>
    <xf numFmtId="0" fontId="30" fillId="0" borderId="93" xfId="0" applyFont="1" applyBorder="1" applyAlignment="1" applyProtection="1">
      <alignment horizontal="center" vertical="center" shrinkToFit="1"/>
      <protection hidden="1"/>
    </xf>
    <xf numFmtId="0" fontId="30" fillId="0" borderId="94" xfId="0" applyFont="1" applyBorder="1" applyAlignment="1" applyProtection="1">
      <alignment horizontal="center" vertical="center" shrinkToFit="1"/>
      <protection hidden="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188" fontId="30" fillId="0" borderId="44" xfId="0" applyNumberFormat="1" applyFont="1" applyFill="1" applyBorder="1" applyAlignment="1" applyProtection="1">
      <alignment horizontal="center" vertical="center" shrinkToFit="1"/>
      <protection hidden="1"/>
    </xf>
    <xf numFmtId="0" fontId="0" fillId="0" borderId="45" xfId="0" applyFill="1" applyBorder="1" applyAlignment="1">
      <alignment horizontal="center" vertical="center" shrinkToFit="1"/>
    </xf>
    <xf numFmtId="0" fontId="0" fillId="0" borderId="51" xfId="0" applyFill="1" applyBorder="1" applyAlignment="1">
      <alignment horizontal="center" vertical="center" shrinkToFit="1"/>
    </xf>
    <xf numFmtId="188" fontId="30" fillId="0" borderId="98" xfId="0" applyNumberFormat="1" applyFont="1" applyBorder="1" applyAlignment="1" applyProtection="1">
      <alignment horizontal="right" vertical="center" shrinkToFit="1"/>
      <protection hidden="1"/>
    </xf>
    <xf numFmtId="188" fontId="30" fillId="0" borderId="99" xfId="0" applyNumberFormat="1" applyFont="1" applyBorder="1" applyAlignment="1" applyProtection="1">
      <alignment horizontal="right" vertical="center" shrinkToFit="1"/>
      <protection hidden="1"/>
    </xf>
    <xf numFmtId="193" fontId="30" fillId="0" borderId="2" xfId="0" applyNumberFormat="1" applyFont="1" applyBorder="1" applyAlignment="1" applyProtection="1">
      <alignment horizontal="right" vertical="center" shrinkToFit="1"/>
      <protection hidden="1"/>
    </xf>
    <xf numFmtId="0" fontId="30" fillId="0" borderId="44" xfId="0" applyFont="1" applyBorder="1" applyAlignment="1" applyProtection="1">
      <alignment horizontal="center" vertical="center" shrinkToFit="1"/>
      <protection hidden="1"/>
    </xf>
    <xf numFmtId="0" fontId="0" fillId="0" borderId="45" xfId="0" applyBorder="1" applyAlignment="1">
      <alignment horizontal="center" vertical="center" shrinkToFit="1"/>
    </xf>
    <xf numFmtId="0" fontId="0" fillId="0" borderId="51" xfId="0" applyBorder="1" applyAlignment="1">
      <alignment horizontal="center" vertical="center" shrinkToFit="1"/>
    </xf>
    <xf numFmtId="193" fontId="30" fillId="0" borderId="100" xfId="0" applyNumberFormat="1" applyFont="1" applyBorder="1" applyAlignment="1" applyProtection="1">
      <alignment horizontal="right" vertical="center" shrinkToFit="1"/>
      <protection hidden="1"/>
    </xf>
    <xf numFmtId="0" fontId="0" fillId="0" borderId="101" xfId="0" applyBorder="1" applyAlignment="1">
      <alignment horizontal="right" vertical="center" shrinkToFit="1"/>
    </xf>
    <xf numFmtId="0" fontId="0" fillId="0" borderId="102" xfId="0" applyBorder="1" applyAlignment="1">
      <alignment horizontal="right" vertical="center" shrinkToFit="1"/>
    </xf>
    <xf numFmtId="0" fontId="30" fillId="0" borderId="11" xfId="0" applyFont="1" applyBorder="1" applyAlignment="1" applyProtection="1">
      <alignment horizontal="center" vertical="center" shrinkToFit="1"/>
      <protection hidden="1"/>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193" fontId="30" fillId="0" borderId="11" xfId="0" applyNumberFormat="1" applyFont="1" applyBorder="1" applyAlignment="1" applyProtection="1">
      <alignment horizontal="right" vertical="center" shrinkToFit="1"/>
      <protection hidden="1"/>
    </xf>
    <xf numFmtId="0" fontId="0" fillId="0" borderId="8" xfId="0" applyBorder="1" applyAlignment="1">
      <alignment horizontal="right" vertical="center" shrinkToFit="1"/>
    </xf>
    <xf numFmtId="0" fontId="0" fillId="0" borderId="13" xfId="0" applyBorder="1" applyAlignment="1">
      <alignment horizontal="right" vertical="center" shrinkToFit="1"/>
    </xf>
    <xf numFmtId="193" fontId="30" fillId="0" borderId="8" xfId="0" applyNumberFormat="1" applyFont="1" applyBorder="1" applyAlignment="1" applyProtection="1">
      <alignment horizontal="right" vertical="center" shrinkToFit="1"/>
      <protection hidden="1"/>
    </xf>
    <xf numFmtId="193" fontId="30" fillId="0" borderId="13" xfId="0" applyNumberFormat="1" applyFont="1" applyBorder="1" applyAlignment="1" applyProtection="1">
      <alignment horizontal="right" vertical="center" shrinkToFit="1"/>
      <protection hidden="1"/>
    </xf>
    <xf numFmtId="0" fontId="30" fillId="0" borderId="2" xfId="0" applyFont="1" applyBorder="1" applyAlignment="1" applyProtection="1">
      <alignment horizontal="center" vertical="center" shrinkToFit="1"/>
      <protection hidden="1"/>
    </xf>
    <xf numFmtId="0" fontId="30" fillId="0" borderId="15"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2" xfId="0" applyFont="1" applyBorder="1" applyAlignment="1" applyProtection="1">
      <alignment horizontal="center" vertical="center" wrapText="1" shrinkToFit="1"/>
      <protection hidden="1"/>
    </xf>
    <xf numFmtId="0" fontId="30" fillId="0" borderId="15" xfId="0" applyFont="1" applyBorder="1" applyAlignment="1" applyProtection="1">
      <alignment horizontal="center" vertical="center" wrapText="1" shrinkToFit="1"/>
      <protection hidden="1"/>
    </xf>
    <xf numFmtId="0" fontId="30" fillId="0" borderId="36" xfId="0" applyFont="1" applyBorder="1" applyAlignment="1" applyProtection="1">
      <alignment horizontal="center" vertical="center" textRotation="255" shrinkToFit="1"/>
      <protection hidden="1"/>
    </xf>
    <xf numFmtId="0" fontId="30" fillId="0" borderId="103" xfId="0" applyFont="1" applyBorder="1" applyAlignment="1" applyProtection="1">
      <alignment horizontal="center" vertical="center" textRotation="255" shrinkToFit="1"/>
      <protection hidden="1"/>
    </xf>
    <xf numFmtId="0" fontId="30" fillId="0" borderId="104" xfId="0" applyFont="1" applyBorder="1" applyAlignment="1" applyProtection="1">
      <alignment horizontal="center" vertical="center" textRotation="255" shrinkToFit="1"/>
      <protection hidden="1"/>
    </xf>
    <xf numFmtId="200" fontId="30" fillId="0" borderId="16" xfId="0" applyNumberFormat="1" applyFont="1" applyBorder="1" applyAlignment="1" applyProtection="1">
      <alignment horizontal="right" vertical="center" shrinkToFit="1"/>
      <protection hidden="1"/>
    </xf>
    <xf numFmtId="200" fontId="30" fillId="0" borderId="0" xfId="0" applyNumberFormat="1" applyFont="1" applyBorder="1" applyAlignment="1" applyProtection="1">
      <alignment horizontal="right" vertical="center" shrinkToFit="1"/>
      <protection hidden="1"/>
    </xf>
    <xf numFmtId="200" fontId="30" fillId="0" borderId="17" xfId="0" applyNumberFormat="1" applyFont="1" applyBorder="1" applyAlignment="1" applyProtection="1">
      <alignment horizontal="right" vertical="center" shrinkToFit="1"/>
      <protection hidden="1"/>
    </xf>
    <xf numFmtId="203" fontId="30" fillId="0" borderId="16"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17" xfId="0" applyNumberFormat="1" applyFont="1" applyBorder="1" applyAlignment="1" applyProtection="1">
      <alignment horizontal="right" vertical="center" shrinkToFit="1"/>
      <protection hidden="1"/>
    </xf>
    <xf numFmtId="0" fontId="30" fillId="0" borderId="104"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37" fillId="0" borderId="0" xfId="0" applyFont="1" applyBorder="1" applyAlignment="1" applyProtection="1">
      <alignment horizontal="left" vertical="center" shrinkToFit="1"/>
      <protection hidden="1"/>
    </xf>
    <xf numFmtId="193" fontId="30" fillId="0" borderId="105" xfId="0" applyNumberFormat="1" applyFont="1" applyBorder="1" applyAlignment="1" applyProtection="1">
      <alignment horizontal="right" vertical="center" shrinkToFit="1"/>
      <protection hidden="1"/>
    </xf>
    <xf numFmtId="193" fontId="30" fillId="0" borderId="106" xfId="0" applyNumberFormat="1" applyFont="1" applyBorder="1" applyAlignment="1" applyProtection="1">
      <alignment horizontal="right" vertical="center" shrinkToFit="1"/>
      <protection hidden="1"/>
    </xf>
    <xf numFmtId="193" fontId="30" fillId="0" borderId="107" xfId="0" applyNumberFormat="1" applyFont="1" applyBorder="1" applyAlignment="1" applyProtection="1">
      <alignment horizontal="right" vertical="center" shrinkToFit="1"/>
      <protection hidden="1"/>
    </xf>
    <xf numFmtId="193" fontId="30" fillId="0" borderId="57" xfId="0" applyNumberFormat="1" applyFont="1" applyBorder="1" applyAlignment="1" applyProtection="1">
      <alignment horizontal="right" vertical="center" shrinkToFit="1"/>
      <protection hidden="1"/>
    </xf>
    <xf numFmtId="0" fontId="37" fillId="0" borderId="10" xfId="0"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shrinkToFit="1"/>
      <protection hidden="1"/>
    </xf>
    <xf numFmtId="0" fontId="30" fillId="0" borderId="57" xfId="0" applyFont="1" applyBorder="1" applyAlignment="1" applyProtection="1">
      <alignment horizontal="center" vertical="center" shrinkToFit="1"/>
      <protection hidden="1"/>
    </xf>
    <xf numFmtId="0" fontId="30" fillId="0" borderId="105" xfId="0" applyFont="1" applyBorder="1" applyAlignment="1" applyProtection="1">
      <alignment horizontal="center" vertical="center" shrinkToFit="1"/>
      <protection hidden="1"/>
    </xf>
    <xf numFmtId="193" fontId="30" fillId="0" borderId="108" xfId="0" applyNumberFormat="1" applyFont="1" applyBorder="1" applyAlignment="1" applyProtection="1">
      <alignment horizontal="right" vertical="center" shrinkToFit="1"/>
      <protection hidden="1"/>
    </xf>
    <xf numFmtId="188" fontId="30" fillId="0" borderId="104" xfId="0" applyNumberFormat="1" applyFont="1" applyBorder="1" applyAlignment="1" applyProtection="1">
      <alignment horizontal="right" vertical="center" shrinkToFit="1"/>
      <protection hidden="1"/>
    </xf>
    <xf numFmtId="188" fontId="30" fillId="0" borderId="109" xfId="0" applyNumberFormat="1" applyFont="1" applyBorder="1" applyAlignment="1" applyProtection="1">
      <alignment horizontal="right" vertical="center" shrinkToFit="1"/>
      <protection hidden="1"/>
    </xf>
    <xf numFmtId="188" fontId="30" fillId="0" borderId="11" xfId="0" applyNumberFormat="1" applyFont="1" applyBorder="1" applyAlignment="1" applyProtection="1">
      <alignment horizontal="center" vertical="center" shrinkToFit="1"/>
      <protection hidden="1"/>
    </xf>
    <xf numFmtId="188" fontId="30" fillId="0" borderId="8" xfId="0" applyNumberFormat="1" applyFont="1" applyBorder="1" applyAlignment="1" applyProtection="1">
      <alignment horizontal="center" vertical="center" shrinkToFit="1"/>
      <protection hidden="1"/>
    </xf>
    <xf numFmtId="188" fontId="30" fillId="0" borderId="13" xfId="0" applyNumberFormat="1" applyFont="1" applyBorder="1" applyAlignment="1" applyProtection="1">
      <alignment horizontal="center" vertical="center" shrinkToFit="1"/>
      <protection hidden="1"/>
    </xf>
    <xf numFmtId="188" fontId="30" fillId="0" borderId="12" xfId="0" applyNumberFormat="1" applyFont="1" applyBorder="1" applyAlignment="1" applyProtection="1">
      <alignment horizontal="center" vertical="center" shrinkToFit="1"/>
      <protection hidden="1"/>
    </xf>
    <xf numFmtId="188" fontId="30" fillId="0" borderId="10" xfId="0" applyNumberFormat="1" applyFont="1" applyBorder="1" applyAlignment="1" applyProtection="1">
      <alignment horizontal="center" vertical="center" shrinkToFit="1"/>
      <protection hidden="1"/>
    </xf>
    <xf numFmtId="188" fontId="30" fillId="0" borderId="32" xfId="0" applyNumberFormat="1" applyFont="1" applyBorder="1" applyAlignment="1" applyProtection="1">
      <alignment horizontal="center" vertical="center" shrinkToFit="1"/>
      <protection hidden="1"/>
    </xf>
    <xf numFmtId="188" fontId="30" fillId="0" borderId="16" xfId="0" applyNumberFormat="1" applyFont="1" applyBorder="1" applyAlignment="1" applyProtection="1">
      <alignment horizontal="center" vertical="center" shrinkToFit="1"/>
      <protection hidden="1"/>
    </xf>
    <xf numFmtId="188" fontId="30" fillId="0" borderId="0" xfId="0" applyNumberFormat="1" applyFont="1" applyBorder="1" applyAlignment="1" applyProtection="1">
      <alignment horizontal="center" vertical="center" shrinkToFit="1"/>
      <protection hidden="1"/>
    </xf>
    <xf numFmtId="188" fontId="30" fillId="0" borderId="17" xfId="0" applyNumberFormat="1" applyFont="1" applyBorder="1" applyAlignment="1" applyProtection="1">
      <alignment horizontal="center" vertical="center" shrinkToFit="1"/>
      <protection hidden="1"/>
    </xf>
    <xf numFmtId="200" fontId="30" fillId="0" borderId="16" xfId="0" applyNumberFormat="1" applyFont="1" applyBorder="1" applyAlignment="1" applyProtection="1">
      <alignment horizontal="center" vertical="center" shrinkToFit="1"/>
      <protection hidden="1"/>
    </xf>
    <xf numFmtId="200" fontId="30" fillId="0" borderId="0" xfId="0" applyNumberFormat="1" applyFont="1" applyBorder="1" applyAlignment="1" applyProtection="1">
      <alignment horizontal="center" vertical="center" shrinkToFit="1"/>
      <protection hidden="1"/>
    </xf>
    <xf numFmtId="200" fontId="30" fillId="0" borderId="17" xfId="0" applyNumberFormat="1" applyFont="1" applyBorder="1" applyAlignment="1" applyProtection="1">
      <alignment horizontal="center" vertical="center" shrinkToFit="1"/>
      <protection hidden="1"/>
    </xf>
    <xf numFmtId="0" fontId="30" fillId="0" borderId="98" xfId="0" applyFont="1" applyBorder="1" applyAlignment="1" applyProtection="1">
      <alignment horizontal="center" vertical="center" shrinkToFit="1"/>
      <protection hidden="1"/>
    </xf>
    <xf numFmtId="0" fontId="30" fillId="0" borderId="110" xfId="0" applyFont="1" applyBorder="1" applyAlignment="1" applyProtection="1">
      <alignment vertical="center" textRotation="255" shrinkToFit="1"/>
      <protection hidden="1"/>
    </xf>
    <xf numFmtId="0" fontId="0" fillId="0" borderId="16" xfId="0" applyBorder="1" applyAlignment="1" applyProtection="1">
      <alignment vertical="center" textRotation="255" shrinkToFit="1"/>
      <protection hidden="1"/>
    </xf>
    <xf numFmtId="0" fontId="0" fillId="0" borderId="6" xfId="0" applyBorder="1" applyAlignment="1" applyProtection="1">
      <alignment vertical="center" textRotation="255" shrinkToFit="1"/>
      <protection hidden="1"/>
    </xf>
    <xf numFmtId="202" fontId="30" fillId="0" borderId="0" xfId="0" applyNumberFormat="1" applyFont="1" applyBorder="1" applyAlignment="1" applyProtection="1">
      <alignment horizontal="center" vertical="center" shrinkToFit="1"/>
      <protection hidden="1"/>
    </xf>
    <xf numFmtId="202" fontId="30" fillId="0" borderId="17" xfId="0" applyNumberFormat="1" applyFont="1" applyBorder="1" applyAlignment="1" applyProtection="1">
      <alignment horizontal="center" vertical="center" shrinkToFit="1"/>
      <protection hidden="1"/>
    </xf>
    <xf numFmtId="0" fontId="30" fillId="0" borderId="110" xfId="0" applyFont="1" applyBorder="1" applyAlignment="1" applyProtection="1">
      <alignment horizontal="center" vertical="center" shrinkToFit="1"/>
      <protection hidden="1"/>
    </xf>
    <xf numFmtId="0" fontId="30" fillId="0" borderId="73" xfId="0" applyFont="1" applyBorder="1" applyAlignment="1" applyProtection="1">
      <alignment horizontal="center" vertical="center" shrinkToFit="1"/>
      <protection hidden="1"/>
    </xf>
    <xf numFmtId="0" fontId="30" fillId="0" borderId="74" xfId="0" applyFont="1" applyBorder="1" applyAlignment="1" applyProtection="1">
      <alignment horizontal="center" vertical="center" shrinkToFit="1"/>
      <protection hidden="1"/>
    </xf>
    <xf numFmtId="0" fontId="30" fillId="0" borderId="8" xfId="0" applyFont="1" applyBorder="1" applyAlignment="1" applyProtection="1">
      <alignment horizontal="center" vertical="center" shrinkToFit="1"/>
      <protection hidden="1"/>
    </xf>
    <xf numFmtId="0" fontId="30" fillId="0" borderId="13"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0" fontId="30" fillId="0" borderId="111" xfId="0" applyFont="1" applyBorder="1" applyAlignment="1" applyProtection="1">
      <alignment horizontal="center" vertical="center" shrinkToFit="1"/>
      <protection hidden="1"/>
    </xf>
    <xf numFmtId="0" fontId="30" fillId="0" borderId="112" xfId="0" applyFont="1" applyBorder="1" applyAlignment="1" applyProtection="1">
      <alignment horizontal="center" vertical="center" shrinkToFit="1"/>
      <protection hidden="1"/>
    </xf>
    <xf numFmtId="0" fontId="30" fillId="0" borderId="22" xfId="0" applyFont="1" applyBorder="1" applyAlignment="1" applyProtection="1">
      <alignment horizontal="center" vertical="center" shrinkToFit="1"/>
      <protection hidden="1"/>
    </xf>
    <xf numFmtId="188" fontId="30" fillId="0" borderId="113" xfId="0" applyNumberFormat="1" applyFont="1" applyBorder="1" applyAlignment="1" applyProtection="1">
      <alignment horizontal="center" vertical="center" shrinkToFit="1"/>
      <protection hidden="1"/>
    </xf>
    <xf numFmtId="188" fontId="30" fillId="0" borderId="113" xfId="0" applyNumberFormat="1" applyFont="1" applyBorder="1" applyAlignment="1" applyProtection="1">
      <alignment horizontal="right" vertical="center" shrinkToFit="1"/>
      <protection hidden="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193" fontId="30" fillId="0" borderId="114" xfId="0" applyNumberFormat="1" applyFont="1" applyBorder="1" applyAlignment="1" applyProtection="1">
      <alignment horizontal="right" vertical="center" shrinkToFit="1"/>
      <protection hidden="1"/>
    </xf>
    <xf numFmtId="188" fontId="30" fillId="0" borderId="110" xfId="0" applyNumberFormat="1" applyFont="1" applyBorder="1" applyAlignment="1" applyProtection="1">
      <alignment horizontal="center" vertical="center" shrinkToFit="1"/>
      <protection hidden="1"/>
    </xf>
    <xf numFmtId="188" fontId="30" fillId="0" borderId="73" xfId="0" applyNumberFormat="1" applyFont="1" applyBorder="1" applyAlignment="1" applyProtection="1">
      <alignment horizontal="center" vertical="center" shrinkToFit="1"/>
      <protection hidden="1"/>
    </xf>
    <xf numFmtId="188" fontId="30" fillId="0" borderId="74" xfId="0" applyNumberFormat="1" applyFont="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32" xfId="0" applyFont="1" applyBorder="1" applyAlignment="1" applyProtection="1">
      <alignment horizontal="center" vertical="center" shrinkToFit="1"/>
      <protection hidden="1"/>
    </xf>
    <xf numFmtId="0" fontId="30" fillId="0" borderId="115" xfId="0" applyFont="1" applyBorder="1" applyAlignment="1" applyProtection="1">
      <alignment horizontal="center" vertical="center" shrinkToFit="1"/>
      <protection hidden="1"/>
    </xf>
    <xf numFmtId="0" fontId="30" fillId="0" borderId="116" xfId="0" applyFont="1" applyBorder="1" applyAlignment="1" applyProtection="1">
      <alignment horizontal="center" vertical="center" shrinkToFit="1"/>
      <protection hidden="1"/>
    </xf>
    <xf numFmtId="0" fontId="30" fillId="0" borderId="117" xfId="0" applyFont="1" applyBorder="1" applyAlignment="1" applyProtection="1">
      <alignment horizontal="center" vertical="center" shrinkToFit="1"/>
      <protection hidden="1"/>
    </xf>
    <xf numFmtId="188" fontId="30" fillId="0" borderId="115" xfId="0" applyNumberFormat="1" applyFont="1" applyBorder="1" applyAlignment="1" applyProtection="1">
      <alignment horizontal="right" vertical="center" shrinkToFit="1"/>
      <protection hidden="1"/>
    </xf>
    <xf numFmtId="188" fontId="30" fillId="0" borderId="116" xfId="0" applyNumberFormat="1" applyFont="1" applyBorder="1" applyAlignment="1" applyProtection="1">
      <alignment horizontal="right" vertical="center" shrinkToFit="1"/>
      <protection hidden="1"/>
    </xf>
    <xf numFmtId="188" fontId="30" fillId="0" borderId="117" xfId="0" applyNumberFormat="1" applyFont="1" applyBorder="1" applyAlignment="1" applyProtection="1">
      <alignment horizontal="right" vertical="center" shrinkToFit="1"/>
      <protection hidden="1"/>
    </xf>
    <xf numFmtId="188" fontId="30" fillId="0" borderId="27" xfId="0" applyNumberFormat="1" applyFont="1" applyBorder="1" applyAlignment="1" applyProtection="1">
      <alignment horizontal="right" vertical="center" shrinkToFit="1"/>
      <protection hidden="1"/>
    </xf>
    <xf numFmtId="193" fontId="30" fillId="0" borderId="58" xfId="0" applyNumberFormat="1" applyFont="1" applyBorder="1" applyAlignment="1" applyProtection="1">
      <alignment horizontal="right" vertical="center" shrinkToFit="1"/>
      <protection hidden="1"/>
    </xf>
    <xf numFmtId="202" fontId="30" fillId="0" borderId="16" xfId="0" applyNumberFormat="1" applyFont="1" applyBorder="1" applyAlignment="1" applyProtection="1">
      <alignment horizontal="center" vertical="center" shrinkToFit="1"/>
      <protection hidden="1"/>
    </xf>
    <xf numFmtId="193" fontId="30" fillId="0" borderId="118" xfId="0" applyNumberFormat="1" applyFont="1" applyBorder="1" applyAlignment="1" applyProtection="1">
      <alignment horizontal="center" vertical="center" shrinkToFit="1"/>
      <protection hidden="1"/>
    </xf>
    <xf numFmtId="193" fontId="30" fillId="0" borderId="15" xfId="0" applyNumberFormat="1" applyFont="1" applyBorder="1" applyAlignment="1" applyProtection="1">
      <alignment horizontal="right" vertical="center" shrinkToFit="1"/>
      <protection hidden="1"/>
    </xf>
    <xf numFmtId="193" fontId="30" fillId="0" borderId="1" xfId="0" applyNumberFormat="1" applyFont="1" applyBorder="1" applyAlignment="1" applyProtection="1">
      <alignment horizontal="right" vertical="center" shrinkToFit="1"/>
      <protection hidden="1"/>
    </xf>
    <xf numFmtId="193" fontId="30" fillId="0" borderId="3" xfId="0" applyNumberFormat="1" applyFont="1" applyBorder="1" applyAlignment="1" applyProtection="1">
      <alignment horizontal="right" vertical="center" shrinkToFit="1"/>
      <protection hidden="1"/>
    </xf>
    <xf numFmtId="193" fontId="30" fillId="0" borderId="91" xfId="0" applyNumberFormat="1" applyFont="1" applyBorder="1" applyAlignment="1" applyProtection="1">
      <alignment horizontal="right" vertical="center" shrinkToFit="1"/>
      <protection hidden="1"/>
    </xf>
    <xf numFmtId="193" fontId="30" fillId="0" borderId="82" xfId="0" applyNumberFormat="1" applyFont="1" applyBorder="1" applyAlignment="1" applyProtection="1">
      <alignment horizontal="right" vertical="center" shrinkToFit="1"/>
      <protection hidden="1"/>
    </xf>
    <xf numFmtId="193" fontId="30" fillId="0" borderId="83" xfId="0" applyNumberFormat="1" applyFont="1" applyBorder="1" applyAlignment="1" applyProtection="1">
      <alignment horizontal="right" vertical="center" shrinkToFit="1"/>
      <protection hidden="1"/>
    </xf>
    <xf numFmtId="195" fontId="6" fillId="0" borderId="87" xfId="17" applyNumberFormat="1" applyFont="1" applyFill="1" applyBorder="1" applyAlignment="1" applyProtection="1">
      <alignment horizontal="right" vertical="center" shrinkToFit="1"/>
      <protection hidden="1"/>
    </xf>
    <xf numFmtId="0" fontId="0" fillId="0" borderId="61" xfId="0" applyFill="1" applyBorder="1" applyAlignment="1">
      <alignment horizontal="right" vertical="center" shrinkToFit="1"/>
    </xf>
    <xf numFmtId="195" fontId="6" fillId="0" borderId="33" xfId="17" applyNumberFormat="1" applyFont="1" applyFill="1" applyBorder="1" applyAlignment="1" applyProtection="1">
      <alignment horizontal="right" vertical="center" shrinkToFit="1"/>
      <protection hidden="1"/>
    </xf>
    <xf numFmtId="0" fontId="0" fillId="0" borderId="3" xfId="0" applyFill="1" applyBorder="1" applyAlignment="1">
      <alignment horizontal="right" vertical="center" shrinkToFit="1"/>
    </xf>
    <xf numFmtId="204" fontId="6" fillId="0" borderId="15" xfId="17" applyNumberFormat="1" applyFont="1" applyFill="1" applyBorder="1" applyAlignment="1" applyProtection="1">
      <alignment horizontal="right" vertical="center" shrinkToFit="1"/>
      <protection hidden="1"/>
    </xf>
    <xf numFmtId="204" fontId="6" fillId="0" borderId="3" xfId="17" applyNumberFormat="1" applyFont="1" applyFill="1" applyBorder="1" applyAlignment="1" applyProtection="1">
      <alignment horizontal="right" vertical="center" shrinkToFit="1"/>
      <protection hidden="1"/>
    </xf>
    <xf numFmtId="0" fontId="6" fillId="0" borderId="2" xfId="0" applyFont="1" applyBorder="1" applyAlignment="1" applyProtection="1">
      <alignment horizontal="left" vertical="center" shrinkToFit="1"/>
      <protection hidden="1"/>
    </xf>
    <xf numFmtId="195" fontId="6" fillId="0" borderId="15" xfId="0" applyNumberFormat="1" applyFont="1" applyFill="1" applyBorder="1" applyAlignment="1" applyProtection="1">
      <alignment horizontal="right" vertical="center" shrinkToFit="1"/>
      <protection hidden="1"/>
    </xf>
    <xf numFmtId="195" fontId="6" fillId="0" borderId="15" xfId="17" applyNumberFormat="1" applyFont="1" applyFill="1" applyBorder="1" applyAlignment="1" applyProtection="1">
      <alignment horizontal="right" vertical="center" shrinkToFit="1"/>
      <protection hidden="1"/>
    </xf>
    <xf numFmtId="0" fontId="6" fillId="0" borderId="15" xfId="0" applyFont="1" applyBorder="1" applyAlignment="1" applyProtection="1">
      <alignment horizontal="center" vertical="center" shrinkToFit="1"/>
      <protection hidden="1"/>
    </xf>
    <xf numFmtId="0" fontId="6" fillId="0" borderId="1"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10"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shrinkToFit="1"/>
      <protection hidden="1"/>
    </xf>
    <xf numFmtId="0" fontId="5" fillId="0" borderId="11"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5" fillId="0" borderId="12" xfId="0" applyFont="1" applyBorder="1" applyAlignment="1" applyProtection="1">
      <alignment horizontal="center" vertical="center" shrinkToFit="1"/>
      <protection hidden="1"/>
    </xf>
    <xf numFmtId="0" fontId="5" fillId="0" borderId="10" xfId="0" applyFont="1" applyBorder="1" applyAlignment="1" applyProtection="1">
      <alignment horizontal="center" vertical="center" shrinkToFit="1"/>
      <protection hidden="1"/>
    </xf>
    <xf numFmtId="0" fontId="5" fillId="0" borderId="32"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176" fontId="6" fillId="0" borderId="1" xfId="0" applyNumberFormat="1" applyFont="1" applyBorder="1" applyAlignment="1" applyProtection="1">
      <alignment horizontal="right" vertical="center" shrinkToFit="1"/>
      <protection hidden="1"/>
    </xf>
    <xf numFmtId="221" fontId="6" fillId="0" borderId="1" xfId="0" applyNumberFormat="1" applyFont="1" applyBorder="1" applyAlignment="1" applyProtection="1">
      <alignment horizontal="right" vertical="center" shrinkToFit="1"/>
      <protection hidden="1"/>
    </xf>
    <xf numFmtId="193" fontId="6" fillId="0" borderId="1" xfId="0" applyNumberFormat="1" applyFont="1" applyBorder="1" applyAlignment="1" applyProtection="1">
      <alignment horizontal="right" vertical="center" shrinkToFit="1"/>
      <protection hidden="1"/>
    </xf>
    <xf numFmtId="185" fontId="6" fillId="0" borderId="1" xfId="0" applyNumberFormat="1" applyFont="1" applyBorder="1" applyAlignment="1" applyProtection="1">
      <alignment horizontal="right" vertical="center" shrinkToFit="1"/>
      <protection hidden="1"/>
    </xf>
    <xf numFmtId="195" fontId="40" fillId="0" borderId="87" xfId="17" applyNumberFormat="1" applyFont="1" applyBorder="1" applyAlignment="1" applyProtection="1">
      <alignment horizontal="right" vertical="center" shrinkToFit="1"/>
      <protection hidden="1"/>
    </xf>
    <xf numFmtId="195" fontId="40" fillId="0" borderId="1" xfId="17" applyNumberFormat="1" applyFont="1" applyBorder="1" applyAlignment="1" applyProtection="1">
      <alignment horizontal="right" vertical="center" shrinkToFit="1"/>
      <protection hidden="1"/>
    </xf>
    <xf numFmtId="195" fontId="40" fillId="0" borderId="3" xfId="17" applyNumberFormat="1" applyFont="1" applyBorder="1" applyAlignment="1" applyProtection="1">
      <alignment horizontal="right" vertical="center" shrinkToFit="1"/>
      <protection hidden="1"/>
    </xf>
    <xf numFmtId="204" fontId="40" fillId="0" borderId="2" xfId="17" applyNumberFormat="1" applyFont="1" applyBorder="1" applyAlignment="1" applyProtection="1">
      <alignment horizontal="right" vertical="center" shrinkToFit="1"/>
      <protection hidden="1"/>
    </xf>
    <xf numFmtId="195" fontId="6" fillId="0" borderId="87" xfId="17" applyNumberFormat="1" applyFont="1" applyBorder="1" applyAlignment="1" applyProtection="1">
      <alignment horizontal="right" vertical="center" shrinkToFit="1"/>
      <protection hidden="1"/>
    </xf>
    <xf numFmtId="195" fontId="6" fillId="0" borderId="1" xfId="17" applyNumberFormat="1" applyFont="1" applyBorder="1" applyAlignment="1" applyProtection="1">
      <alignment horizontal="right" vertical="center" shrinkToFit="1"/>
      <protection hidden="1"/>
    </xf>
    <xf numFmtId="195" fontId="40" fillId="0" borderId="33" xfId="17" applyNumberFormat="1" applyFont="1" applyBorder="1" applyAlignment="1" applyProtection="1">
      <alignment horizontal="right" vertical="center" shrinkToFit="1"/>
      <protection hidden="1"/>
    </xf>
    <xf numFmtId="195" fontId="40" fillId="0" borderId="89" xfId="17" applyNumberFormat="1" applyFont="1" applyBorder="1" applyAlignment="1" applyProtection="1">
      <alignment horizontal="right" vertical="center" shrinkToFit="1"/>
      <protection hidden="1"/>
    </xf>
    <xf numFmtId="204" fontId="6" fillId="0" borderId="2" xfId="17" applyNumberFormat="1" applyFont="1" applyBorder="1" applyAlignment="1" applyProtection="1">
      <alignment horizontal="right" vertical="center" shrinkToFit="1"/>
      <protection hidden="1"/>
    </xf>
    <xf numFmtId="0" fontId="6" fillId="0" borderId="12"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195" fontId="6" fillId="0" borderId="3" xfId="17" applyNumberFormat="1" applyFont="1" applyBorder="1" applyAlignment="1" applyProtection="1">
      <alignment horizontal="right" vertical="center" shrinkToFit="1"/>
      <protection hidden="1"/>
    </xf>
    <xf numFmtId="195" fontId="6" fillId="0" borderId="33" xfId="17" applyNumberFormat="1" applyFont="1" applyBorder="1" applyAlignment="1" applyProtection="1">
      <alignment horizontal="right" vertical="center" shrinkToFit="1"/>
      <protection hidden="1"/>
    </xf>
    <xf numFmtId="195" fontId="6" fillId="0" borderId="89" xfId="17" applyNumberFormat="1" applyFont="1" applyBorder="1" applyAlignment="1" applyProtection="1">
      <alignment horizontal="right" vertical="center" shrinkToFit="1"/>
      <protection hidden="1"/>
    </xf>
    <xf numFmtId="195" fontId="6" fillId="0" borderId="15" xfId="0" applyNumberFormat="1" applyFont="1" applyBorder="1" applyAlignment="1" applyProtection="1">
      <alignment horizontal="right" vertical="center" shrinkToFit="1"/>
      <protection hidden="1"/>
    </xf>
    <xf numFmtId="195" fontId="6" fillId="0" borderId="1" xfId="0" applyNumberFormat="1" applyFont="1" applyBorder="1" applyAlignment="1" applyProtection="1">
      <alignment horizontal="right" vertical="center" shrinkToFit="1"/>
      <protection hidden="1"/>
    </xf>
    <xf numFmtId="0" fontId="6" fillId="0" borderId="15" xfId="0" applyFont="1" applyBorder="1" applyAlignment="1" applyProtection="1">
      <alignment horizontal="left" vertical="center" shrinkToFit="1"/>
      <protection hidden="1"/>
    </xf>
    <xf numFmtId="0" fontId="6" fillId="0" borderId="1" xfId="0" applyFont="1" applyBorder="1" applyAlignment="1" applyProtection="1">
      <alignment horizontal="left" vertical="center" shrinkToFit="1"/>
      <protection hidden="1"/>
    </xf>
    <xf numFmtId="0" fontId="8" fillId="0" borderId="11" xfId="0" applyFont="1" applyBorder="1" applyAlignment="1" applyProtection="1">
      <alignment horizontal="distributed" vertical="center"/>
      <protection hidden="1"/>
    </xf>
    <xf numFmtId="0" fontId="8" fillId="0" borderId="8" xfId="0" applyFont="1" applyBorder="1" applyAlignment="1" applyProtection="1">
      <alignment horizontal="distributed" vertical="center"/>
      <protection hidden="1"/>
    </xf>
    <xf numFmtId="0" fontId="8" fillId="0" borderId="13" xfId="0" applyFont="1" applyBorder="1" applyAlignment="1" applyProtection="1">
      <alignment horizontal="distributed" vertical="center"/>
      <protection hidden="1"/>
    </xf>
    <xf numFmtId="0" fontId="8" fillId="0" borderId="12" xfId="0" applyFont="1" applyBorder="1" applyAlignment="1" applyProtection="1">
      <alignment horizontal="distributed" vertical="center"/>
      <protection hidden="1"/>
    </xf>
    <xf numFmtId="0" fontId="8" fillId="0" borderId="10" xfId="0" applyFont="1" applyBorder="1" applyAlignment="1" applyProtection="1">
      <alignment horizontal="distributed" vertical="center"/>
      <protection hidden="1"/>
    </xf>
    <xf numFmtId="0" fontId="8" fillId="0" borderId="32" xfId="0" applyFont="1" applyBorder="1" applyAlignment="1" applyProtection="1">
      <alignment horizontal="distributed" vertical="center"/>
      <protection hidden="1"/>
    </xf>
    <xf numFmtId="0" fontId="40" fillId="0" borderId="34" xfId="0" applyFont="1" applyBorder="1" applyAlignment="1" applyProtection="1">
      <alignment horizontal="center" vertical="center" shrinkToFit="1"/>
      <protection hidden="1"/>
    </xf>
    <xf numFmtId="0" fontId="40" fillId="0" borderId="2" xfId="0" applyFont="1" applyBorder="1" applyAlignment="1" applyProtection="1">
      <alignment horizontal="center" vertical="center" shrinkToFit="1"/>
      <protection hidden="1"/>
    </xf>
    <xf numFmtId="0" fontId="6" fillId="0" borderId="60"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wrapText="1" shrinkToFit="1"/>
      <protection hidden="1"/>
    </xf>
    <xf numFmtId="0" fontId="6" fillId="0" borderId="0" xfId="0" applyFont="1" applyAlignment="1" applyProtection="1">
      <alignment horizontal="center" vertical="center" shrinkToFit="1"/>
      <protection hidden="1"/>
    </xf>
    <xf numFmtId="0" fontId="6" fillId="0" borderId="15" xfId="0" applyFont="1" applyBorder="1" applyAlignment="1" applyProtection="1">
      <alignment horizontal="right" vertical="center" shrinkToFit="1"/>
      <protection hidden="1"/>
    </xf>
    <xf numFmtId="0" fontId="6" fillId="0" borderId="1" xfId="0" applyFont="1" applyBorder="1" applyAlignment="1" applyProtection="1">
      <alignment horizontal="right" vertical="center" shrinkToFit="1"/>
      <protection hidden="1"/>
    </xf>
    <xf numFmtId="40" fontId="6" fillId="0" borderId="1"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distributed" vertical="center" shrinkToFit="1"/>
      <protection hidden="1"/>
    </xf>
    <xf numFmtId="38" fontId="6" fillId="0" borderId="15" xfId="17" applyFont="1" applyBorder="1" applyAlignment="1" applyProtection="1">
      <alignment horizontal="center" vertical="center" shrinkToFit="1"/>
      <protection hidden="1"/>
    </xf>
    <xf numFmtId="38" fontId="6" fillId="0" borderId="1" xfId="17" applyFont="1" applyBorder="1" applyAlignment="1" applyProtection="1">
      <alignment horizontal="center" vertical="center" shrinkToFit="1"/>
      <protection hidden="1"/>
    </xf>
    <xf numFmtId="38" fontId="6" fillId="0" borderId="3" xfId="17" applyFont="1" applyBorder="1" applyAlignment="1" applyProtection="1">
      <alignment horizontal="center" vertical="center" shrinkToFit="1"/>
      <protection hidden="1"/>
    </xf>
    <xf numFmtId="0" fontId="6" fillId="0" borderId="0" xfId="0" applyFont="1" applyAlignment="1" applyProtection="1">
      <alignment horizontal="left" vertical="center" shrinkToFit="1"/>
      <protection hidden="1"/>
    </xf>
    <xf numFmtId="0" fontId="7"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237" fontId="6" fillId="0" borderId="1" xfId="0" applyNumberFormat="1" applyFont="1" applyBorder="1" applyAlignment="1" applyProtection="1">
      <alignment horizontal="right" vertical="center" shrinkToFit="1"/>
      <protection hidden="1"/>
    </xf>
    <xf numFmtId="0" fontId="6" fillId="0" borderId="36" xfId="0" applyFont="1" applyBorder="1" applyAlignment="1" applyProtection="1">
      <alignment horizontal="center" vertical="center" shrinkToFit="1"/>
      <protection hidden="1"/>
    </xf>
    <xf numFmtId="38" fontId="6" fillId="0" borderId="15" xfId="17" applyFont="1" applyBorder="1" applyAlignment="1" applyProtection="1">
      <alignment horizontal="right" vertical="center" shrinkToFit="1"/>
      <protection hidden="1"/>
    </xf>
    <xf numFmtId="38" fontId="6" fillId="0" borderId="1" xfId="17" applyFont="1" applyBorder="1" applyAlignment="1" applyProtection="1">
      <alignment horizontal="right" vertical="center" shrinkToFit="1"/>
      <protection hidden="1"/>
    </xf>
    <xf numFmtId="38" fontId="6" fillId="0" borderId="3" xfId="17" applyFont="1" applyBorder="1" applyAlignment="1" applyProtection="1">
      <alignment horizontal="right" vertical="center" shrinkToFit="1"/>
      <protection hidden="1"/>
    </xf>
    <xf numFmtId="38" fontId="6" fillId="0" borderId="77" xfId="17" applyFont="1" applyBorder="1" applyAlignment="1" applyProtection="1">
      <alignment horizontal="right" vertical="center" shrinkToFit="1"/>
      <protection hidden="1"/>
    </xf>
    <xf numFmtId="38" fontId="6" fillId="0" borderId="78" xfId="17" applyFont="1" applyBorder="1" applyAlignment="1" applyProtection="1">
      <alignment horizontal="right" vertical="center" shrinkToFit="1"/>
      <protection hidden="1"/>
    </xf>
    <xf numFmtId="38" fontId="6" fillId="0" borderId="79" xfId="17" applyFont="1" applyBorder="1" applyAlignment="1" applyProtection="1">
      <alignment horizontal="right" vertical="center" shrinkToFit="1"/>
      <protection hidden="1"/>
    </xf>
    <xf numFmtId="38" fontId="6" fillId="0" borderId="91" xfId="17" applyFont="1" applyBorder="1" applyAlignment="1" applyProtection="1">
      <alignment horizontal="center" vertical="center" shrinkToFit="1"/>
      <protection hidden="1"/>
    </xf>
    <xf numFmtId="38" fontId="6" fillId="0" borderId="82" xfId="17" applyFont="1" applyBorder="1" applyAlignment="1" applyProtection="1">
      <alignment horizontal="center" vertical="center" shrinkToFit="1"/>
      <protection hidden="1"/>
    </xf>
    <xf numFmtId="38" fontId="6" fillId="0" borderId="83" xfId="17" applyFont="1" applyBorder="1" applyAlignment="1" applyProtection="1">
      <alignment horizontal="center" vertical="center" shrinkToFit="1"/>
      <protection hidden="1"/>
    </xf>
    <xf numFmtId="38" fontId="6" fillId="0" borderId="92" xfId="17" applyFont="1" applyBorder="1" applyAlignment="1" applyProtection="1">
      <alignment horizontal="center" vertical="center" shrinkToFit="1"/>
      <protection hidden="1"/>
    </xf>
    <xf numFmtId="38" fontId="6" fillId="0" borderId="93" xfId="17" applyFont="1" applyBorder="1" applyAlignment="1" applyProtection="1">
      <alignment horizontal="center" vertical="center" shrinkToFit="1"/>
      <protection hidden="1"/>
    </xf>
    <xf numFmtId="38" fontId="6" fillId="0" borderId="94" xfId="17" applyFont="1" applyBorder="1" applyAlignment="1" applyProtection="1">
      <alignment horizontal="center" vertical="center" shrinkToFit="1"/>
      <protection hidden="1"/>
    </xf>
    <xf numFmtId="38" fontId="6" fillId="0" borderId="119" xfId="17" applyFont="1" applyBorder="1" applyAlignment="1" applyProtection="1">
      <alignment horizontal="center" vertical="center" shrinkToFit="1"/>
      <protection hidden="1"/>
    </xf>
    <xf numFmtId="38" fontId="6" fillId="0" borderId="85" xfId="17" applyFont="1" applyBorder="1" applyAlignment="1" applyProtection="1">
      <alignment horizontal="center" vertical="center" shrinkToFit="1"/>
      <protection hidden="1"/>
    </xf>
    <xf numFmtId="38" fontId="6" fillId="0" borderId="86" xfId="17" applyFont="1" applyBorder="1" applyAlignment="1" applyProtection="1">
      <alignment horizontal="center" vertical="center" shrinkToFit="1"/>
      <protection hidden="1"/>
    </xf>
    <xf numFmtId="0" fontId="7" fillId="0" borderId="11"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17" xfId="0" applyFont="1" applyBorder="1" applyAlignment="1" applyProtection="1">
      <alignment horizontal="center" vertical="center" shrinkToFit="1"/>
      <protection hidden="1"/>
    </xf>
    <xf numFmtId="0" fontId="6" fillId="0" borderId="32" xfId="0" applyFont="1" applyBorder="1" applyAlignment="1" applyProtection="1">
      <alignment horizontal="center" vertical="center" shrinkToFit="1"/>
      <protection hidden="1"/>
    </xf>
    <xf numFmtId="195" fontId="6" fillId="0" borderId="15" xfId="17" applyNumberFormat="1" applyFont="1" applyBorder="1" applyAlignment="1" applyProtection="1">
      <alignment horizontal="right" vertical="center" shrinkToFit="1"/>
      <protection hidden="1"/>
    </xf>
    <xf numFmtId="40" fontId="6" fillId="0" borderId="1" xfId="17" applyNumberFormat="1" applyFont="1" applyBorder="1" applyAlignment="1" applyProtection="1">
      <alignment horizontal="right" vertical="center" shrinkToFit="1"/>
      <protection hidden="1"/>
    </xf>
    <xf numFmtId="3" fontId="6" fillId="0" borderId="1" xfId="0" applyNumberFormat="1" applyFont="1" applyBorder="1" applyAlignment="1" applyProtection="1">
      <alignment horizontal="center" vertical="center" shrinkToFit="1"/>
      <protection hidden="1"/>
    </xf>
    <xf numFmtId="233" fontId="6" fillId="0" borderId="1" xfId="0" applyNumberFormat="1" applyFont="1" applyBorder="1" applyAlignment="1" applyProtection="1">
      <alignment horizontal="center" vertical="center" shrinkToFit="1"/>
      <protection hidden="1"/>
    </xf>
    <xf numFmtId="178" fontId="6" fillId="0" borderId="1" xfId="0" applyNumberFormat="1" applyFont="1" applyBorder="1" applyAlignment="1" applyProtection="1">
      <alignment horizontal="center" vertical="center" shrinkToFit="1"/>
      <protection hidden="1"/>
    </xf>
    <xf numFmtId="205" fontId="6" fillId="0" borderId="1" xfId="17" applyNumberFormat="1" applyFont="1" applyBorder="1" applyAlignment="1" applyProtection="1">
      <alignment horizontal="right" vertical="center" shrinkToFit="1"/>
      <protection hidden="1"/>
    </xf>
    <xf numFmtId="205" fontId="6" fillId="0" borderId="3" xfId="17" applyNumberFormat="1" applyFont="1" applyBorder="1" applyAlignment="1" applyProtection="1">
      <alignment horizontal="right" vertical="center" shrinkToFit="1"/>
      <protection hidden="1"/>
    </xf>
    <xf numFmtId="179" fontId="6" fillId="0" borderId="1" xfId="17" applyNumberFormat="1" applyFont="1" applyBorder="1" applyAlignment="1" applyProtection="1">
      <alignment horizontal="right" vertical="center" shrinkToFit="1"/>
      <protection hidden="1"/>
    </xf>
    <xf numFmtId="179" fontId="6" fillId="0" borderId="3" xfId="17" applyNumberFormat="1" applyFont="1" applyBorder="1" applyAlignment="1" applyProtection="1">
      <alignment horizontal="right" vertical="center" shrinkToFit="1"/>
      <protection hidden="1"/>
    </xf>
    <xf numFmtId="205" fontId="6" fillId="0" borderId="1" xfId="0" applyNumberFormat="1" applyFont="1" applyBorder="1" applyAlignment="1" applyProtection="1">
      <alignment horizontal="right" vertical="center" shrinkToFit="1"/>
      <protection hidden="1"/>
    </xf>
    <xf numFmtId="206" fontId="6" fillId="0" borderId="1" xfId="0" applyNumberFormat="1" applyFont="1" applyBorder="1" applyAlignment="1" applyProtection="1">
      <alignment horizontal="right" vertical="center" shrinkToFit="1"/>
      <protection hidden="1"/>
    </xf>
    <xf numFmtId="211" fontId="6" fillId="0" borderId="15" xfId="0" applyNumberFormat="1" applyFont="1" applyBorder="1" applyAlignment="1" applyProtection="1">
      <alignment horizontal="center" vertical="center" shrinkToFit="1"/>
      <protection hidden="1"/>
    </xf>
    <xf numFmtId="211" fontId="6" fillId="0" borderId="1" xfId="0" applyNumberFormat="1" applyFont="1" applyBorder="1" applyAlignment="1" applyProtection="1">
      <alignment horizontal="center" vertical="center" shrinkToFit="1"/>
      <protection hidden="1"/>
    </xf>
    <xf numFmtId="0" fontId="41" fillId="0" borderId="0" xfId="0" applyFont="1" applyBorder="1" applyAlignment="1" applyProtection="1">
      <alignment horizontal="left" vertical="top" shrinkToFit="1"/>
      <protection hidden="1"/>
    </xf>
    <xf numFmtId="0" fontId="41" fillId="0" borderId="0" xfId="0" applyFont="1" applyBorder="1" applyAlignment="1" applyProtection="1">
      <alignment horizontal="center" vertical="top" shrinkToFit="1"/>
      <protection hidden="1"/>
    </xf>
    <xf numFmtId="0" fontId="4" fillId="0" borderId="0" xfId="0" applyFont="1" applyBorder="1" applyAlignment="1" applyProtection="1">
      <alignment horizontal="left" vertical="center" shrinkToFit="1"/>
      <protection hidden="1"/>
    </xf>
    <xf numFmtId="0" fontId="4" fillId="0" borderId="0" xfId="0" applyNumberFormat="1" applyFont="1" applyAlignment="1" applyProtection="1">
      <alignment horizontal="left" vertical="top" shrinkToFit="1"/>
      <protection hidden="1"/>
    </xf>
    <xf numFmtId="0" fontId="4" fillId="0" borderId="0" xfId="0" applyFont="1" applyBorder="1" applyAlignment="1" applyProtection="1">
      <alignment horizontal="center" vertical="center" shrinkToFit="1"/>
      <protection hidden="1"/>
    </xf>
    <xf numFmtId="0" fontId="42"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right" vertical="center"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cellXfs>
  <cellStyles count="11">
    <cellStyle name="Normal" xfId="0"/>
    <cellStyle name="Percent" xfId="15"/>
    <cellStyle name="Hyperlink" xfId="16"/>
    <cellStyle name="Comma [0]" xfId="17"/>
    <cellStyle name="Comma" xfId="18"/>
    <cellStyle name="Currency [0]" xfId="19"/>
    <cellStyle name="Currency" xfId="20"/>
    <cellStyle name="標準_導入計画産業車両用" xfId="21"/>
    <cellStyle name="標準_導入計画産業車両用_060803認定申請書式_060805認定申請書式" xfId="22"/>
    <cellStyle name="標準_導入計画産業車両用_060803認定申請書式_認定書式（記入例）" xfId="23"/>
    <cellStyle name="Followed Hyperlink" xfId="24"/>
  </cellStyles>
  <dxfs count="6">
    <dxf>
      <font>
        <color rgb="FFFF0000"/>
      </font>
      <border/>
    </dxf>
    <dxf>
      <fill>
        <patternFill>
          <bgColor rgb="FFFF0000"/>
        </patternFill>
      </fill>
      <border/>
    </dxf>
    <dxf>
      <font>
        <b val="0"/>
        <i/>
        <color rgb="FFFF0000"/>
      </font>
      <border/>
    </dxf>
    <dxf>
      <font>
        <b/>
        <i/>
        <color rgb="FFFF0000"/>
      </font>
      <border/>
    </dxf>
    <dxf>
      <font>
        <color rgb="FFFF0000"/>
      </font>
      <fill>
        <patternFill>
          <bgColor rgb="FFFFFFCC"/>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71800" cy="200025"/>
    <xdr:sp>
      <xdr:nvSpPr>
        <xdr:cNvPr id="3" name="AutoShape 16"/>
        <xdr:cNvSpPr>
          <a:spLocks/>
        </xdr:cNvSpPr>
      </xdr:nvSpPr>
      <xdr:spPr>
        <a:xfrm>
          <a:off x="1047750" y="5791200"/>
          <a:ext cx="29718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12</xdr:row>
      <xdr:rowOff>38100</xdr:rowOff>
    </xdr:from>
    <xdr:ext cx="1762125" cy="704850"/>
    <xdr:sp>
      <xdr:nvSpPr>
        <xdr:cNvPr id="4" name="AutoShape 18"/>
        <xdr:cNvSpPr>
          <a:spLocks/>
        </xdr:cNvSpPr>
      </xdr:nvSpPr>
      <xdr:spPr>
        <a:xfrm>
          <a:off x="4210050" y="2324100"/>
          <a:ext cx="1762125" cy="704850"/>
        </a:xfrm>
        <a:prstGeom prst="borderCallout3">
          <a:avLst>
            <a:gd name="adj1" fmla="val 65134"/>
            <a:gd name="adj2" fmla="val 47296"/>
            <a:gd name="adj3" fmla="val 65675"/>
            <a:gd name="adj4" fmla="val -6754"/>
            <a:gd name="adj5" fmla="val 65675"/>
            <a:gd name="adj6" fmla="val -33782"/>
            <a:gd name="adj7" fmla="val 54324"/>
            <a:gd name="adj8" fmla="val -33782"/>
          </a:avLst>
        </a:prstGeom>
        <a:noFill/>
        <a:ln w="9525" cmpd="sng">
          <a:solidFill>
            <a:srgbClr val="FF0000"/>
          </a:solidFill>
          <a:headEnd type="triangl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 自動車ターミナル事業
・ 貨物自動車運送事業
・ 貨物利用運送事業
・ 鉄道事業</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0</xdr:row>
      <xdr:rowOff>0</xdr:rowOff>
    </xdr:from>
    <xdr:to>
      <xdr:col>34</xdr:col>
      <xdr:colOff>104775</xdr:colOff>
      <xdr:row>0</xdr:row>
      <xdr:rowOff>0</xdr:rowOff>
    </xdr:to>
    <xdr:sp>
      <xdr:nvSpPr>
        <xdr:cNvPr id="1" name="AutoShape 4"/>
        <xdr:cNvSpPr>
          <a:spLocks/>
        </xdr:cNvSpPr>
      </xdr:nvSpPr>
      <xdr:spPr>
        <a:xfrm>
          <a:off x="2867025" y="0"/>
          <a:ext cx="4038600" cy="0"/>
        </a:xfrm>
        <a:prstGeom prst="bentConnector2">
          <a:avLst>
            <a:gd name="adj1" fmla="val -121462"/>
            <a:gd name="adj2" fmla="val -2952564"/>
            <a:gd name="adj3" fmla="val -121462"/>
          </a:avLst>
        </a:prstGeom>
        <a:noFill/>
        <a:ln w="12700" cmpd="sng">
          <a:solidFill>
            <a:srgbClr val="CCFF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0</xdr:row>
      <xdr:rowOff>0</xdr:rowOff>
    </xdr:from>
    <xdr:to>
      <xdr:col>14</xdr:col>
      <xdr:colOff>85725</xdr:colOff>
      <xdr:row>0</xdr:row>
      <xdr:rowOff>0</xdr:rowOff>
    </xdr:to>
    <xdr:sp>
      <xdr:nvSpPr>
        <xdr:cNvPr id="2" name="AutoShape 5"/>
        <xdr:cNvSpPr>
          <a:spLocks/>
        </xdr:cNvSpPr>
      </xdr:nvSpPr>
      <xdr:spPr>
        <a:xfrm flipV="1">
          <a:off x="2886075" y="0"/>
          <a:ext cx="0" cy="0"/>
        </a:xfrm>
        <a:prstGeom prst="straightConnector1">
          <a:avLst/>
        </a:prstGeom>
        <a:noFill/>
        <a:ln w="12700" cmpd="sng">
          <a:solidFill>
            <a:srgbClr val="CCFF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71"/>
  <sheetViews>
    <sheetView showZeros="0" tabSelected="1" view="pageBreakPreview" zoomScaleSheetLayoutView="100" workbookViewId="0" topLeftCell="A1">
      <selection activeCell="AM3" sqref="AM3"/>
    </sheetView>
  </sheetViews>
  <sheetFormatPr defaultColWidth="9.00390625" defaultRowHeight="15" customHeight="1"/>
  <cols>
    <col min="1" max="16384" width="2.625" style="2" customWidth="1"/>
  </cols>
  <sheetData>
    <row r="1" spans="1:39" ht="15" customHeight="1">
      <c r="A1" s="318" t="s">
        <v>317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row>
    <row r="2" spans="1:39" ht="15"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30" t="s">
        <v>399</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row>
    <row r="5" spans="1:39" ht="15" customHeight="1">
      <c r="A5" s="330" t="s">
        <v>341</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row>
    <row r="7" spans="2:38" ht="15" customHeight="1">
      <c r="B7" s="244"/>
      <c r="C7" s="317" t="s">
        <v>400</v>
      </c>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244"/>
    </row>
    <row r="8" spans="2:38" ht="15" customHeight="1">
      <c r="B8" s="244"/>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244"/>
    </row>
    <row r="9" spans="3:37" ht="15" customHeight="1">
      <c r="C9" s="331" t="s">
        <v>357</v>
      </c>
      <c r="D9" s="332"/>
      <c r="E9" s="332" t="s">
        <v>358</v>
      </c>
      <c r="F9" s="332"/>
      <c r="G9" s="332"/>
      <c r="H9" s="332"/>
      <c r="I9" s="332"/>
      <c r="J9" s="332"/>
      <c r="K9" s="332"/>
      <c r="L9" s="321" t="s">
        <v>359</v>
      </c>
      <c r="M9" s="322"/>
      <c r="N9" s="245"/>
      <c r="O9" s="331" t="s">
        <v>360</v>
      </c>
      <c r="P9" s="332"/>
      <c r="Q9" s="332" t="s">
        <v>342</v>
      </c>
      <c r="R9" s="332"/>
      <c r="S9" s="332"/>
      <c r="T9" s="332"/>
      <c r="U9" s="332"/>
      <c r="V9" s="332"/>
      <c r="W9" s="332"/>
      <c r="X9" s="321" t="s">
        <v>361</v>
      </c>
      <c r="Y9" s="322"/>
      <c r="Z9" s="245"/>
      <c r="AA9" s="331" t="s">
        <v>362</v>
      </c>
      <c r="AB9" s="332"/>
      <c r="AC9" s="332" t="s">
        <v>343</v>
      </c>
      <c r="AD9" s="332"/>
      <c r="AE9" s="332"/>
      <c r="AF9" s="332"/>
      <c r="AG9" s="332"/>
      <c r="AH9" s="332"/>
      <c r="AI9" s="332"/>
      <c r="AJ9" s="321" t="s">
        <v>268</v>
      </c>
      <c r="AK9" s="322"/>
    </row>
    <row r="10" spans="3:37" ht="15" customHeight="1">
      <c r="C10" s="341" t="s">
        <v>401</v>
      </c>
      <c r="D10" s="341"/>
      <c r="E10" s="342"/>
      <c r="F10" s="343"/>
      <c r="G10" s="343"/>
      <c r="H10" s="343"/>
      <c r="I10" s="343"/>
      <c r="J10" s="343"/>
      <c r="K10" s="343"/>
      <c r="L10" s="343"/>
      <c r="M10" s="329"/>
      <c r="O10" s="341" t="s">
        <v>401</v>
      </c>
      <c r="P10" s="341"/>
      <c r="Q10" s="342"/>
      <c r="R10" s="343"/>
      <c r="S10" s="343"/>
      <c r="T10" s="343"/>
      <c r="U10" s="343"/>
      <c r="V10" s="343"/>
      <c r="W10" s="343"/>
      <c r="X10" s="343"/>
      <c r="Y10" s="329"/>
      <c r="AA10" s="341" t="s">
        <v>401</v>
      </c>
      <c r="AB10" s="341"/>
      <c r="AC10" s="342"/>
      <c r="AD10" s="343"/>
      <c r="AE10" s="343"/>
      <c r="AF10" s="343"/>
      <c r="AG10" s="343"/>
      <c r="AH10" s="343"/>
      <c r="AI10" s="343"/>
      <c r="AJ10" s="343"/>
      <c r="AK10" s="329"/>
    </row>
    <row r="11" spans="3:37" ht="15" customHeight="1">
      <c r="C11" s="341" t="s">
        <v>402</v>
      </c>
      <c r="D11" s="341"/>
      <c r="E11" s="342"/>
      <c r="F11" s="343"/>
      <c r="G11" s="343"/>
      <c r="H11" s="343"/>
      <c r="I11" s="343"/>
      <c r="J11" s="343"/>
      <c r="K11" s="343"/>
      <c r="L11" s="343"/>
      <c r="M11" s="329"/>
      <c r="O11" s="341" t="s">
        <v>402</v>
      </c>
      <c r="P11" s="341"/>
      <c r="Q11" s="342"/>
      <c r="R11" s="343"/>
      <c r="S11" s="343"/>
      <c r="T11" s="343"/>
      <c r="U11" s="343"/>
      <c r="V11" s="343"/>
      <c r="W11" s="343"/>
      <c r="X11" s="343"/>
      <c r="Y11" s="329"/>
      <c r="AA11" s="341" t="s">
        <v>402</v>
      </c>
      <c r="AB11" s="341"/>
      <c r="AC11" s="342"/>
      <c r="AD11" s="343"/>
      <c r="AE11" s="343"/>
      <c r="AF11" s="343"/>
      <c r="AG11" s="343"/>
      <c r="AH11" s="343"/>
      <c r="AI11" s="343"/>
      <c r="AJ11" s="343"/>
      <c r="AK11" s="329"/>
    </row>
    <row r="12" spans="3:37" ht="15" customHeight="1">
      <c r="C12" s="341" t="s">
        <v>345</v>
      </c>
      <c r="D12" s="341"/>
      <c r="E12" s="342"/>
      <c r="F12" s="343"/>
      <c r="G12" s="343"/>
      <c r="H12" s="343"/>
      <c r="I12" s="343"/>
      <c r="J12" s="343"/>
      <c r="K12" s="343"/>
      <c r="L12" s="343"/>
      <c r="M12" s="329"/>
      <c r="O12" s="341" t="s">
        <v>345</v>
      </c>
      <c r="P12" s="341"/>
      <c r="Q12" s="342"/>
      <c r="R12" s="343"/>
      <c r="S12" s="343"/>
      <c r="T12" s="343"/>
      <c r="U12" s="343"/>
      <c r="V12" s="343"/>
      <c r="W12" s="343"/>
      <c r="X12" s="343"/>
      <c r="Y12" s="329"/>
      <c r="AA12" s="341" t="s">
        <v>345</v>
      </c>
      <c r="AB12" s="341"/>
      <c r="AC12" s="342"/>
      <c r="AD12" s="343"/>
      <c r="AE12" s="343"/>
      <c r="AF12" s="343"/>
      <c r="AG12" s="343"/>
      <c r="AH12" s="343"/>
      <c r="AI12" s="343"/>
      <c r="AJ12" s="343"/>
      <c r="AK12" s="329"/>
    </row>
    <row r="13" spans="3:37" ht="15" customHeight="1">
      <c r="C13" s="341" t="s">
        <v>346</v>
      </c>
      <c r="D13" s="341"/>
      <c r="E13" s="342"/>
      <c r="F13" s="343"/>
      <c r="G13" s="343"/>
      <c r="H13" s="343"/>
      <c r="I13" s="343"/>
      <c r="J13" s="343"/>
      <c r="K13" s="343"/>
      <c r="L13" s="343"/>
      <c r="M13" s="329"/>
      <c r="O13" s="341" t="s">
        <v>346</v>
      </c>
      <c r="P13" s="341"/>
      <c r="Q13" s="342"/>
      <c r="R13" s="343"/>
      <c r="S13" s="343"/>
      <c r="T13" s="343"/>
      <c r="U13" s="343"/>
      <c r="V13" s="343"/>
      <c r="W13" s="343"/>
      <c r="X13" s="343"/>
      <c r="Y13" s="329"/>
      <c r="AA13" s="341" t="s">
        <v>346</v>
      </c>
      <c r="AB13" s="341"/>
      <c r="AC13" s="342"/>
      <c r="AD13" s="343"/>
      <c r="AE13" s="343"/>
      <c r="AF13" s="343"/>
      <c r="AG13" s="343"/>
      <c r="AH13" s="343"/>
      <c r="AI13" s="343"/>
      <c r="AJ13" s="343"/>
      <c r="AK13" s="329"/>
    </row>
    <row r="14" spans="3:37" ht="15" customHeight="1">
      <c r="C14" s="341" t="s">
        <v>347</v>
      </c>
      <c r="D14" s="341"/>
      <c r="E14" s="342"/>
      <c r="F14" s="343"/>
      <c r="G14" s="343"/>
      <c r="H14" s="343"/>
      <c r="I14" s="343"/>
      <c r="J14" s="343"/>
      <c r="K14" s="343"/>
      <c r="L14" s="343"/>
      <c r="M14" s="329"/>
      <c r="O14" s="341" t="s">
        <v>347</v>
      </c>
      <c r="P14" s="341"/>
      <c r="Q14" s="342"/>
      <c r="R14" s="343"/>
      <c r="S14" s="343"/>
      <c r="T14" s="343"/>
      <c r="U14" s="343"/>
      <c r="V14" s="343"/>
      <c r="W14" s="343"/>
      <c r="X14" s="343"/>
      <c r="Y14" s="329"/>
      <c r="AA14" s="341" t="s">
        <v>347</v>
      </c>
      <c r="AB14" s="341"/>
      <c r="AC14" s="342"/>
      <c r="AD14" s="343"/>
      <c r="AE14" s="343"/>
      <c r="AF14" s="343"/>
      <c r="AG14" s="343"/>
      <c r="AH14" s="343"/>
      <c r="AI14" s="343"/>
      <c r="AJ14" s="343"/>
      <c r="AK14" s="329"/>
    </row>
    <row r="15" spans="3:37" ht="15" customHeight="1">
      <c r="C15" s="341" t="s">
        <v>348</v>
      </c>
      <c r="D15" s="341"/>
      <c r="E15" s="342"/>
      <c r="F15" s="343"/>
      <c r="G15" s="343"/>
      <c r="H15" s="343"/>
      <c r="I15" s="343"/>
      <c r="J15" s="343"/>
      <c r="K15" s="343"/>
      <c r="L15" s="343"/>
      <c r="M15" s="329"/>
      <c r="O15" s="341" t="s">
        <v>348</v>
      </c>
      <c r="P15" s="341"/>
      <c r="Q15" s="342"/>
      <c r="R15" s="343"/>
      <c r="S15" s="343"/>
      <c r="T15" s="343"/>
      <c r="U15" s="343"/>
      <c r="V15" s="343"/>
      <c r="W15" s="343"/>
      <c r="X15" s="343"/>
      <c r="Y15" s="329"/>
      <c r="AA15" s="341" t="s">
        <v>348</v>
      </c>
      <c r="AB15" s="341"/>
      <c r="AC15" s="342"/>
      <c r="AD15" s="343"/>
      <c r="AE15" s="343"/>
      <c r="AF15" s="343"/>
      <c r="AG15" s="343"/>
      <c r="AH15" s="343"/>
      <c r="AI15" s="343"/>
      <c r="AJ15" s="343"/>
      <c r="AK15" s="329"/>
    </row>
    <row r="16" spans="3:37" ht="15" customHeight="1">
      <c r="C16" s="341" t="s">
        <v>349</v>
      </c>
      <c r="D16" s="341"/>
      <c r="E16" s="342"/>
      <c r="F16" s="343"/>
      <c r="G16" s="343"/>
      <c r="H16" s="343"/>
      <c r="I16" s="343"/>
      <c r="J16" s="343"/>
      <c r="K16" s="343"/>
      <c r="L16" s="343"/>
      <c r="M16" s="329"/>
      <c r="O16" s="341" t="s">
        <v>349</v>
      </c>
      <c r="P16" s="341"/>
      <c r="Q16" s="342"/>
      <c r="R16" s="343"/>
      <c r="S16" s="343"/>
      <c r="T16" s="343"/>
      <c r="U16" s="343"/>
      <c r="V16" s="343"/>
      <c r="W16" s="343"/>
      <c r="X16" s="343"/>
      <c r="Y16" s="329"/>
      <c r="AA16" s="341" t="s">
        <v>349</v>
      </c>
      <c r="AB16" s="341"/>
      <c r="AC16" s="342"/>
      <c r="AD16" s="343"/>
      <c r="AE16" s="343"/>
      <c r="AF16" s="343"/>
      <c r="AG16" s="343"/>
      <c r="AH16" s="343"/>
      <c r="AI16" s="343"/>
      <c r="AJ16" s="343"/>
      <c r="AK16" s="329"/>
    </row>
    <row r="17" spans="3:37" ht="15" customHeight="1">
      <c r="C17" s="341" t="s">
        <v>350</v>
      </c>
      <c r="D17" s="341"/>
      <c r="E17" s="342"/>
      <c r="F17" s="343"/>
      <c r="G17" s="343"/>
      <c r="H17" s="343"/>
      <c r="I17" s="343"/>
      <c r="J17" s="343"/>
      <c r="K17" s="343"/>
      <c r="L17" s="343"/>
      <c r="M17" s="329"/>
      <c r="O17" s="341" t="s">
        <v>350</v>
      </c>
      <c r="P17" s="341"/>
      <c r="Q17" s="342"/>
      <c r="R17" s="343"/>
      <c r="S17" s="343"/>
      <c r="T17" s="343"/>
      <c r="U17" s="343"/>
      <c r="V17" s="343"/>
      <c r="W17" s="343"/>
      <c r="X17" s="343"/>
      <c r="Y17" s="329"/>
      <c r="AA17" s="341" t="s">
        <v>350</v>
      </c>
      <c r="AB17" s="341"/>
      <c r="AC17" s="342"/>
      <c r="AD17" s="343"/>
      <c r="AE17" s="343"/>
      <c r="AF17" s="343"/>
      <c r="AG17" s="343"/>
      <c r="AH17" s="343"/>
      <c r="AI17" s="343"/>
      <c r="AJ17" s="343"/>
      <c r="AK17" s="329"/>
    </row>
    <row r="18" spans="3:37" ht="15" customHeight="1">
      <c r="C18" s="341" t="s">
        <v>351</v>
      </c>
      <c r="D18" s="341"/>
      <c r="E18" s="342"/>
      <c r="F18" s="343"/>
      <c r="G18" s="343"/>
      <c r="H18" s="343"/>
      <c r="I18" s="343"/>
      <c r="J18" s="343"/>
      <c r="K18" s="343"/>
      <c r="L18" s="343"/>
      <c r="M18" s="329"/>
      <c r="O18" s="341" t="s">
        <v>351</v>
      </c>
      <c r="P18" s="341"/>
      <c r="Q18" s="342"/>
      <c r="R18" s="343"/>
      <c r="S18" s="343"/>
      <c r="T18" s="343"/>
      <c r="U18" s="343"/>
      <c r="V18" s="343"/>
      <c r="W18" s="343"/>
      <c r="X18" s="343"/>
      <c r="Y18" s="329"/>
      <c r="AA18" s="341" t="s">
        <v>351</v>
      </c>
      <c r="AB18" s="341"/>
      <c r="AC18" s="342"/>
      <c r="AD18" s="343"/>
      <c r="AE18" s="343"/>
      <c r="AF18" s="343"/>
      <c r="AG18" s="343"/>
      <c r="AH18" s="343"/>
      <c r="AI18" s="343"/>
      <c r="AJ18" s="343"/>
      <c r="AK18" s="329"/>
    </row>
    <row r="19" spans="3:37" ht="15" customHeight="1">
      <c r="C19" s="341" t="s">
        <v>403</v>
      </c>
      <c r="D19" s="341"/>
      <c r="E19" s="342"/>
      <c r="F19" s="343"/>
      <c r="G19" s="343"/>
      <c r="H19" s="343"/>
      <c r="I19" s="343"/>
      <c r="J19" s="343"/>
      <c r="K19" s="343"/>
      <c r="L19" s="343"/>
      <c r="M19" s="329"/>
      <c r="O19" s="341" t="s">
        <v>403</v>
      </c>
      <c r="P19" s="341"/>
      <c r="Q19" s="342"/>
      <c r="R19" s="343"/>
      <c r="S19" s="343"/>
      <c r="T19" s="343"/>
      <c r="U19" s="343"/>
      <c r="V19" s="343"/>
      <c r="W19" s="343"/>
      <c r="X19" s="343"/>
      <c r="Y19" s="329"/>
      <c r="AA19" s="341" t="s">
        <v>403</v>
      </c>
      <c r="AB19" s="341"/>
      <c r="AC19" s="342"/>
      <c r="AD19" s="343"/>
      <c r="AE19" s="343"/>
      <c r="AF19" s="343"/>
      <c r="AG19" s="343"/>
      <c r="AH19" s="343"/>
      <c r="AI19" s="343"/>
      <c r="AJ19" s="343"/>
      <c r="AK19" s="329"/>
    </row>
    <row r="20" spans="3:37" ht="15" customHeight="1">
      <c r="C20" s="341" t="s">
        <v>404</v>
      </c>
      <c r="D20" s="341"/>
      <c r="E20" s="342"/>
      <c r="F20" s="343"/>
      <c r="G20" s="343"/>
      <c r="H20" s="343"/>
      <c r="I20" s="343"/>
      <c r="J20" s="343"/>
      <c r="K20" s="343"/>
      <c r="L20" s="343"/>
      <c r="M20" s="329"/>
      <c r="O20" s="341" t="s">
        <v>404</v>
      </c>
      <c r="P20" s="341"/>
      <c r="Q20" s="342"/>
      <c r="R20" s="343"/>
      <c r="S20" s="343"/>
      <c r="T20" s="343"/>
      <c r="U20" s="343"/>
      <c r="V20" s="343"/>
      <c r="W20" s="343"/>
      <c r="X20" s="343"/>
      <c r="Y20" s="329"/>
      <c r="AA20" s="341" t="s">
        <v>404</v>
      </c>
      <c r="AB20" s="341"/>
      <c r="AC20" s="342"/>
      <c r="AD20" s="343"/>
      <c r="AE20" s="343"/>
      <c r="AF20" s="343"/>
      <c r="AG20" s="343"/>
      <c r="AH20" s="343"/>
      <c r="AI20" s="343"/>
      <c r="AJ20" s="343"/>
      <c r="AK20" s="329"/>
    </row>
    <row r="21" spans="3:37" ht="15" customHeight="1" thickBot="1">
      <c r="C21" s="341" t="s">
        <v>344</v>
      </c>
      <c r="D21" s="341"/>
      <c r="E21" s="328"/>
      <c r="F21" s="324"/>
      <c r="G21" s="324"/>
      <c r="H21" s="324"/>
      <c r="I21" s="324"/>
      <c r="J21" s="324"/>
      <c r="K21" s="324"/>
      <c r="L21" s="324"/>
      <c r="M21" s="325"/>
      <c r="O21" s="341" t="s">
        <v>344</v>
      </c>
      <c r="P21" s="341"/>
      <c r="Q21" s="328"/>
      <c r="R21" s="324"/>
      <c r="S21" s="324"/>
      <c r="T21" s="324"/>
      <c r="U21" s="324"/>
      <c r="V21" s="324"/>
      <c r="W21" s="324"/>
      <c r="X21" s="324"/>
      <c r="Y21" s="325"/>
      <c r="AA21" s="341" t="s">
        <v>344</v>
      </c>
      <c r="AB21" s="341"/>
      <c r="AC21" s="328"/>
      <c r="AD21" s="324"/>
      <c r="AE21" s="324"/>
      <c r="AF21" s="324"/>
      <c r="AG21" s="324"/>
      <c r="AH21" s="324"/>
      <c r="AI21" s="324"/>
      <c r="AJ21" s="324"/>
      <c r="AK21" s="325"/>
    </row>
    <row r="22" spans="3:37" ht="15" customHeight="1" thickTop="1">
      <c r="C22" s="333" t="s">
        <v>3</v>
      </c>
      <c r="D22" s="333"/>
      <c r="E22" s="319">
        <f>SUM(E10:M21)</f>
        <v>0</v>
      </c>
      <c r="F22" s="319"/>
      <c r="G22" s="319"/>
      <c r="H22" s="319"/>
      <c r="I22" s="319"/>
      <c r="J22" s="319"/>
      <c r="K22" s="319"/>
      <c r="L22" s="319"/>
      <c r="M22" s="319"/>
      <c r="O22" s="333" t="s">
        <v>3</v>
      </c>
      <c r="P22" s="333"/>
      <c r="Q22" s="319">
        <f>SUM(Q10:Y21)</f>
        <v>0</v>
      </c>
      <c r="R22" s="319"/>
      <c r="S22" s="319"/>
      <c r="T22" s="319"/>
      <c r="U22" s="319"/>
      <c r="V22" s="319"/>
      <c r="W22" s="319"/>
      <c r="X22" s="319"/>
      <c r="Y22" s="319"/>
      <c r="AA22" s="333" t="s">
        <v>3</v>
      </c>
      <c r="AB22" s="333"/>
      <c r="AC22" s="319">
        <f>SUM(AC10:AK21)</f>
        <v>0</v>
      </c>
      <c r="AD22" s="319"/>
      <c r="AE22" s="319"/>
      <c r="AF22" s="319"/>
      <c r="AG22" s="319"/>
      <c r="AH22" s="319"/>
      <c r="AI22" s="319"/>
      <c r="AJ22" s="319"/>
      <c r="AK22" s="319"/>
    </row>
    <row r="24" spans="3:37" ht="15" customHeight="1">
      <c r="C24" s="331" t="s">
        <v>363</v>
      </c>
      <c r="D24" s="332"/>
      <c r="E24" s="332" t="s">
        <v>192</v>
      </c>
      <c r="F24" s="332"/>
      <c r="G24" s="332"/>
      <c r="H24" s="332"/>
      <c r="I24" s="332"/>
      <c r="J24" s="332"/>
      <c r="K24" s="332"/>
      <c r="L24" s="321" t="s">
        <v>364</v>
      </c>
      <c r="M24" s="322"/>
      <c r="N24" s="245"/>
      <c r="O24" s="331" t="s">
        <v>365</v>
      </c>
      <c r="P24" s="332"/>
      <c r="Q24" s="332" t="s">
        <v>193</v>
      </c>
      <c r="R24" s="332"/>
      <c r="S24" s="332"/>
      <c r="T24" s="332"/>
      <c r="U24" s="332"/>
      <c r="V24" s="332"/>
      <c r="W24" s="332"/>
      <c r="X24" s="321" t="s">
        <v>364</v>
      </c>
      <c r="Y24" s="322"/>
      <c r="Z24" s="245"/>
      <c r="AA24" s="331" t="s">
        <v>366</v>
      </c>
      <c r="AB24" s="332"/>
      <c r="AC24" s="332" t="s">
        <v>367</v>
      </c>
      <c r="AD24" s="332"/>
      <c r="AE24" s="332"/>
      <c r="AF24" s="332"/>
      <c r="AG24" s="332"/>
      <c r="AH24" s="332"/>
      <c r="AI24" s="332"/>
      <c r="AJ24" s="321" t="s">
        <v>368</v>
      </c>
      <c r="AK24" s="322"/>
    </row>
    <row r="25" spans="3:37" ht="15" customHeight="1">
      <c r="C25" s="341" t="s">
        <v>401</v>
      </c>
      <c r="D25" s="341"/>
      <c r="E25" s="342"/>
      <c r="F25" s="343"/>
      <c r="G25" s="343"/>
      <c r="H25" s="343"/>
      <c r="I25" s="343"/>
      <c r="J25" s="343"/>
      <c r="K25" s="343"/>
      <c r="L25" s="343"/>
      <c r="M25" s="329"/>
      <c r="O25" s="341" t="s">
        <v>401</v>
      </c>
      <c r="P25" s="341"/>
      <c r="Q25" s="342"/>
      <c r="R25" s="343"/>
      <c r="S25" s="343"/>
      <c r="T25" s="343"/>
      <c r="U25" s="343"/>
      <c r="V25" s="343"/>
      <c r="W25" s="343"/>
      <c r="X25" s="343"/>
      <c r="Y25" s="329"/>
      <c r="AA25" s="341" t="s">
        <v>401</v>
      </c>
      <c r="AB25" s="341"/>
      <c r="AC25" s="342"/>
      <c r="AD25" s="343"/>
      <c r="AE25" s="343"/>
      <c r="AF25" s="343"/>
      <c r="AG25" s="343"/>
      <c r="AH25" s="343"/>
      <c r="AI25" s="343"/>
      <c r="AJ25" s="343"/>
      <c r="AK25" s="329"/>
    </row>
    <row r="26" spans="3:37" ht="15" customHeight="1">
      <c r="C26" s="341" t="s">
        <v>402</v>
      </c>
      <c r="D26" s="341"/>
      <c r="E26" s="342"/>
      <c r="F26" s="343"/>
      <c r="G26" s="343"/>
      <c r="H26" s="343"/>
      <c r="I26" s="343"/>
      <c r="J26" s="343"/>
      <c r="K26" s="343"/>
      <c r="L26" s="343"/>
      <c r="M26" s="329"/>
      <c r="O26" s="341" t="s">
        <v>402</v>
      </c>
      <c r="P26" s="341"/>
      <c r="Q26" s="342"/>
      <c r="R26" s="343"/>
      <c r="S26" s="343"/>
      <c r="T26" s="343"/>
      <c r="U26" s="343"/>
      <c r="V26" s="343"/>
      <c r="W26" s="343"/>
      <c r="X26" s="343"/>
      <c r="Y26" s="329"/>
      <c r="AA26" s="341" t="s">
        <v>402</v>
      </c>
      <c r="AB26" s="341"/>
      <c r="AC26" s="342"/>
      <c r="AD26" s="343"/>
      <c r="AE26" s="343"/>
      <c r="AF26" s="343"/>
      <c r="AG26" s="343"/>
      <c r="AH26" s="343"/>
      <c r="AI26" s="343"/>
      <c r="AJ26" s="343"/>
      <c r="AK26" s="329"/>
    </row>
    <row r="27" spans="3:37" ht="15" customHeight="1">
      <c r="C27" s="341" t="s">
        <v>345</v>
      </c>
      <c r="D27" s="341"/>
      <c r="E27" s="342"/>
      <c r="F27" s="343"/>
      <c r="G27" s="343"/>
      <c r="H27" s="343"/>
      <c r="I27" s="343"/>
      <c r="J27" s="343"/>
      <c r="K27" s="343"/>
      <c r="L27" s="343"/>
      <c r="M27" s="329"/>
      <c r="O27" s="341" t="s">
        <v>345</v>
      </c>
      <c r="P27" s="341"/>
      <c r="Q27" s="342"/>
      <c r="R27" s="343"/>
      <c r="S27" s="343"/>
      <c r="T27" s="343"/>
      <c r="U27" s="343"/>
      <c r="V27" s="343"/>
      <c r="W27" s="343"/>
      <c r="X27" s="343"/>
      <c r="Y27" s="329"/>
      <c r="AA27" s="341" t="s">
        <v>345</v>
      </c>
      <c r="AB27" s="341"/>
      <c r="AC27" s="342"/>
      <c r="AD27" s="343"/>
      <c r="AE27" s="343"/>
      <c r="AF27" s="343"/>
      <c r="AG27" s="343"/>
      <c r="AH27" s="343"/>
      <c r="AI27" s="343"/>
      <c r="AJ27" s="343"/>
      <c r="AK27" s="329"/>
    </row>
    <row r="28" spans="3:37" ht="15" customHeight="1">
      <c r="C28" s="341" t="s">
        <v>346</v>
      </c>
      <c r="D28" s="341"/>
      <c r="E28" s="342"/>
      <c r="F28" s="343"/>
      <c r="G28" s="343"/>
      <c r="H28" s="343"/>
      <c r="I28" s="343"/>
      <c r="J28" s="343"/>
      <c r="K28" s="343"/>
      <c r="L28" s="343"/>
      <c r="M28" s="329"/>
      <c r="O28" s="341" t="s">
        <v>346</v>
      </c>
      <c r="P28" s="341"/>
      <c r="Q28" s="342"/>
      <c r="R28" s="343"/>
      <c r="S28" s="343"/>
      <c r="T28" s="343"/>
      <c r="U28" s="343"/>
      <c r="V28" s="343"/>
      <c r="W28" s="343"/>
      <c r="X28" s="343"/>
      <c r="Y28" s="329"/>
      <c r="AA28" s="341" t="s">
        <v>346</v>
      </c>
      <c r="AB28" s="341"/>
      <c r="AC28" s="342"/>
      <c r="AD28" s="343"/>
      <c r="AE28" s="343"/>
      <c r="AF28" s="343"/>
      <c r="AG28" s="343"/>
      <c r="AH28" s="343"/>
      <c r="AI28" s="343"/>
      <c r="AJ28" s="343"/>
      <c r="AK28" s="329"/>
    </row>
    <row r="29" spans="3:37" ht="15" customHeight="1">
      <c r="C29" s="341" t="s">
        <v>347</v>
      </c>
      <c r="D29" s="341"/>
      <c r="E29" s="342"/>
      <c r="F29" s="343"/>
      <c r="G29" s="343"/>
      <c r="H29" s="343"/>
      <c r="I29" s="343"/>
      <c r="J29" s="343"/>
      <c r="K29" s="343"/>
      <c r="L29" s="343"/>
      <c r="M29" s="329"/>
      <c r="O29" s="341" t="s">
        <v>347</v>
      </c>
      <c r="P29" s="341"/>
      <c r="Q29" s="342"/>
      <c r="R29" s="343"/>
      <c r="S29" s="343"/>
      <c r="T29" s="343"/>
      <c r="U29" s="343"/>
      <c r="V29" s="343"/>
      <c r="W29" s="343"/>
      <c r="X29" s="343"/>
      <c r="Y29" s="329"/>
      <c r="AA29" s="341" t="s">
        <v>347</v>
      </c>
      <c r="AB29" s="341"/>
      <c r="AC29" s="342"/>
      <c r="AD29" s="343"/>
      <c r="AE29" s="343"/>
      <c r="AF29" s="343"/>
      <c r="AG29" s="343"/>
      <c r="AH29" s="343"/>
      <c r="AI29" s="343"/>
      <c r="AJ29" s="343"/>
      <c r="AK29" s="329"/>
    </row>
    <row r="30" spans="3:37" ht="15" customHeight="1">
      <c r="C30" s="341" t="s">
        <v>348</v>
      </c>
      <c r="D30" s="341"/>
      <c r="E30" s="342"/>
      <c r="F30" s="343"/>
      <c r="G30" s="343"/>
      <c r="H30" s="343"/>
      <c r="I30" s="343"/>
      <c r="J30" s="343"/>
      <c r="K30" s="343"/>
      <c r="L30" s="343"/>
      <c r="M30" s="329"/>
      <c r="O30" s="341" t="s">
        <v>348</v>
      </c>
      <c r="P30" s="341"/>
      <c r="Q30" s="342"/>
      <c r="R30" s="343"/>
      <c r="S30" s="343"/>
      <c r="T30" s="343"/>
      <c r="U30" s="343"/>
      <c r="V30" s="343"/>
      <c r="W30" s="343"/>
      <c r="X30" s="343"/>
      <c r="Y30" s="329"/>
      <c r="AA30" s="341" t="s">
        <v>348</v>
      </c>
      <c r="AB30" s="341"/>
      <c r="AC30" s="342"/>
      <c r="AD30" s="343"/>
      <c r="AE30" s="343"/>
      <c r="AF30" s="343"/>
      <c r="AG30" s="343"/>
      <c r="AH30" s="343"/>
      <c r="AI30" s="343"/>
      <c r="AJ30" s="343"/>
      <c r="AK30" s="329"/>
    </row>
    <row r="31" spans="3:37" ht="15" customHeight="1">
      <c r="C31" s="341" t="s">
        <v>349</v>
      </c>
      <c r="D31" s="341"/>
      <c r="E31" s="342"/>
      <c r="F31" s="343"/>
      <c r="G31" s="343"/>
      <c r="H31" s="343"/>
      <c r="I31" s="343"/>
      <c r="J31" s="343"/>
      <c r="K31" s="343"/>
      <c r="L31" s="343"/>
      <c r="M31" s="329"/>
      <c r="O31" s="341" t="s">
        <v>349</v>
      </c>
      <c r="P31" s="341"/>
      <c r="Q31" s="342"/>
      <c r="R31" s="343"/>
      <c r="S31" s="343"/>
      <c r="T31" s="343"/>
      <c r="U31" s="343"/>
      <c r="V31" s="343"/>
      <c r="W31" s="343"/>
      <c r="X31" s="343"/>
      <c r="Y31" s="329"/>
      <c r="AA31" s="341" t="s">
        <v>349</v>
      </c>
      <c r="AB31" s="341"/>
      <c r="AC31" s="342"/>
      <c r="AD31" s="343"/>
      <c r="AE31" s="343"/>
      <c r="AF31" s="343"/>
      <c r="AG31" s="343"/>
      <c r="AH31" s="343"/>
      <c r="AI31" s="343"/>
      <c r="AJ31" s="343"/>
      <c r="AK31" s="329"/>
    </row>
    <row r="32" spans="3:37" ht="15" customHeight="1">
      <c r="C32" s="341" t="s">
        <v>350</v>
      </c>
      <c r="D32" s="341"/>
      <c r="E32" s="342"/>
      <c r="F32" s="343"/>
      <c r="G32" s="343"/>
      <c r="H32" s="343"/>
      <c r="I32" s="343"/>
      <c r="J32" s="343"/>
      <c r="K32" s="343"/>
      <c r="L32" s="343"/>
      <c r="M32" s="329"/>
      <c r="O32" s="341" t="s">
        <v>350</v>
      </c>
      <c r="P32" s="341"/>
      <c r="Q32" s="342"/>
      <c r="R32" s="343"/>
      <c r="S32" s="343"/>
      <c r="T32" s="343"/>
      <c r="U32" s="343"/>
      <c r="V32" s="343"/>
      <c r="W32" s="343"/>
      <c r="X32" s="343"/>
      <c r="Y32" s="329"/>
      <c r="AA32" s="341" t="s">
        <v>350</v>
      </c>
      <c r="AB32" s="341"/>
      <c r="AC32" s="342"/>
      <c r="AD32" s="343"/>
      <c r="AE32" s="343"/>
      <c r="AF32" s="343"/>
      <c r="AG32" s="343"/>
      <c r="AH32" s="343"/>
      <c r="AI32" s="343"/>
      <c r="AJ32" s="343"/>
      <c r="AK32" s="329"/>
    </row>
    <row r="33" spans="3:37" ht="15" customHeight="1">
      <c r="C33" s="341" t="s">
        <v>351</v>
      </c>
      <c r="D33" s="341"/>
      <c r="E33" s="342"/>
      <c r="F33" s="343"/>
      <c r="G33" s="343"/>
      <c r="H33" s="343"/>
      <c r="I33" s="343"/>
      <c r="J33" s="343"/>
      <c r="K33" s="343"/>
      <c r="L33" s="343"/>
      <c r="M33" s="329"/>
      <c r="O33" s="341" t="s">
        <v>351</v>
      </c>
      <c r="P33" s="341"/>
      <c r="Q33" s="342"/>
      <c r="R33" s="343"/>
      <c r="S33" s="343"/>
      <c r="T33" s="343"/>
      <c r="U33" s="343"/>
      <c r="V33" s="343"/>
      <c r="W33" s="343"/>
      <c r="X33" s="343"/>
      <c r="Y33" s="329"/>
      <c r="AA33" s="341" t="s">
        <v>351</v>
      </c>
      <c r="AB33" s="341"/>
      <c r="AC33" s="342"/>
      <c r="AD33" s="343"/>
      <c r="AE33" s="343"/>
      <c r="AF33" s="343"/>
      <c r="AG33" s="343"/>
      <c r="AH33" s="343"/>
      <c r="AI33" s="343"/>
      <c r="AJ33" s="343"/>
      <c r="AK33" s="329"/>
    </row>
    <row r="34" spans="3:37" ht="15" customHeight="1">
      <c r="C34" s="341" t="s">
        <v>403</v>
      </c>
      <c r="D34" s="341"/>
      <c r="E34" s="342"/>
      <c r="F34" s="343"/>
      <c r="G34" s="343"/>
      <c r="H34" s="343"/>
      <c r="I34" s="343"/>
      <c r="J34" s="343"/>
      <c r="K34" s="343"/>
      <c r="L34" s="343"/>
      <c r="M34" s="329"/>
      <c r="O34" s="341" t="s">
        <v>403</v>
      </c>
      <c r="P34" s="341"/>
      <c r="Q34" s="342"/>
      <c r="R34" s="343"/>
      <c r="S34" s="343"/>
      <c r="T34" s="343"/>
      <c r="U34" s="343"/>
      <c r="V34" s="343"/>
      <c r="W34" s="343"/>
      <c r="X34" s="343"/>
      <c r="Y34" s="329"/>
      <c r="AA34" s="341" t="s">
        <v>403</v>
      </c>
      <c r="AB34" s="341"/>
      <c r="AC34" s="342"/>
      <c r="AD34" s="343"/>
      <c r="AE34" s="343"/>
      <c r="AF34" s="343"/>
      <c r="AG34" s="343"/>
      <c r="AH34" s="343"/>
      <c r="AI34" s="343"/>
      <c r="AJ34" s="343"/>
      <c r="AK34" s="329"/>
    </row>
    <row r="35" spans="3:37" ht="15" customHeight="1">
      <c r="C35" s="341" t="s">
        <v>404</v>
      </c>
      <c r="D35" s="341"/>
      <c r="E35" s="342"/>
      <c r="F35" s="343"/>
      <c r="G35" s="343"/>
      <c r="H35" s="343"/>
      <c r="I35" s="343"/>
      <c r="J35" s="343"/>
      <c r="K35" s="343"/>
      <c r="L35" s="343"/>
      <c r="M35" s="329"/>
      <c r="O35" s="341" t="s">
        <v>404</v>
      </c>
      <c r="P35" s="341"/>
      <c r="Q35" s="342"/>
      <c r="R35" s="343"/>
      <c r="S35" s="343"/>
      <c r="T35" s="343"/>
      <c r="U35" s="343"/>
      <c r="V35" s="343"/>
      <c r="W35" s="343"/>
      <c r="X35" s="343"/>
      <c r="Y35" s="329"/>
      <c r="AA35" s="341" t="s">
        <v>404</v>
      </c>
      <c r="AB35" s="341"/>
      <c r="AC35" s="342"/>
      <c r="AD35" s="343"/>
      <c r="AE35" s="343"/>
      <c r="AF35" s="343"/>
      <c r="AG35" s="343"/>
      <c r="AH35" s="343"/>
      <c r="AI35" s="343"/>
      <c r="AJ35" s="343"/>
      <c r="AK35" s="329"/>
    </row>
    <row r="36" spans="3:37" ht="15" customHeight="1" thickBot="1">
      <c r="C36" s="341" t="s">
        <v>344</v>
      </c>
      <c r="D36" s="341"/>
      <c r="E36" s="328"/>
      <c r="F36" s="324"/>
      <c r="G36" s="324"/>
      <c r="H36" s="324"/>
      <c r="I36" s="324"/>
      <c r="J36" s="324"/>
      <c r="K36" s="324"/>
      <c r="L36" s="324"/>
      <c r="M36" s="325"/>
      <c r="O36" s="341" t="s">
        <v>344</v>
      </c>
      <c r="P36" s="341"/>
      <c r="Q36" s="328"/>
      <c r="R36" s="324"/>
      <c r="S36" s="324"/>
      <c r="T36" s="324"/>
      <c r="U36" s="324"/>
      <c r="V36" s="324"/>
      <c r="W36" s="324"/>
      <c r="X36" s="324"/>
      <c r="Y36" s="325"/>
      <c r="AA36" s="341" t="s">
        <v>344</v>
      </c>
      <c r="AB36" s="341"/>
      <c r="AC36" s="328"/>
      <c r="AD36" s="324"/>
      <c r="AE36" s="324"/>
      <c r="AF36" s="324"/>
      <c r="AG36" s="324"/>
      <c r="AH36" s="324"/>
      <c r="AI36" s="324"/>
      <c r="AJ36" s="324"/>
      <c r="AK36" s="325"/>
    </row>
    <row r="37" spans="3:37" ht="15" customHeight="1" thickTop="1">
      <c r="C37" s="333" t="s">
        <v>3</v>
      </c>
      <c r="D37" s="333"/>
      <c r="E37" s="323">
        <f>SUM(E25:M36)</f>
        <v>0</v>
      </c>
      <c r="F37" s="323"/>
      <c r="G37" s="323"/>
      <c r="H37" s="323"/>
      <c r="I37" s="323"/>
      <c r="J37" s="323"/>
      <c r="K37" s="323"/>
      <c r="L37" s="323"/>
      <c r="M37" s="323"/>
      <c r="O37" s="333" t="s">
        <v>3</v>
      </c>
      <c r="P37" s="333"/>
      <c r="Q37" s="323">
        <f>SUM(Q25:Y36)</f>
        <v>0</v>
      </c>
      <c r="R37" s="323"/>
      <c r="S37" s="323"/>
      <c r="T37" s="323"/>
      <c r="U37" s="323"/>
      <c r="V37" s="323"/>
      <c r="W37" s="323"/>
      <c r="X37" s="323"/>
      <c r="Y37" s="323"/>
      <c r="AA37" s="333" t="s">
        <v>3</v>
      </c>
      <c r="AB37" s="333"/>
      <c r="AC37" s="323">
        <f>SUM(AC25:AK36)</f>
        <v>0</v>
      </c>
      <c r="AD37" s="323"/>
      <c r="AE37" s="323"/>
      <c r="AF37" s="323"/>
      <c r="AG37" s="323"/>
      <c r="AH37" s="323"/>
      <c r="AI37" s="323"/>
      <c r="AJ37" s="323"/>
      <c r="AK37" s="323"/>
    </row>
    <row r="39" spans="3:37" ht="15" customHeight="1">
      <c r="C39" s="331" t="s">
        <v>369</v>
      </c>
      <c r="D39" s="332"/>
      <c r="E39" s="332" t="s">
        <v>370</v>
      </c>
      <c r="F39" s="332"/>
      <c r="G39" s="332"/>
      <c r="H39" s="332"/>
      <c r="I39" s="332"/>
      <c r="J39" s="332"/>
      <c r="K39" s="332"/>
      <c r="L39" s="321" t="s">
        <v>368</v>
      </c>
      <c r="M39" s="322"/>
      <c r="N39" s="245"/>
      <c r="O39" s="331" t="s">
        <v>371</v>
      </c>
      <c r="P39" s="332"/>
      <c r="Q39" s="332" t="s">
        <v>352</v>
      </c>
      <c r="R39" s="332"/>
      <c r="S39" s="332"/>
      <c r="T39" s="332"/>
      <c r="U39" s="332"/>
      <c r="V39" s="332"/>
      <c r="W39" s="332"/>
      <c r="X39" s="321" t="s">
        <v>372</v>
      </c>
      <c r="Y39" s="322"/>
      <c r="Z39" s="245"/>
      <c r="AA39" s="331" t="s">
        <v>373</v>
      </c>
      <c r="AB39" s="332"/>
      <c r="AC39" s="332" t="s">
        <v>353</v>
      </c>
      <c r="AD39" s="332"/>
      <c r="AE39" s="332"/>
      <c r="AF39" s="332"/>
      <c r="AG39" s="332"/>
      <c r="AH39" s="332"/>
      <c r="AI39" s="332"/>
      <c r="AJ39" s="321" t="s">
        <v>374</v>
      </c>
      <c r="AK39" s="322"/>
    </row>
    <row r="40" spans="3:37" ht="15" customHeight="1">
      <c r="C40" s="341" t="s">
        <v>401</v>
      </c>
      <c r="D40" s="341"/>
      <c r="E40" s="342"/>
      <c r="F40" s="343"/>
      <c r="G40" s="343"/>
      <c r="H40" s="343"/>
      <c r="I40" s="343"/>
      <c r="J40" s="343"/>
      <c r="K40" s="343"/>
      <c r="L40" s="343"/>
      <c r="M40" s="329"/>
      <c r="O40" s="341" t="s">
        <v>401</v>
      </c>
      <c r="P40" s="341"/>
      <c r="Q40" s="342"/>
      <c r="R40" s="343"/>
      <c r="S40" s="343"/>
      <c r="T40" s="343"/>
      <c r="U40" s="343"/>
      <c r="V40" s="343"/>
      <c r="W40" s="343"/>
      <c r="X40" s="343"/>
      <c r="Y40" s="329"/>
      <c r="AA40" s="341" t="s">
        <v>401</v>
      </c>
      <c r="AB40" s="341"/>
      <c r="AC40" s="342"/>
      <c r="AD40" s="343"/>
      <c r="AE40" s="343"/>
      <c r="AF40" s="343"/>
      <c r="AG40" s="343"/>
      <c r="AH40" s="343"/>
      <c r="AI40" s="343"/>
      <c r="AJ40" s="343"/>
      <c r="AK40" s="329"/>
    </row>
    <row r="41" spans="3:37" ht="15" customHeight="1">
      <c r="C41" s="341" t="s">
        <v>402</v>
      </c>
      <c r="D41" s="341"/>
      <c r="E41" s="342"/>
      <c r="F41" s="343"/>
      <c r="G41" s="343"/>
      <c r="H41" s="343"/>
      <c r="I41" s="343"/>
      <c r="J41" s="343"/>
      <c r="K41" s="343"/>
      <c r="L41" s="343"/>
      <c r="M41" s="329"/>
      <c r="O41" s="341" t="s">
        <v>402</v>
      </c>
      <c r="P41" s="341"/>
      <c r="Q41" s="342"/>
      <c r="R41" s="343"/>
      <c r="S41" s="343"/>
      <c r="T41" s="343"/>
      <c r="U41" s="343"/>
      <c r="V41" s="343"/>
      <c r="W41" s="343"/>
      <c r="X41" s="343"/>
      <c r="Y41" s="329"/>
      <c r="AA41" s="341" t="s">
        <v>402</v>
      </c>
      <c r="AB41" s="341"/>
      <c r="AC41" s="342"/>
      <c r="AD41" s="343"/>
      <c r="AE41" s="343"/>
      <c r="AF41" s="343"/>
      <c r="AG41" s="343"/>
      <c r="AH41" s="343"/>
      <c r="AI41" s="343"/>
      <c r="AJ41" s="343"/>
      <c r="AK41" s="329"/>
    </row>
    <row r="42" spans="3:37" ht="15" customHeight="1">
      <c r="C42" s="341" t="s">
        <v>345</v>
      </c>
      <c r="D42" s="341"/>
      <c r="E42" s="342"/>
      <c r="F42" s="343"/>
      <c r="G42" s="343"/>
      <c r="H42" s="343"/>
      <c r="I42" s="343"/>
      <c r="J42" s="343"/>
      <c r="K42" s="343"/>
      <c r="L42" s="343"/>
      <c r="M42" s="329"/>
      <c r="O42" s="341" t="s">
        <v>345</v>
      </c>
      <c r="P42" s="341"/>
      <c r="Q42" s="342"/>
      <c r="R42" s="343"/>
      <c r="S42" s="343"/>
      <c r="T42" s="343"/>
      <c r="U42" s="343"/>
      <c r="V42" s="343"/>
      <c r="W42" s="343"/>
      <c r="X42" s="343"/>
      <c r="Y42" s="329"/>
      <c r="AA42" s="341" t="s">
        <v>345</v>
      </c>
      <c r="AB42" s="341"/>
      <c r="AC42" s="342"/>
      <c r="AD42" s="343"/>
      <c r="AE42" s="343"/>
      <c r="AF42" s="343"/>
      <c r="AG42" s="343"/>
      <c r="AH42" s="343"/>
      <c r="AI42" s="343"/>
      <c r="AJ42" s="343"/>
      <c r="AK42" s="329"/>
    </row>
    <row r="43" spans="3:37" ht="15" customHeight="1">
      <c r="C43" s="341" t="s">
        <v>346</v>
      </c>
      <c r="D43" s="341"/>
      <c r="E43" s="342"/>
      <c r="F43" s="343"/>
      <c r="G43" s="343"/>
      <c r="H43" s="343"/>
      <c r="I43" s="343"/>
      <c r="J43" s="343"/>
      <c r="K43" s="343"/>
      <c r="L43" s="343"/>
      <c r="M43" s="329"/>
      <c r="O43" s="341" t="s">
        <v>346</v>
      </c>
      <c r="P43" s="341"/>
      <c r="Q43" s="342"/>
      <c r="R43" s="343"/>
      <c r="S43" s="343"/>
      <c r="T43" s="343"/>
      <c r="U43" s="343"/>
      <c r="V43" s="343"/>
      <c r="W43" s="343"/>
      <c r="X43" s="343"/>
      <c r="Y43" s="329"/>
      <c r="AA43" s="341" t="s">
        <v>346</v>
      </c>
      <c r="AB43" s="341"/>
      <c r="AC43" s="342"/>
      <c r="AD43" s="343"/>
      <c r="AE43" s="343"/>
      <c r="AF43" s="343"/>
      <c r="AG43" s="343"/>
      <c r="AH43" s="343"/>
      <c r="AI43" s="343"/>
      <c r="AJ43" s="343"/>
      <c r="AK43" s="329"/>
    </row>
    <row r="44" spans="3:37" ht="15" customHeight="1">
      <c r="C44" s="341" t="s">
        <v>347</v>
      </c>
      <c r="D44" s="341"/>
      <c r="E44" s="342"/>
      <c r="F44" s="343"/>
      <c r="G44" s="343"/>
      <c r="H44" s="343"/>
      <c r="I44" s="343"/>
      <c r="J44" s="343"/>
      <c r="K44" s="343"/>
      <c r="L44" s="343"/>
      <c r="M44" s="329"/>
      <c r="O44" s="341" t="s">
        <v>347</v>
      </c>
      <c r="P44" s="341"/>
      <c r="Q44" s="342"/>
      <c r="R44" s="343"/>
      <c r="S44" s="343"/>
      <c r="T44" s="343"/>
      <c r="U44" s="343"/>
      <c r="V44" s="343"/>
      <c r="W44" s="343"/>
      <c r="X44" s="343"/>
      <c r="Y44" s="329"/>
      <c r="AA44" s="341" t="s">
        <v>347</v>
      </c>
      <c r="AB44" s="341"/>
      <c r="AC44" s="342"/>
      <c r="AD44" s="343"/>
      <c r="AE44" s="343"/>
      <c r="AF44" s="343"/>
      <c r="AG44" s="343"/>
      <c r="AH44" s="343"/>
      <c r="AI44" s="343"/>
      <c r="AJ44" s="343"/>
      <c r="AK44" s="329"/>
    </row>
    <row r="45" spans="3:37" ht="15" customHeight="1">
      <c r="C45" s="341" t="s">
        <v>348</v>
      </c>
      <c r="D45" s="341"/>
      <c r="E45" s="342"/>
      <c r="F45" s="343"/>
      <c r="G45" s="343"/>
      <c r="H45" s="343"/>
      <c r="I45" s="343"/>
      <c r="J45" s="343"/>
      <c r="K45" s="343"/>
      <c r="L45" s="343"/>
      <c r="M45" s="329"/>
      <c r="O45" s="341" t="s">
        <v>348</v>
      </c>
      <c r="P45" s="341"/>
      <c r="Q45" s="342"/>
      <c r="R45" s="343"/>
      <c r="S45" s="343"/>
      <c r="T45" s="343"/>
      <c r="U45" s="343"/>
      <c r="V45" s="343"/>
      <c r="W45" s="343"/>
      <c r="X45" s="343"/>
      <c r="Y45" s="329"/>
      <c r="AA45" s="341" t="s">
        <v>348</v>
      </c>
      <c r="AB45" s="341"/>
      <c r="AC45" s="342"/>
      <c r="AD45" s="343"/>
      <c r="AE45" s="343"/>
      <c r="AF45" s="343"/>
      <c r="AG45" s="343"/>
      <c r="AH45" s="343"/>
      <c r="AI45" s="343"/>
      <c r="AJ45" s="343"/>
      <c r="AK45" s="329"/>
    </row>
    <row r="46" spans="3:37" ht="15" customHeight="1">
      <c r="C46" s="341" t="s">
        <v>349</v>
      </c>
      <c r="D46" s="341"/>
      <c r="E46" s="342"/>
      <c r="F46" s="343"/>
      <c r="G46" s="343"/>
      <c r="H46" s="343"/>
      <c r="I46" s="343"/>
      <c r="J46" s="343"/>
      <c r="K46" s="343"/>
      <c r="L46" s="343"/>
      <c r="M46" s="329"/>
      <c r="O46" s="341" t="s">
        <v>349</v>
      </c>
      <c r="P46" s="341"/>
      <c r="Q46" s="342"/>
      <c r="R46" s="343"/>
      <c r="S46" s="343"/>
      <c r="T46" s="343"/>
      <c r="U46" s="343"/>
      <c r="V46" s="343"/>
      <c r="W46" s="343"/>
      <c r="X46" s="343"/>
      <c r="Y46" s="329"/>
      <c r="AA46" s="341" t="s">
        <v>349</v>
      </c>
      <c r="AB46" s="341"/>
      <c r="AC46" s="342"/>
      <c r="AD46" s="343"/>
      <c r="AE46" s="343"/>
      <c r="AF46" s="343"/>
      <c r="AG46" s="343"/>
      <c r="AH46" s="343"/>
      <c r="AI46" s="343"/>
      <c r="AJ46" s="343"/>
      <c r="AK46" s="329"/>
    </row>
    <row r="47" spans="3:37" ht="15" customHeight="1">
      <c r="C47" s="341" t="s">
        <v>350</v>
      </c>
      <c r="D47" s="341"/>
      <c r="E47" s="342"/>
      <c r="F47" s="343"/>
      <c r="G47" s="343"/>
      <c r="H47" s="343"/>
      <c r="I47" s="343"/>
      <c r="J47" s="343"/>
      <c r="K47" s="343"/>
      <c r="L47" s="343"/>
      <c r="M47" s="329"/>
      <c r="O47" s="341" t="s">
        <v>350</v>
      </c>
      <c r="P47" s="341"/>
      <c r="Q47" s="342"/>
      <c r="R47" s="343"/>
      <c r="S47" s="343"/>
      <c r="T47" s="343"/>
      <c r="U47" s="343"/>
      <c r="V47" s="343"/>
      <c r="W47" s="343"/>
      <c r="X47" s="343"/>
      <c r="Y47" s="329"/>
      <c r="AA47" s="341" t="s">
        <v>350</v>
      </c>
      <c r="AB47" s="341"/>
      <c r="AC47" s="342"/>
      <c r="AD47" s="343"/>
      <c r="AE47" s="343"/>
      <c r="AF47" s="343"/>
      <c r="AG47" s="343"/>
      <c r="AH47" s="343"/>
      <c r="AI47" s="343"/>
      <c r="AJ47" s="343"/>
      <c r="AK47" s="329"/>
    </row>
    <row r="48" spans="3:37" ht="15" customHeight="1">
      <c r="C48" s="341" t="s">
        <v>351</v>
      </c>
      <c r="D48" s="341"/>
      <c r="E48" s="342"/>
      <c r="F48" s="343"/>
      <c r="G48" s="343"/>
      <c r="H48" s="343"/>
      <c r="I48" s="343"/>
      <c r="J48" s="343"/>
      <c r="K48" s="343"/>
      <c r="L48" s="343"/>
      <c r="M48" s="329"/>
      <c r="O48" s="341" t="s">
        <v>351</v>
      </c>
      <c r="P48" s="341"/>
      <c r="Q48" s="342"/>
      <c r="R48" s="343"/>
      <c r="S48" s="343"/>
      <c r="T48" s="343"/>
      <c r="U48" s="343"/>
      <c r="V48" s="343"/>
      <c r="W48" s="343"/>
      <c r="X48" s="343"/>
      <c r="Y48" s="329"/>
      <c r="AA48" s="341" t="s">
        <v>351</v>
      </c>
      <c r="AB48" s="341"/>
      <c r="AC48" s="342"/>
      <c r="AD48" s="343"/>
      <c r="AE48" s="343"/>
      <c r="AF48" s="343"/>
      <c r="AG48" s="343"/>
      <c r="AH48" s="343"/>
      <c r="AI48" s="343"/>
      <c r="AJ48" s="343"/>
      <c r="AK48" s="329"/>
    </row>
    <row r="49" spans="3:37" ht="15" customHeight="1">
      <c r="C49" s="341" t="s">
        <v>403</v>
      </c>
      <c r="D49" s="341"/>
      <c r="E49" s="342"/>
      <c r="F49" s="343"/>
      <c r="G49" s="343"/>
      <c r="H49" s="343"/>
      <c r="I49" s="343"/>
      <c r="J49" s="343"/>
      <c r="K49" s="343"/>
      <c r="L49" s="343"/>
      <c r="M49" s="329"/>
      <c r="O49" s="341" t="s">
        <v>403</v>
      </c>
      <c r="P49" s="341"/>
      <c r="Q49" s="342"/>
      <c r="R49" s="343"/>
      <c r="S49" s="343"/>
      <c r="T49" s="343"/>
      <c r="U49" s="343"/>
      <c r="V49" s="343"/>
      <c r="W49" s="343"/>
      <c r="X49" s="343"/>
      <c r="Y49" s="329"/>
      <c r="AA49" s="341" t="s">
        <v>403</v>
      </c>
      <c r="AB49" s="341"/>
      <c r="AC49" s="342"/>
      <c r="AD49" s="343"/>
      <c r="AE49" s="343"/>
      <c r="AF49" s="343"/>
      <c r="AG49" s="343"/>
      <c r="AH49" s="343"/>
      <c r="AI49" s="343"/>
      <c r="AJ49" s="343"/>
      <c r="AK49" s="329"/>
    </row>
    <row r="50" spans="3:37" ht="15" customHeight="1">
      <c r="C50" s="341" t="s">
        <v>404</v>
      </c>
      <c r="D50" s="341"/>
      <c r="E50" s="342"/>
      <c r="F50" s="343"/>
      <c r="G50" s="343"/>
      <c r="H50" s="343"/>
      <c r="I50" s="343"/>
      <c r="J50" s="343"/>
      <c r="K50" s="343"/>
      <c r="L50" s="343"/>
      <c r="M50" s="329"/>
      <c r="O50" s="341" t="s">
        <v>404</v>
      </c>
      <c r="P50" s="341"/>
      <c r="Q50" s="342"/>
      <c r="R50" s="343"/>
      <c r="S50" s="343"/>
      <c r="T50" s="343"/>
      <c r="U50" s="343"/>
      <c r="V50" s="343"/>
      <c r="W50" s="343"/>
      <c r="X50" s="343"/>
      <c r="Y50" s="329"/>
      <c r="AA50" s="341" t="s">
        <v>404</v>
      </c>
      <c r="AB50" s="341"/>
      <c r="AC50" s="342"/>
      <c r="AD50" s="343"/>
      <c r="AE50" s="343"/>
      <c r="AF50" s="343"/>
      <c r="AG50" s="343"/>
      <c r="AH50" s="343"/>
      <c r="AI50" s="343"/>
      <c r="AJ50" s="343"/>
      <c r="AK50" s="329"/>
    </row>
    <row r="51" spans="3:37" ht="15" customHeight="1" thickBot="1">
      <c r="C51" s="341" t="s">
        <v>344</v>
      </c>
      <c r="D51" s="341"/>
      <c r="E51" s="328"/>
      <c r="F51" s="324"/>
      <c r="G51" s="324"/>
      <c r="H51" s="324"/>
      <c r="I51" s="324"/>
      <c r="J51" s="324"/>
      <c r="K51" s="324"/>
      <c r="L51" s="324"/>
      <c r="M51" s="325"/>
      <c r="O51" s="341" t="s">
        <v>344</v>
      </c>
      <c r="P51" s="341"/>
      <c r="Q51" s="328"/>
      <c r="R51" s="324"/>
      <c r="S51" s="324"/>
      <c r="T51" s="324"/>
      <c r="U51" s="324"/>
      <c r="V51" s="324"/>
      <c r="W51" s="324"/>
      <c r="X51" s="324"/>
      <c r="Y51" s="325"/>
      <c r="AA51" s="341" t="s">
        <v>344</v>
      </c>
      <c r="AB51" s="341"/>
      <c r="AC51" s="328"/>
      <c r="AD51" s="324"/>
      <c r="AE51" s="324"/>
      <c r="AF51" s="324"/>
      <c r="AG51" s="324"/>
      <c r="AH51" s="324"/>
      <c r="AI51" s="324"/>
      <c r="AJ51" s="324"/>
      <c r="AK51" s="325"/>
    </row>
    <row r="52" spans="3:37" ht="15" customHeight="1" thickTop="1">
      <c r="C52" s="333" t="s">
        <v>3</v>
      </c>
      <c r="D52" s="333"/>
      <c r="E52" s="334">
        <f>SUM(E40:M51)</f>
        <v>0</v>
      </c>
      <c r="F52" s="335"/>
      <c r="G52" s="335"/>
      <c r="H52" s="335"/>
      <c r="I52" s="335"/>
      <c r="J52" s="335"/>
      <c r="K52" s="335"/>
      <c r="L52" s="335"/>
      <c r="M52" s="336"/>
      <c r="O52" s="333" t="s">
        <v>3</v>
      </c>
      <c r="P52" s="333"/>
      <c r="Q52" s="334">
        <f>SUM(Q40:Y51)</f>
        <v>0</v>
      </c>
      <c r="R52" s="335"/>
      <c r="S52" s="335"/>
      <c r="T52" s="335"/>
      <c r="U52" s="335"/>
      <c r="V52" s="335"/>
      <c r="W52" s="335"/>
      <c r="X52" s="335"/>
      <c r="Y52" s="336"/>
      <c r="AA52" s="333" t="s">
        <v>3</v>
      </c>
      <c r="AB52" s="333"/>
      <c r="AC52" s="334">
        <f>SUM(AC40:AK51)</f>
        <v>0</v>
      </c>
      <c r="AD52" s="335"/>
      <c r="AE52" s="335"/>
      <c r="AF52" s="335"/>
      <c r="AG52" s="335"/>
      <c r="AH52" s="335"/>
      <c r="AI52" s="335"/>
      <c r="AJ52" s="335"/>
      <c r="AK52" s="336"/>
    </row>
    <row r="54" spans="3:37" ht="15" customHeight="1">
      <c r="C54" s="331" t="s">
        <v>375</v>
      </c>
      <c r="D54" s="332"/>
      <c r="E54" s="332" t="s">
        <v>194</v>
      </c>
      <c r="F54" s="332"/>
      <c r="G54" s="332"/>
      <c r="H54" s="332"/>
      <c r="I54" s="332"/>
      <c r="J54" s="332"/>
      <c r="K54" s="332"/>
      <c r="L54" s="321" t="s">
        <v>374</v>
      </c>
      <c r="M54" s="322"/>
      <c r="N54" s="245"/>
      <c r="O54" s="331" t="s">
        <v>376</v>
      </c>
      <c r="P54" s="332"/>
      <c r="Q54" s="332" t="s">
        <v>199</v>
      </c>
      <c r="R54" s="332"/>
      <c r="S54" s="332"/>
      <c r="T54" s="332"/>
      <c r="U54" s="332"/>
      <c r="V54" s="332"/>
      <c r="W54" s="332"/>
      <c r="X54" s="321" t="s">
        <v>374</v>
      </c>
      <c r="Y54" s="322"/>
      <c r="AA54" s="316" t="s">
        <v>377</v>
      </c>
      <c r="AB54" s="320"/>
      <c r="AC54" s="320"/>
      <c r="AD54" s="320"/>
      <c r="AE54" s="320"/>
      <c r="AF54" s="320"/>
      <c r="AG54" s="320"/>
      <c r="AH54" s="320"/>
      <c r="AI54" s="320"/>
      <c r="AJ54" s="326"/>
      <c r="AK54" s="327"/>
    </row>
    <row r="55" spans="3:37" ht="15" customHeight="1">
      <c r="C55" s="341" t="s">
        <v>401</v>
      </c>
      <c r="D55" s="341"/>
      <c r="E55" s="342"/>
      <c r="F55" s="343"/>
      <c r="G55" s="343"/>
      <c r="H55" s="343"/>
      <c r="I55" s="343"/>
      <c r="J55" s="343"/>
      <c r="K55" s="343"/>
      <c r="L55" s="343"/>
      <c r="M55" s="329"/>
      <c r="O55" s="341" t="s">
        <v>401</v>
      </c>
      <c r="P55" s="341"/>
      <c r="Q55" s="342"/>
      <c r="R55" s="343"/>
      <c r="S55" s="343"/>
      <c r="T55" s="343"/>
      <c r="U55" s="343"/>
      <c r="V55" s="343"/>
      <c r="W55" s="343"/>
      <c r="X55" s="343"/>
      <c r="Y55" s="329"/>
      <c r="AA55" s="341" t="s">
        <v>401</v>
      </c>
      <c r="AB55" s="341"/>
      <c r="AC55" s="342"/>
      <c r="AD55" s="343"/>
      <c r="AE55" s="343"/>
      <c r="AF55" s="343"/>
      <c r="AG55" s="343"/>
      <c r="AH55" s="343"/>
      <c r="AI55" s="343"/>
      <c r="AJ55" s="343"/>
      <c r="AK55" s="329"/>
    </row>
    <row r="56" spans="3:37" ht="15" customHeight="1">
      <c r="C56" s="341" t="s">
        <v>402</v>
      </c>
      <c r="D56" s="341"/>
      <c r="E56" s="342"/>
      <c r="F56" s="343"/>
      <c r="G56" s="343"/>
      <c r="H56" s="343"/>
      <c r="I56" s="343"/>
      <c r="J56" s="343"/>
      <c r="K56" s="343"/>
      <c r="L56" s="343"/>
      <c r="M56" s="329"/>
      <c r="O56" s="341" t="s">
        <v>402</v>
      </c>
      <c r="P56" s="341"/>
      <c r="Q56" s="342"/>
      <c r="R56" s="343"/>
      <c r="S56" s="343"/>
      <c r="T56" s="343"/>
      <c r="U56" s="343"/>
      <c r="V56" s="343"/>
      <c r="W56" s="343"/>
      <c r="X56" s="343"/>
      <c r="Y56" s="329"/>
      <c r="AA56" s="341" t="s">
        <v>402</v>
      </c>
      <c r="AB56" s="341"/>
      <c r="AC56" s="342"/>
      <c r="AD56" s="343"/>
      <c r="AE56" s="343"/>
      <c r="AF56" s="343"/>
      <c r="AG56" s="343"/>
      <c r="AH56" s="343"/>
      <c r="AI56" s="343"/>
      <c r="AJ56" s="343"/>
      <c r="AK56" s="329"/>
    </row>
    <row r="57" spans="3:37" ht="15" customHeight="1">
      <c r="C57" s="341" t="s">
        <v>345</v>
      </c>
      <c r="D57" s="341"/>
      <c r="E57" s="342"/>
      <c r="F57" s="343"/>
      <c r="G57" s="343"/>
      <c r="H57" s="343"/>
      <c r="I57" s="343"/>
      <c r="J57" s="343"/>
      <c r="K57" s="343"/>
      <c r="L57" s="343"/>
      <c r="M57" s="329"/>
      <c r="O57" s="341" t="s">
        <v>345</v>
      </c>
      <c r="P57" s="341"/>
      <c r="Q57" s="342"/>
      <c r="R57" s="343"/>
      <c r="S57" s="343"/>
      <c r="T57" s="343"/>
      <c r="U57" s="343"/>
      <c r="V57" s="343"/>
      <c r="W57" s="343"/>
      <c r="X57" s="343"/>
      <c r="Y57" s="329"/>
      <c r="AA57" s="341" t="s">
        <v>345</v>
      </c>
      <c r="AB57" s="341"/>
      <c r="AC57" s="342"/>
      <c r="AD57" s="343"/>
      <c r="AE57" s="343"/>
      <c r="AF57" s="343"/>
      <c r="AG57" s="343"/>
      <c r="AH57" s="343"/>
      <c r="AI57" s="343"/>
      <c r="AJ57" s="343"/>
      <c r="AK57" s="329"/>
    </row>
    <row r="58" spans="3:37" ht="15" customHeight="1">
      <c r="C58" s="341" t="s">
        <v>346</v>
      </c>
      <c r="D58" s="341"/>
      <c r="E58" s="342"/>
      <c r="F58" s="343"/>
      <c r="G58" s="343"/>
      <c r="H58" s="343"/>
      <c r="I58" s="343"/>
      <c r="J58" s="343"/>
      <c r="K58" s="343"/>
      <c r="L58" s="343"/>
      <c r="M58" s="329"/>
      <c r="O58" s="341" t="s">
        <v>346</v>
      </c>
      <c r="P58" s="341"/>
      <c r="Q58" s="342"/>
      <c r="R58" s="343"/>
      <c r="S58" s="343"/>
      <c r="T58" s="343"/>
      <c r="U58" s="343"/>
      <c r="V58" s="343"/>
      <c r="W58" s="343"/>
      <c r="X58" s="343"/>
      <c r="Y58" s="329"/>
      <c r="AA58" s="341" t="s">
        <v>346</v>
      </c>
      <c r="AB58" s="341"/>
      <c r="AC58" s="342"/>
      <c r="AD58" s="343"/>
      <c r="AE58" s="343"/>
      <c r="AF58" s="343"/>
      <c r="AG58" s="343"/>
      <c r="AH58" s="343"/>
      <c r="AI58" s="343"/>
      <c r="AJ58" s="343"/>
      <c r="AK58" s="329"/>
    </row>
    <row r="59" spans="3:37" ht="15" customHeight="1">
      <c r="C59" s="341" t="s">
        <v>347</v>
      </c>
      <c r="D59" s="341"/>
      <c r="E59" s="342"/>
      <c r="F59" s="343"/>
      <c r="G59" s="343"/>
      <c r="H59" s="343"/>
      <c r="I59" s="343"/>
      <c r="J59" s="343"/>
      <c r="K59" s="343"/>
      <c r="L59" s="343"/>
      <c r="M59" s="329"/>
      <c r="O59" s="341" t="s">
        <v>347</v>
      </c>
      <c r="P59" s="341"/>
      <c r="Q59" s="342"/>
      <c r="R59" s="343"/>
      <c r="S59" s="343"/>
      <c r="T59" s="343"/>
      <c r="U59" s="343"/>
      <c r="V59" s="343"/>
      <c r="W59" s="343"/>
      <c r="X59" s="343"/>
      <c r="Y59" s="329"/>
      <c r="AA59" s="341" t="s">
        <v>347</v>
      </c>
      <c r="AB59" s="341"/>
      <c r="AC59" s="342"/>
      <c r="AD59" s="343"/>
      <c r="AE59" s="343"/>
      <c r="AF59" s="343"/>
      <c r="AG59" s="343"/>
      <c r="AH59" s="343"/>
      <c r="AI59" s="343"/>
      <c r="AJ59" s="343"/>
      <c r="AK59" s="329"/>
    </row>
    <row r="60" spans="3:37" ht="15" customHeight="1">
      <c r="C60" s="341" t="s">
        <v>348</v>
      </c>
      <c r="D60" s="341"/>
      <c r="E60" s="342"/>
      <c r="F60" s="343"/>
      <c r="G60" s="343"/>
      <c r="H60" s="343"/>
      <c r="I60" s="343"/>
      <c r="J60" s="343"/>
      <c r="K60" s="343"/>
      <c r="L60" s="343"/>
      <c r="M60" s="329"/>
      <c r="O60" s="341" t="s">
        <v>348</v>
      </c>
      <c r="P60" s="341"/>
      <c r="Q60" s="342"/>
      <c r="R60" s="343"/>
      <c r="S60" s="343"/>
      <c r="T60" s="343"/>
      <c r="U60" s="343"/>
      <c r="V60" s="343"/>
      <c r="W60" s="343"/>
      <c r="X60" s="343"/>
      <c r="Y60" s="329"/>
      <c r="AA60" s="341" t="s">
        <v>348</v>
      </c>
      <c r="AB60" s="341"/>
      <c r="AC60" s="342"/>
      <c r="AD60" s="343"/>
      <c r="AE60" s="343"/>
      <c r="AF60" s="343"/>
      <c r="AG60" s="343"/>
      <c r="AH60" s="343"/>
      <c r="AI60" s="343"/>
      <c r="AJ60" s="343"/>
      <c r="AK60" s="329"/>
    </row>
    <row r="61" spans="3:37" ht="15" customHeight="1">
      <c r="C61" s="341" t="s">
        <v>349</v>
      </c>
      <c r="D61" s="341"/>
      <c r="E61" s="342"/>
      <c r="F61" s="343"/>
      <c r="G61" s="343"/>
      <c r="H61" s="343"/>
      <c r="I61" s="343"/>
      <c r="J61" s="343"/>
      <c r="K61" s="343"/>
      <c r="L61" s="343"/>
      <c r="M61" s="329"/>
      <c r="O61" s="341" t="s">
        <v>349</v>
      </c>
      <c r="P61" s="341"/>
      <c r="Q61" s="342"/>
      <c r="R61" s="343"/>
      <c r="S61" s="343"/>
      <c r="T61" s="343"/>
      <c r="U61" s="343"/>
      <c r="V61" s="343"/>
      <c r="W61" s="343"/>
      <c r="X61" s="343"/>
      <c r="Y61" s="329"/>
      <c r="AA61" s="341" t="s">
        <v>349</v>
      </c>
      <c r="AB61" s="341"/>
      <c r="AC61" s="342"/>
      <c r="AD61" s="343"/>
      <c r="AE61" s="343"/>
      <c r="AF61" s="343"/>
      <c r="AG61" s="343"/>
      <c r="AH61" s="343"/>
      <c r="AI61" s="343"/>
      <c r="AJ61" s="343"/>
      <c r="AK61" s="329"/>
    </row>
    <row r="62" spans="3:37" ht="15" customHeight="1">
      <c r="C62" s="341" t="s">
        <v>350</v>
      </c>
      <c r="D62" s="341"/>
      <c r="E62" s="342"/>
      <c r="F62" s="343"/>
      <c r="G62" s="343"/>
      <c r="H62" s="343"/>
      <c r="I62" s="343"/>
      <c r="J62" s="343"/>
      <c r="K62" s="343"/>
      <c r="L62" s="343"/>
      <c r="M62" s="329"/>
      <c r="O62" s="341" t="s">
        <v>350</v>
      </c>
      <c r="P62" s="341"/>
      <c r="Q62" s="342"/>
      <c r="R62" s="343"/>
      <c r="S62" s="343"/>
      <c r="T62" s="343"/>
      <c r="U62" s="343"/>
      <c r="V62" s="343"/>
      <c r="W62" s="343"/>
      <c r="X62" s="343"/>
      <c r="Y62" s="329"/>
      <c r="AA62" s="341" t="s">
        <v>350</v>
      </c>
      <c r="AB62" s="341"/>
      <c r="AC62" s="342"/>
      <c r="AD62" s="343"/>
      <c r="AE62" s="343"/>
      <c r="AF62" s="343"/>
      <c r="AG62" s="343"/>
      <c r="AH62" s="343"/>
      <c r="AI62" s="343"/>
      <c r="AJ62" s="343"/>
      <c r="AK62" s="329"/>
    </row>
    <row r="63" spans="3:37" ht="15" customHeight="1">
      <c r="C63" s="341" t="s">
        <v>351</v>
      </c>
      <c r="D63" s="341"/>
      <c r="E63" s="342"/>
      <c r="F63" s="343"/>
      <c r="G63" s="343"/>
      <c r="H63" s="343"/>
      <c r="I63" s="343"/>
      <c r="J63" s="343"/>
      <c r="K63" s="343"/>
      <c r="L63" s="343"/>
      <c r="M63" s="329"/>
      <c r="O63" s="341" t="s">
        <v>351</v>
      </c>
      <c r="P63" s="341"/>
      <c r="Q63" s="342"/>
      <c r="R63" s="343"/>
      <c r="S63" s="343"/>
      <c r="T63" s="343"/>
      <c r="U63" s="343"/>
      <c r="V63" s="343"/>
      <c r="W63" s="343"/>
      <c r="X63" s="343"/>
      <c r="Y63" s="329"/>
      <c r="AA63" s="341" t="s">
        <v>351</v>
      </c>
      <c r="AB63" s="341"/>
      <c r="AC63" s="342"/>
      <c r="AD63" s="343"/>
      <c r="AE63" s="343"/>
      <c r="AF63" s="343"/>
      <c r="AG63" s="343"/>
      <c r="AH63" s="343"/>
      <c r="AI63" s="343"/>
      <c r="AJ63" s="343"/>
      <c r="AK63" s="329"/>
    </row>
    <row r="64" spans="3:37" ht="15" customHeight="1">
      <c r="C64" s="341" t="s">
        <v>403</v>
      </c>
      <c r="D64" s="341"/>
      <c r="E64" s="342"/>
      <c r="F64" s="343"/>
      <c r="G64" s="343"/>
      <c r="H64" s="343"/>
      <c r="I64" s="343"/>
      <c r="J64" s="343"/>
      <c r="K64" s="343"/>
      <c r="L64" s="343"/>
      <c r="M64" s="329"/>
      <c r="O64" s="341" t="s">
        <v>403</v>
      </c>
      <c r="P64" s="341"/>
      <c r="Q64" s="342"/>
      <c r="R64" s="343"/>
      <c r="S64" s="343"/>
      <c r="T64" s="343"/>
      <c r="U64" s="343"/>
      <c r="V64" s="343"/>
      <c r="W64" s="343"/>
      <c r="X64" s="343"/>
      <c r="Y64" s="329"/>
      <c r="AA64" s="341" t="s">
        <v>403</v>
      </c>
      <c r="AB64" s="341"/>
      <c r="AC64" s="342"/>
      <c r="AD64" s="343"/>
      <c r="AE64" s="343"/>
      <c r="AF64" s="343"/>
      <c r="AG64" s="343"/>
      <c r="AH64" s="343"/>
      <c r="AI64" s="343"/>
      <c r="AJ64" s="343"/>
      <c r="AK64" s="329"/>
    </row>
    <row r="65" spans="3:37" ht="15" customHeight="1">
      <c r="C65" s="341" t="s">
        <v>404</v>
      </c>
      <c r="D65" s="341"/>
      <c r="E65" s="342"/>
      <c r="F65" s="343"/>
      <c r="G65" s="343"/>
      <c r="H65" s="343"/>
      <c r="I65" s="343"/>
      <c r="J65" s="343"/>
      <c r="K65" s="343"/>
      <c r="L65" s="343"/>
      <c r="M65" s="329"/>
      <c r="O65" s="341" t="s">
        <v>404</v>
      </c>
      <c r="P65" s="341"/>
      <c r="Q65" s="342"/>
      <c r="R65" s="343"/>
      <c r="S65" s="343"/>
      <c r="T65" s="343"/>
      <c r="U65" s="343"/>
      <c r="V65" s="343"/>
      <c r="W65" s="343"/>
      <c r="X65" s="343"/>
      <c r="Y65" s="329"/>
      <c r="AA65" s="341" t="s">
        <v>404</v>
      </c>
      <c r="AB65" s="341"/>
      <c r="AC65" s="342"/>
      <c r="AD65" s="343"/>
      <c r="AE65" s="343"/>
      <c r="AF65" s="343"/>
      <c r="AG65" s="343"/>
      <c r="AH65" s="343"/>
      <c r="AI65" s="343"/>
      <c r="AJ65" s="343"/>
      <c r="AK65" s="329"/>
    </row>
    <row r="66" spans="3:37" ht="15" customHeight="1" thickBot="1">
      <c r="C66" s="341" t="s">
        <v>344</v>
      </c>
      <c r="D66" s="341"/>
      <c r="E66" s="328"/>
      <c r="F66" s="324"/>
      <c r="G66" s="324"/>
      <c r="H66" s="324"/>
      <c r="I66" s="324"/>
      <c r="J66" s="324"/>
      <c r="K66" s="324"/>
      <c r="L66" s="324"/>
      <c r="M66" s="325"/>
      <c r="O66" s="341" t="s">
        <v>344</v>
      </c>
      <c r="P66" s="341"/>
      <c r="Q66" s="328"/>
      <c r="R66" s="324"/>
      <c r="S66" s="324"/>
      <c r="T66" s="324"/>
      <c r="U66" s="324"/>
      <c r="V66" s="324"/>
      <c r="W66" s="324"/>
      <c r="X66" s="324"/>
      <c r="Y66" s="325"/>
      <c r="AA66" s="341" t="s">
        <v>344</v>
      </c>
      <c r="AB66" s="341"/>
      <c r="AC66" s="328"/>
      <c r="AD66" s="324"/>
      <c r="AE66" s="324"/>
      <c r="AF66" s="324"/>
      <c r="AG66" s="324"/>
      <c r="AH66" s="324"/>
      <c r="AI66" s="324"/>
      <c r="AJ66" s="324"/>
      <c r="AK66" s="325"/>
    </row>
    <row r="67" spans="3:37" ht="15" customHeight="1" thickTop="1">
      <c r="C67" s="333" t="s">
        <v>3</v>
      </c>
      <c r="D67" s="333"/>
      <c r="E67" s="338">
        <f>SUM(E55:M66)</f>
        <v>0</v>
      </c>
      <c r="F67" s="339"/>
      <c r="G67" s="339"/>
      <c r="H67" s="339"/>
      <c r="I67" s="339"/>
      <c r="J67" s="339"/>
      <c r="K67" s="339"/>
      <c r="L67" s="339"/>
      <c r="M67" s="340"/>
      <c r="O67" s="333" t="s">
        <v>3</v>
      </c>
      <c r="P67" s="333"/>
      <c r="Q67" s="334">
        <f>SUM(Q55:Y66)</f>
        <v>0</v>
      </c>
      <c r="R67" s="335"/>
      <c r="S67" s="335"/>
      <c r="T67" s="335"/>
      <c r="U67" s="335"/>
      <c r="V67" s="335"/>
      <c r="W67" s="335"/>
      <c r="X67" s="335"/>
      <c r="Y67" s="336"/>
      <c r="AA67" s="333" t="s">
        <v>3</v>
      </c>
      <c r="AB67" s="333"/>
      <c r="AC67" s="334">
        <f>SUM(AC55:AK66)</f>
        <v>0</v>
      </c>
      <c r="AD67" s="335"/>
      <c r="AE67" s="335"/>
      <c r="AF67" s="335"/>
      <c r="AG67" s="335"/>
      <c r="AH67" s="335"/>
      <c r="AI67" s="335"/>
      <c r="AJ67" s="335"/>
      <c r="AK67" s="336"/>
    </row>
    <row r="69" spans="1:39" ht="15" customHeight="1">
      <c r="A69" s="243"/>
      <c r="B69" s="246" t="s">
        <v>378</v>
      </c>
      <c r="C69" s="337" t="s">
        <v>354</v>
      </c>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row>
    <row r="70" spans="1:39" ht="15" customHeight="1">
      <c r="A70" s="243"/>
      <c r="B70" s="247"/>
      <c r="C70" s="330" t="s">
        <v>355</v>
      </c>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row>
    <row r="71" spans="1:39" ht="15" customHeight="1">
      <c r="A71" s="243"/>
      <c r="B71" s="247"/>
      <c r="C71" s="330" t="s">
        <v>356</v>
      </c>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row>
  </sheetData>
  <sheetProtection/>
  <mergeCells count="355">
    <mergeCell ref="AA39:AB39"/>
    <mergeCell ref="C54:D54"/>
    <mergeCell ref="O54:P54"/>
    <mergeCell ref="AA54:AB54"/>
    <mergeCell ref="E54:K54"/>
    <mergeCell ref="Q54:W54"/>
    <mergeCell ref="Q39:W39"/>
    <mergeCell ref="L39:M39"/>
    <mergeCell ref="X39:Y39"/>
    <mergeCell ref="C40:D40"/>
    <mergeCell ref="C7:AK8"/>
    <mergeCell ref="AJ9:AK9"/>
    <mergeCell ref="C10:D10"/>
    <mergeCell ref="E10:M10"/>
    <mergeCell ref="O10:P10"/>
    <mergeCell ref="Q10:Y10"/>
    <mergeCell ref="AA10:AB10"/>
    <mergeCell ref="AC10:AK10"/>
    <mergeCell ref="C11:D11"/>
    <mergeCell ref="C12:D12"/>
    <mergeCell ref="AC39:AI39"/>
    <mergeCell ref="A1:AM2"/>
    <mergeCell ref="A4:AM4"/>
    <mergeCell ref="AC9:AI9"/>
    <mergeCell ref="AA9:AB9"/>
    <mergeCell ref="A5:AM5"/>
    <mergeCell ref="L9:M9"/>
    <mergeCell ref="X9:Y9"/>
    <mergeCell ref="C13:D13"/>
    <mergeCell ref="C14:D14"/>
    <mergeCell ref="C15:D15"/>
    <mergeCell ref="C16:D16"/>
    <mergeCell ref="C17:D17"/>
    <mergeCell ref="C18:D18"/>
    <mergeCell ref="C19:D19"/>
    <mergeCell ref="C20:D20"/>
    <mergeCell ref="C21:D21"/>
    <mergeCell ref="C22:D22"/>
    <mergeCell ref="E11:M11"/>
    <mergeCell ref="E12:M12"/>
    <mergeCell ref="E13:M13"/>
    <mergeCell ref="E14:M14"/>
    <mergeCell ref="E15:M15"/>
    <mergeCell ref="E16:M16"/>
    <mergeCell ref="E17:M17"/>
    <mergeCell ref="E18:M18"/>
    <mergeCell ref="E19:M19"/>
    <mergeCell ref="E20:M20"/>
    <mergeCell ref="E21:M21"/>
    <mergeCell ref="E22:M22"/>
    <mergeCell ref="O11:P11"/>
    <mergeCell ref="Q11:Y11"/>
    <mergeCell ref="O12:P12"/>
    <mergeCell ref="Q12:Y12"/>
    <mergeCell ref="O13:P13"/>
    <mergeCell ref="Q13:Y13"/>
    <mergeCell ref="O14:P14"/>
    <mergeCell ref="Q14:Y14"/>
    <mergeCell ref="O15:P15"/>
    <mergeCell ref="Q15:Y15"/>
    <mergeCell ref="O16:P16"/>
    <mergeCell ref="Q16:Y16"/>
    <mergeCell ref="O17:P17"/>
    <mergeCell ref="Q17:Y17"/>
    <mergeCell ref="O18:P18"/>
    <mergeCell ref="Q18:Y18"/>
    <mergeCell ref="O22:P22"/>
    <mergeCell ref="Q22:Y22"/>
    <mergeCell ref="O19:P19"/>
    <mergeCell ref="Q19:Y19"/>
    <mergeCell ref="O20:P20"/>
    <mergeCell ref="Q20:Y20"/>
    <mergeCell ref="AA11:AB11"/>
    <mergeCell ref="AC11:AK11"/>
    <mergeCell ref="AA12:AB12"/>
    <mergeCell ref="AC12:AK12"/>
    <mergeCell ref="AA13:AB13"/>
    <mergeCell ref="AC13:AK13"/>
    <mergeCell ref="AA14:AB14"/>
    <mergeCell ref="AC14:AK14"/>
    <mergeCell ref="AA15:AB15"/>
    <mergeCell ref="AC15:AK15"/>
    <mergeCell ref="AA16:AB16"/>
    <mergeCell ref="AC16:AK16"/>
    <mergeCell ref="AA17:AB17"/>
    <mergeCell ref="AC17:AK17"/>
    <mergeCell ref="AA18:AB18"/>
    <mergeCell ref="AC18:AK18"/>
    <mergeCell ref="AA19:AB19"/>
    <mergeCell ref="AC19:AK19"/>
    <mergeCell ref="AA20:AB20"/>
    <mergeCell ref="AC20:AK20"/>
    <mergeCell ref="AA21:AB21"/>
    <mergeCell ref="AC21:AK21"/>
    <mergeCell ref="C24:D24"/>
    <mergeCell ref="E24:K24"/>
    <mergeCell ref="O24:P24"/>
    <mergeCell ref="Q24:W24"/>
    <mergeCell ref="AA22:AB22"/>
    <mergeCell ref="AC22:AK22"/>
    <mergeCell ref="O21:P21"/>
    <mergeCell ref="Q21:Y21"/>
    <mergeCell ref="AA25:AB25"/>
    <mergeCell ref="AC25:AK25"/>
    <mergeCell ref="L24:M24"/>
    <mergeCell ref="X24:Y24"/>
    <mergeCell ref="AJ24:AK24"/>
    <mergeCell ref="AA24:AB24"/>
    <mergeCell ref="AC24:AI24"/>
    <mergeCell ref="AA26:AB26"/>
    <mergeCell ref="AC26:AK26"/>
    <mergeCell ref="C25:D25"/>
    <mergeCell ref="E25:M25"/>
    <mergeCell ref="C26:D26"/>
    <mergeCell ref="E26:M26"/>
    <mergeCell ref="O26:P26"/>
    <mergeCell ref="Q26:Y26"/>
    <mergeCell ref="O25:P25"/>
    <mergeCell ref="Q25:Y25"/>
    <mergeCell ref="C27:D27"/>
    <mergeCell ref="E27:M27"/>
    <mergeCell ref="O27:P27"/>
    <mergeCell ref="Q27:Y27"/>
    <mergeCell ref="AA29:AB29"/>
    <mergeCell ref="AC29:AK29"/>
    <mergeCell ref="C28:D28"/>
    <mergeCell ref="E28:M28"/>
    <mergeCell ref="O28:P28"/>
    <mergeCell ref="Q28:Y28"/>
    <mergeCell ref="AA27:AB27"/>
    <mergeCell ref="AC27:AK27"/>
    <mergeCell ref="AA28:AB28"/>
    <mergeCell ref="AC28:AK28"/>
    <mergeCell ref="AA30:AB30"/>
    <mergeCell ref="AC30:AK30"/>
    <mergeCell ref="C29:D29"/>
    <mergeCell ref="E29:M29"/>
    <mergeCell ref="C30:D30"/>
    <mergeCell ref="E30:M30"/>
    <mergeCell ref="O30:P30"/>
    <mergeCell ref="Q30:Y30"/>
    <mergeCell ref="O29:P29"/>
    <mergeCell ref="Q29:Y29"/>
    <mergeCell ref="C31:D31"/>
    <mergeCell ref="E31:M31"/>
    <mergeCell ref="O31:P31"/>
    <mergeCell ref="Q31:Y31"/>
    <mergeCell ref="AA33:AB33"/>
    <mergeCell ref="AC33:AK33"/>
    <mergeCell ref="C32:D32"/>
    <mergeCell ref="E32:M32"/>
    <mergeCell ref="O32:P32"/>
    <mergeCell ref="Q32:Y32"/>
    <mergeCell ref="AA31:AB31"/>
    <mergeCell ref="AC31:AK31"/>
    <mergeCell ref="AA32:AB32"/>
    <mergeCell ref="AC32:AK32"/>
    <mergeCell ref="AA34:AB34"/>
    <mergeCell ref="AC34:AK34"/>
    <mergeCell ref="C33:D33"/>
    <mergeCell ref="E33:M33"/>
    <mergeCell ref="C34:D34"/>
    <mergeCell ref="E34:M34"/>
    <mergeCell ref="O34:P34"/>
    <mergeCell ref="Q34:Y34"/>
    <mergeCell ref="O33:P33"/>
    <mergeCell ref="Q33:Y33"/>
    <mergeCell ref="C35:D35"/>
    <mergeCell ref="E35:M35"/>
    <mergeCell ref="O35:P35"/>
    <mergeCell ref="Q35:Y35"/>
    <mergeCell ref="C36:D36"/>
    <mergeCell ref="E36:M36"/>
    <mergeCell ref="O36:P36"/>
    <mergeCell ref="Q36:Y36"/>
    <mergeCell ref="AA35:AB35"/>
    <mergeCell ref="AC35:AK35"/>
    <mergeCell ref="AA36:AB36"/>
    <mergeCell ref="AC36:AK36"/>
    <mergeCell ref="AJ39:AK39"/>
    <mergeCell ref="C37:D37"/>
    <mergeCell ref="E37:M37"/>
    <mergeCell ref="O37:P37"/>
    <mergeCell ref="Q37:Y37"/>
    <mergeCell ref="AA37:AB37"/>
    <mergeCell ref="AC37:AK37"/>
    <mergeCell ref="E39:K39"/>
    <mergeCell ref="C39:D39"/>
    <mergeCell ref="O39:P39"/>
    <mergeCell ref="E40:M40"/>
    <mergeCell ref="O40:P40"/>
    <mergeCell ref="Q40:Y40"/>
    <mergeCell ref="AA42:AB42"/>
    <mergeCell ref="AA40:AB40"/>
    <mergeCell ref="C42:D42"/>
    <mergeCell ref="E42:M42"/>
    <mergeCell ref="O42:P42"/>
    <mergeCell ref="Q42:Y42"/>
    <mergeCell ref="C41:D41"/>
    <mergeCell ref="E41:M41"/>
    <mergeCell ref="O41:P41"/>
    <mergeCell ref="Q41:Y41"/>
    <mergeCell ref="AC40:AK40"/>
    <mergeCell ref="AA41:AB41"/>
    <mergeCell ref="AC41:AK41"/>
    <mergeCell ref="AA43:AB43"/>
    <mergeCell ref="AC43:AK43"/>
    <mergeCell ref="AC42:AK42"/>
    <mergeCell ref="C43:D43"/>
    <mergeCell ref="E43:M43"/>
    <mergeCell ref="O43:P43"/>
    <mergeCell ref="Q43:Y43"/>
    <mergeCell ref="C44:D44"/>
    <mergeCell ref="E44:M44"/>
    <mergeCell ref="O44:P44"/>
    <mergeCell ref="Q44:Y44"/>
    <mergeCell ref="AA46:AB46"/>
    <mergeCell ref="AC46:AK46"/>
    <mergeCell ref="C45:D45"/>
    <mergeCell ref="E45:M45"/>
    <mergeCell ref="O45:P45"/>
    <mergeCell ref="Q45:Y45"/>
    <mergeCell ref="AA44:AB44"/>
    <mergeCell ref="AC44:AK44"/>
    <mergeCell ref="AA45:AB45"/>
    <mergeCell ref="AC45:AK45"/>
    <mergeCell ref="AA47:AB47"/>
    <mergeCell ref="AC47:AK47"/>
    <mergeCell ref="C46:D46"/>
    <mergeCell ref="E46:M46"/>
    <mergeCell ref="C47:D47"/>
    <mergeCell ref="E47:M47"/>
    <mergeCell ref="O47:P47"/>
    <mergeCell ref="Q47:Y47"/>
    <mergeCell ref="O46:P46"/>
    <mergeCell ref="Q46:Y46"/>
    <mergeCell ref="C48:D48"/>
    <mergeCell ref="E48:M48"/>
    <mergeCell ref="O48:P48"/>
    <mergeCell ref="Q48:Y48"/>
    <mergeCell ref="AA50:AB50"/>
    <mergeCell ref="AC50:AK50"/>
    <mergeCell ref="C49:D49"/>
    <mergeCell ref="E49:M49"/>
    <mergeCell ref="O49:P49"/>
    <mergeCell ref="Q49:Y49"/>
    <mergeCell ref="AA48:AB48"/>
    <mergeCell ref="AC48:AK48"/>
    <mergeCell ref="AA49:AB49"/>
    <mergeCell ref="AC49:AK49"/>
    <mergeCell ref="AA51:AB51"/>
    <mergeCell ref="AC51:AK51"/>
    <mergeCell ref="C50:D50"/>
    <mergeCell ref="E50:M50"/>
    <mergeCell ref="C51:D51"/>
    <mergeCell ref="E51:M51"/>
    <mergeCell ref="O51:P51"/>
    <mergeCell ref="Q51:Y51"/>
    <mergeCell ref="O50:P50"/>
    <mergeCell ref="Q50:Y50"/>
    <mergeCell ref="C52:D52"/>
    <mergeCell ref="E52:M52"/>
    <mergeCell ref="O52:P52"/>
    <mergeCell ref="Q52:Y52"/>
    <mergeCell ref="L54:M54"/>
    <mergeCell ref="X54:Y54"/>
    <mergeCell ref="O55:P55"/>
    <mergeCell ref="Q55:Y55"/>
    <mergeCell ref="AA52:AB52"/>
    <mergeCell ref="AC52:AK52"/>
    <mergeCell ref="AJ54:AK54"/>
    <mergeCell ref="AA55:AB55"/>
    <mergeCell ref="AC55:AK55"/>
    <mergeCell ref="AC54:AI54"/>
    <mergeCell ref="AA56:AB56"/>
    <mergeCell ref="AC56:AK56"/>
    <mergeCell ref="C55:D55"/>
    <mergeCell ref="E55:M55"/>
    <mergeCell ref="C56:D56"/>
    <mergeCell ref="E56:M56"/>
    <mergeCell ref="O56:P56"/>
    <mergeCell ref="Q56:Y56"/>
    <mergeCell ref="C57:D57"/>
    <mergeCell ref="E57:M57"/>
    <mergeCell ref="O57:P57"/>
    <mergeCell ref="Q57:Y57"/>
    <mergeCell ref="AA59:AB59"/>
    <mergeCell ref="AC59:AK59"/>
    <mergeCell ref="C58:D58"/>
    <mergeCell ref="E58:M58"/>
    <mergeCell ref="O58:P58"/>
    <mergeCell ref="Q58:Y58"/>
    <mergeCell ref="AA57:AB57"/>
    <mergeCell ref="AC57:AK57"/>
    <mergeCell ref="AA58:AB58"/>
    <mergeCell ref="AC58:AK58"/>
    <mergeCell ref="AA60:AB60"/>
    <mergeCell ref="AC60:AK60"/>
    <mergeCell ref="C59:D59"/>
    <mergeCell ref="E59:M59"/>
    <mergeCell ref="C60:D60"/>
    <mergeCell ref="E60:M60"/>
    <mergeCell ref="O60:P60"/>
    <mergeCell ref="Q60:Y60"/>
    <mergeCell ref="O59:P59"/>
    <mergeCell ref="Q59:Y59"/>
    <mergeCell ref="C61:D61"/>
    <mergeCell ref="E61:M61"/>
    <mergeCell ref="O61:P61"/>
    <mergeCell ref="Q61:Y61"/>
    <mergeCell ref="AA63:AB63"/>
    <mergeCell ref="AC63:AK63"/>
    <mergeCell ref="C62:D62"/>
    <mergeCell ref="E62:M62"/>
    <mergeCell ref="O62:P62"/>
    <mergeCell ref="Q62:Y62"/>
    <mergeCell ref="AA61:AB61"/>
    <mergeCell ref="AC61:AK61"/>
    <mergeCell ref="AA62:AB62"/>
    <mergeCell ref="AC62:AK62"/>
    <mergeCell ref="AA64:AB64"/>
    <mergeCell ref="AC64:AK64"/>
    <mergeCell ref="C63:D63"/>
    <mergeCell ref="E63:M63"/>
    <mergeCell ref="C64:D64"/>
    <mergeCell ref="E64:M64"/>
    <mergeCell ref="O64:P64"/>
    <mergeCell ref="Q64:Y64"/>
    <mergeCell ref="O63:P63"/>
    <mergeCell ref="Q63:Y63"/>
    <mergeCell ref="AC65:AK65"/>
    <mergeCell ref="C66:D66"/>
    <mergeCell ref="E66:M66"/>
    <mergeCell ref="O66:P66"/>
    <mergeCell ref="Q66:Y66"/>
    <mergeCell ref="AA66:AB66"/>
    <mergeCell ref="AC66:AK66"/>
    <mergeCell ref="C65:D65"/>
    <mergeCell ref="E65:M65"/>
    <mergeCell ref="O65:P65"/>
    <mergeCell ref="E67:M67"/>
    <mergeCell ref="O67:P67"/>
    <mergeCell ref="Q67:Y67"/>
    <mergeCell ref="AA65:AB65"/>
    <mergeCell ref="Q65:Y65"/>
    <mergeCell ref="C71:AM71"/>
    <mergeCell ref="C9:D9"/>
    <mergeCell ref="E9:K9"/>
    <mergeCell ref="O9:P9"/>
    <mergeCell ref="Q9:W9"/>
    <mergeCell ref="AA67:AB67"/>
    <mergeCell ref="AC67:AK67"/>
    <mergeCell ref="C69:AM69"/>
    <mergeCell ref="C70:AM70"/>
    <mergeCell ref="C67:D67"/>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workbookViewId="0" topLeftCell="A1">
      <selection activeCell="AO9" sqref="AO9"/>
    </sheetView>
  </sheetViews>
  <sheetFormatPr defaultColWidth="9.00390625" defaultRowHeight="15" customHeight="1"/>
  <cols>
    <col min="1" max="16384" width="2.625" style="49" customWidth="1"/>
  </cols>
  <sheetData>
    <row r="1" spans="2:34" ht="15" customHeight="1">
      <c r="B1" s="761" t="s">
        <v>61</v>
      </c>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row>
    <row r="2" spans="2:34" ht="15" customHeight="1">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row>
    <row r="3" spans="2:34" ht="15" customHeight="1">
      <c r="B3" s="206"/>
      <c r="C3" s="206"/>
      <c r="D3" s="206"/>
      <c r="E3" s="206"/>
      <c r="F3" s="206"/>
      <c r="G3" s="206"/>
      <c r="H3" s="206"/>
      <c r="I3" s="206"/>
      <c r="J3" s="206"/>
      <c r="K3" s="206"/>
      <c r="L3" s="206"/>
      <c r="M3" s="206"/>
      <c r="N3" s="206"/>
      <c r="O3" s="206"/>
      <c r="P3" s="206"/>
      <c r="Q3" s="206"/>
      <c r="R3" s="206"/>
      <c r="S3" s="206"/>
      <c r="T3" s="206"/>
      <c r="U3" s="206"/>
      <c r="V3" s="206"/>
      <c r="W3" s="760" t="s">
        <v>1</v>
      </c>
      <c r="X3" s="760"/>
      <c r="Y3" s="760">
        <v>21</v>
      </c>
      <c r="Z3" s="760"/>
      <c r="AA3" s="207" t="s">
        <v>0</v>
      </c>
      <c r="AB3" s="760">
        <f>'フ）特性等証明'!AB41</f>
        <v>0</v>
      </c>
      <c r="AC3" s="760"/>
      <c r="AD3" s="207" t="s">
        <v>38</v>
      </c>
      <c r="AE3" s="760">
        <f>'フ）特性等証明'!AD41</f>
        <v>0</v>
      </c>
      <c r="AF3" s="760"/>
      <c r="AG3" s="207" t="s">
        <v>12</v>
      </c>
      <c r="AH3" s="206"/>
    </row>
    <row r="4" spans="2:34" ht="15" customHeight="1">
      <c r="B4" s="762">
        <f>'共通シートⅡ'!U6</f>
        <v>0</v>
      </c>
      <c r="C4" s="674"/>
      <c r="D4" s="674"/>
      <c r="E4" s="674"/>
      <c r="F4" s="674"/>
      <c r="G4" s="674"/>
      <c r="H4" s="674"/>
      <c r="I4" s="674"/>
      <c r="J4" s="674"/>
      <c r="K4" s="674"/>
      <c r="L4" s="674"/>
      <c r="M4" s="674"/>
      <c r="N4" s="674"/>
      <c r="O4" s="674"/>
      <c r="P4" s="674"/>
      <c r="Q4" s="674"/>
      <c r="R4" s="764" t="s">
        <v>11</v>
      </c>
      <c r="S4" s="765"/>
      <c r="T4" s="208"/>
      <c r="U4" s="208"/>
      <c r="V4" s="208"/>
      <c r="W4" s="207"/>
      <c r="X4" s="207"/>
      <c r="Y4" s="207"/>
      <c r="Z4" s="207"/>
      <c r="AA4" s="207"/>
      <c r="AB4" s="207"/>
      <c r="AC4" s="207"/>
      <c r="AD4" s="207"/>
      <c r="AE4" s="207"/>
      <c r="AF4" s="207"/>
      <c r="AG4" s="207"/>
      <c r="AH4" s="208"/>
    </row>
    <row r="5" spans="2:34" ht="15" customHeight="1">
      <c r="B5" s="763"/>
      <c r="C5" s="675"/>
      <c r="D5" s="675"/>
      <c r="E5" s="675"/>
      <c r="F5" s="675"/>
      <c r="G5" s="675"/>
      <c r="H5" s="675"/>
      <c r="I5" s="675"/>
      <c r="J5" s="675"/>
      <c r="K5" s="675"/>
      <c r="L5" s="675"/>
      <c r="M5" s="675"/>
      <c r="N5" s="675"/>
      <c r="O5" s="675"/>
      <c r="P5" s="675"/>
      <c r="Q5" s="675"/>
      <c r="R5" s="766"/>
      <c r="S5" s="767"/>
      <c r="T5" s="209"/>
      <c r="U5" s="209"/>
      <c r="V5" s="209"/>
      <c r="W5" s="209"/>
      <c r="X5" s="209"/>
      <c r="Y5" s="209"/>
      <c r="Z5" s="209"/>
      <c r="AA5" s="209"/>
      <c r="AB5" s="209"/>
      <c r="AC5" s="209"/>
      <c r="AD5" s="209"/>
      <c r="AE5" s="209"/>
      <c r="AF5" s="209"/>
      <c r="AG5" s="209"/>
      <c r="AH5" s="209"/>
    </row>
    <row r="6" spans="17:35" ht="15" customHeight="1">
      <c r="Q6" s="770">
        <f>'フ）特性等証明'!AF41</f>
        <v>0</v>
      </c>
      <c r="R6" s="770"/>
      <c r="S6" s="770"/>
      <c r="T6" s="770"/>
      <c r="U6" s="770"/>
      <c r="V6" s="770"/>
      <c r="W6" s="770"/>
      <c r="X6" s="770"/>
      <c r="Y6" s="770"/>
      <c r="Z6" s="770"/>
      <c r="AA6" s="770"/>
      <c r="AB6" s="770"/>
      <c r="AC6" s="770"/>
      <c r="AD6" s="770"/>
      <c r="AE6" s="770"/>
      <c r="AF6" s="770"/>
      <c r="AG6" s="770"/>
      <c r="AH6" s="770"/>
      <c r="AI6" s="770"/>
    </row>
    <row r="7" spans="2:35" ht="15" customHeight="1">
      <c r="B7" s="751" t="s">
        <v>62</v>
      </c>
      <c r="C7" s="751"/>
      <c r="D7" s="751"/>
      <c r="E7" s="751"/>
      <c r="F7" s="751"/>
      <c r="G7" s="751"/>
      <c r="H7" s="751"/>
      <c r="I7" s="751"/>
      <c r="J7" s="751"/>
      <c r="K7" s="751"/>
      <c r="L7" s="751"/>
      <c r="M7" s="751"/>
      <c r="N7" s="751"/>
      <c r="O7" s="751"/>
      <c r="P7" s="210"/>
      <c r="Q7" s="755">
        <f>'フ）特性等証明'!AF42</f>
        <v>0</v>
      </c>
      <c r="R7" s="755"/>
      <c r="S7" s="755"/>
      <c r="T7" s="755"/>
      <c r="U7" s="755"/>
      <c r="V7" s="755"/>
      <c r="W7" s="755"/>
      <c r="X7" s="755"/>
      <c r="Y7" s="755"/>
      <c r="Z7" s="755"/>
      <c r="AA7" s="755"/>
      <c r="AB7" s="755"/>
      <c r="AC7" s="755"/>
      <c r="AD7" s="755"/>
      <c r="AE7" s="755"/>
      <c r="AF7" s="755"/>
      <c r="AG7" s="755"/>
      <c r="AH7" s="755"/>
      <c r="AI7" s="754" t="s">
        <v>59</v>
      </c>
    </row>
    <row r="8" spans="2:35" ht="15" customHeight="1">
      <c r="B8" s="752" t="s">
        <v>63</v>
      </c>
      <c r="C8" s="752"/>
      <c r="D8" s="752"/>
      <c r="E8" s="752"/>
      <c r="F8" s="752"/>
      <c r="G8" s="752"/>
      <c r="H8" s="752"/>
      <c r="I8" s="752"/>
      <c r="J8" s="752"/>
      <c r="K8" s="752"/>
      <c r="L8" s="752"/>
      <c r="M8" s="752"/>
      <c r="N8" s="752"/>
      <c r="O8" s="752"/>
      <c r="P8" s="210"/>
      <c r="Q8" s="755"/>
      <c r="R8" s="755"/>
      <c r="S8" s="755"/>
      <c r="T8" s="755"/>
      <c r="U8" s="755"/>
      <c r="V8" s="755"/>
      <c r="W8" s="755"/>
      <c r="X8" s="755"/>
      <c r="Y8" s="755"/>
      <c r="Z8" s="755"/>
      <c r="AA8" s="755"/>
      <c r="AB8" s="755"/>
      <c r="AC8" s="755"/>
      <c r="AD8" s="755"/>
      <c r="AE8" s="755"/>
      <c r="AF8" s="755"/>
      <c r="AG8" s="755"/>
      <c r="AH8" s="755"/>
      <c r="AI8" s="754"/>
    </row>
    <row r="9" spans="16:34" ht="15" customHeight="1">
      <c r="P9" s="210"/>
      <c r="Q9" s="211"/>
      <c r="R9" s="211"/>
      <c r="S9" s="211"/>
      <c r="T9" s="211"/>
      <c r="U9" s="211"/>
      <c r="V9" s="211"/>
      <c r="W9" s="211"/>
      <c r="X9" s="211"/>
      <c r="Y9" s="211"/>
      <c r="Z9" s="211"/>
      <c r="AA9" s="211"/>
      <c r="AB9" s="211"/>
      <c r="AC9" s="211"/>
      <c r="AD9" s="211"/>
      <c r="AE9" s="211"/>
      <c r="AF9" s="211"/>
      <c r="AG9" s="211"/>
      <c r="AH9" s="211"/>
    </row>
    <row r="10" spans="2:34" ht="15" customHeight="1">
      <c r="B10" s="212"/>
      <c r="C10" s="212"/>
      <c r="D10" s="212"/>
      <c r="E10" s="212"/>
      <c r="F10" s="212"/>
      <c r="G10" s="212"/>
      <c r="H10" s="212"/>
      <c r="I10" s="212"/>
      <c r="J10" s="212"/>
      <c r="K10" s="212"/>
      <c r="L10" s="212"/>
      <c r="M10" s="212"/>
      <c r="N10" s="212"/>
      <c r="O10" s="212"/>
      <c r="P10" s="212"/>
      <c r="Q10" s="212"/>
      <c r="T10" s="753" t="s">
        <v>7</v>
      </c>
      <c r="U10" s="753"/>
      <c r="V10" s="753"/>
      <c r="W10" s="753"/>
      <c r="X10" s="753"/>
      <c r="Y10" s="753"/>
      <c r="Z10" s="213" t="s">
        <v>237</v>
      </c>
      <c r="AA10" s="490"/>
      <c r="AB10" s="490"/>
      <c r="AC10" s="490"/>
      <c r="AD10" s="490"/>
      <c r="AE10" s="490"/>
      <c r="AF10" s="490"/>
      <c r="AG10" s="490"/>
      <c r="AH10" s="490"/>
    </row>
    <row r="11" spans="2:34" ht="15" customHeight="1">
      <c r="B11" s="688" t="s">
        <v>64</v>
      </c>
      <c r="C11" s="642"/>
      <c r="D11" s="642"/>
      <c r="E11" s="689"/>
      <c r="F11" s="745">
        <f>AA57</f>
        <v>0</v>
      </c>
      <c r="G11" s="746"/>
      <c r="H11" s="746"/>
      <c r="I11" s="746"/>
      <c r="J11" s="746"/>
      <c r="K11" s="746"/>
      <c r="L11" s="746"/>
      <c r="M11" s="746"/>
      <c r="N11" s="746"/>
      <c r="O11" s="746"/>
      <c r="P11" s="746"/>
      <c r="Q11" s="747"/>
      <c r="T11" s="214"/>
      <c r="U11" s="214"/>
      <c r="V11" s="214"/>
      <c r="W11" s="214"/>
      <c r="X11" s="214"/>
      <c r="Y11" s="214"/>
      <c r="Z11" s="214"/>
      <c r="AA11" s="191"/>
      <c r="AB11" s="191"/>
      <c r="AC11" s="191"/>
      <c r="AD11" s="191"/>
      <c r="AE11" s="191"/>
      <c r="AF11" s="191"/>
      <c r="AG11" s="191"/>
      <c r="AH11" s="191"/>
    </row>
    <row r="12" spans="2:34" ht="15" customHeight="1">
      <c r="B12" s="690" t="s">
        <v>65</v>
      </c>
      <c r="C12" s="691"/>
      <c r="D12" s="691"/>
      <c r="E12" s="692"/>
      <c r="F12" s="748"/>
      <c r="G12" s="749"/>
      <c r="H12" s="749"/>
      <c r="I12" s="749"/>
      <c r="J12" s="749"/>
      <c r="K12" s="749"/>
      <c r="L12" s="749"/>
      <c r="M12" s="749"/>
      <c r="N12" s="749"/>
      <c r="O12" s="749"/>
      <c r="P12" s="749"/>
      <c r="Q12" s="750"/>
      <c r="T12" s="756" t="s">
        <v>66</v>
      </c>
      <c r="U12" s="756"/>
      <c r="V12" s="756"/>
      <c r="W12" s="756"/>
      <c r="X12" s="756"/>
      <c r="Y12" s="756"/>
      <c r="Z12" s="215" t="s">
        <v>81</v>
      </c>
      <c r="AA12" s="490"/>
      <c r="AB12" s="490"/>
      <c r="AC12" s="490"/>
      <c r="AD12" s="490"/>
      <c r="AE12" s="490"/>
      <c r="AF12" s="490"/>
      <c r="AG12" s="490"/>
      <c r="AH12" s="490"/>
    </row>
    <row r="13" spans="20:34" ht="15" customHeight="1">
      <c r="T13" s="214"/>
      <c r="U13" s="214"/>
      <c r="V13" s="214"/>
      <c r="W13" s="214"/>
      <c r="X13" s="214"/>
      <c r="Y13" s="214"/>
      <c r="Z13" s="212"/>
      <c r="AA13" s="191"/>
      <c r="AB13" s="191"/>
      <c r="AC13" s="191"/>
      <c r="AD13" s="191"/>
      <c r="AE13" s="191"/>
      <c r="AF13" s="191"/>
      <c r="AG13" s="191"/>
      <c r="AH13" s="191"/>
    </row>
    <row r="14" spans="2:34" ht="15" customHeight="1">
      <c r="B14" s="718" t="s">
        <v>67</v>
      </c>
      <c r="C14" s="718"/>
      <c r="D14" s="718"/>
      <c r="E14" s="718"/>
      <c r="F14" s="745">
        <f>AA58</f>
        <v>0</v>
      </c>
      <c r="G14" s="746"/>
      <c r="H14" s="746"/>
      <c r="I14" s="746"/>
      <c r="J14" s="746"/>
      <c r="K14" s="746"/>
      <c r="L14" s="746"/>
      <c r="M14" s="746"/>
      <c r="N14" s="746"/>
      <c r="O14" s="746"/>
      <c r="P14" s="746"/>
      <c r="Q14" s="747"/>
      <c r="T14" s="756" t="s">
        <v>68</v>
      </c>
      <c r="U14" s="756"/>
      <c r="V14" s="756"/>
      <c r="W14" s="756"/>
      <c r="X14" s="756"/>
      <c r="Y14" s="756"/>
      <c r="Z14" s="215" t="s">
        <v>82</v>
      </c>
      <c r="AA14" s="490"/>
      <c r="AB14" s="490"/>
      <c r="AC14" s="490"/>
      <c r="AD14" s="490"/>
      <c r="AE14" s="490"/>
      <c r="AF14" s="490"/>
      <c r="AG14" s="490"/>
      <c r="AH14" s="490"/>
    </row>
    <row r="15" spans="2:34" ht="15" customHeight="1">
      <c r="B15" s="718"/>
      <c r="C15" s="718"/>
      <c r="D15" s="718"/>
      <c r="E15" s="718"/>
      <c r="F15" s="748"/>
      <c r="G15" s="749"/>
      <c r="H15" s="749"/>
      <c r="I15" s="749"/>
      <c r="J15" s="749"/>
      <c r="K15" s="749"/>
      <c r="L15" s="749"/>
      <c r="M15" s="749"/>
      <c r="N15" s="749"/>
      <c r="O15" s="749"/>
      <c r="P15" s="749"/>
      <c r="Q15" s="750"/>
      <c r="T15" s="216"/>
      <c r="U15" s="216"/>
      <c r="V15" s="216"/>
      <c r="W15" s="216"/>
      <c r="X15" s="216"/>
      <c r="Y15" s="216"/>
      <c r="Z15" s="212"/>
      <c r="AA15" s="217"/>
      <c r="AB15" s="217"/>
      <c r="AC15" s="217"/>
      <c r="AD15" s="217"/>
      <c r="AE15" s="217"/>
      <c r="AF15" s="217"/>
      <c r="AG15" s="217"/>
      <c r="AH15" s="217"/>
    </row>
    <row r="16" spans="20:34" ht="15" customHeight="1">
      <c r="T16" s="756" t="s">
        <v>69</v>
      </c>
      <c r="U16" s="756"/>
      <c r="V16" s="756"/>
      <c r="W16" s="756"/>
      <c r="X16" s="756"/>
      <c r="Y16" s="756"/>
      <c r="Z16" s="215" t="s">
        <v>83</v>
      </c>
      <c r="AA16" s="604" t="s">
        <v>189</v>
      </c>
      <c r="AB16" s="604"/>
      <c r="AC16" s="604"/>
      <c r="AD16" s="604"/>
      <c r="AE16" s="604"/>
      <c r="AF16" s="604"/>
      <c r="AG16" s="604"/>
      <c r="AH16" s="604"/>
    </row>
    <row r="17" spans="2:17" ht="15" customHeight="1">
      <c r="B17" s="718" t="s">
        <v>4</v>
      </c>
      <c r="C17" s="718"/>
      <c r="D17" s="718"/>
      <c r="E17" s="718"/>
      <c r="F17" s="745">
        <f>AA59</f>
        <v>0</v>
      </c>
      <c r="G17" s="746"/>
      <c r="H17" s="746"/>
      <c r="I17" s="746"/>
      <c r="J17" s="746"/>
      <c r="K17" s="746"/>
      <c r="L17" s="746"/>
      <c r="M17" s="746"/>
      <c r="N17" s="746"/>
      <c r="O17" s="746"/>
      <c r="P17" s="746"/>
      <c r="Q17" s="747"/>
    </row>
    <row r="18" spans="2:34" ht="15" customHeight="1">
      <c r="B18" s="718"/>
      <c r="C18" s="718"/>
      <c r="D18" s="718"/>
      <c r="E18" s="718"/>
      <c r="F18" s="748"/>
      <c r="G18" s="749"/>
      <c r="H18" s="749"/>
      <c r="I18" s="749"/>
      <c r="J18" s="749"/>
      <c r="K18" s="749"/>
      <c r="L18" s="749"/>
      <c r="M18" s="749"/>
      <c r="N18" s="749"/>
      <c r="O18" s="749"/>
      <c r="P18" s="749"/>
      <c r="Q18" s="750"/>
      <c r="T18" s="756" t="s">
        <v>70</v>
      </c>
      <c r="U18" s="756"/>
      <c r="V18" s="756"/>
      <c r="W18" s="756"/>
      <c r="X18" s="756"/>
      <c r="Y18" s="756"/>
      <c r="Z18" s="215" t="s">
        <v>71</v>
      </c>
      <c r="AA18" s="490"/>
      <c r="AB18" s="490"/>
      <c r="AC18" s="490"/>
      <c r="AD18" s="490"/>
      <c r="AE18" s="490"/>
      <c r="AF18" s="490"/>
      <c r="AG18" s="490"/>
      <c r="AH18" s="490"/>
    </row>
    <row r="19" spans="22:27" ht="15" customHeight="1" thickBot="1">
      <c r="V19" s="210"/>
      <c r="W19" s="210"/>
      <c r="X19" s="210"/>
      <c r="Y19" s="210"/>
      <c r="Z19" s="210"/>
      <c r="AA19" s="210"/>
    </row>
    <row r="20" spans="2:34" ht="15" customHeight="1" thickBot="1">
      <c r="B20" s="768" t="s">
        <v>72</v>
      </c>
      <c r="C20" s="769"/>
      <c r="D20" s="769"/>
      <c r="E20" s="769"/>
      <c r="F20" s="769"/>
      <c r="G20" s="769"/>
      <c r="H20" s="769"/>
      <c r="I20" s="769"/>
      <c r="J20" s="769"/>
      <c r="K20" s="769"/>
      <c r="L20" s="769"/>
      <c r="M20" s="769"/>
      <c r="N20" s="769"/>
      <c r="O20" s="769"/>
      <c r="P20" s="769"/>
      <c r="Q20" s="769"/>
      <c r="R20" s="759" t="s">
        <v>73</v>
      </c>
      <c r="S20" s="759"/>
      <c r="T20" s="759" t="s">
        <v>74</v>
      </c>
      <c r="U20" s="759"/>
      <c r="V20" s="759" t="s">
        <v>75</v>
      </c>
      <c r="W20" s="759"/>
      <c r="X20" s="759"/>
      <c r="Y20" s="759"/>
      <c r="Z20" s="759"/>
      <c r="AA20" s="757" t="s">
        <v>76</v>
      </c>
      <c r="AB20" s="757"/>
      <c r="AC20" s="757"/>
      <c r="AD20" s="757"/>
      <c r="AE20" s="758"/>
      <c r="AF20" s="662" t="s">
        <v>109</v>
      </c>
      <c r="AG20" s="718"/>
      <c r="AH20" s="718"/>
    </row>
    <row r="21" spans="1:34" ht="15" customHeight="1">
      <c r="A21" s="49">
        <v>1</v>
      </c>
      <c r="B21" s="734">
        <f>IF(OR('フ）特性等証明'!AP9=0,'フ）特性等証明'!AP9=""),0,'フ）特性等証明'!AP9)</f>
        <v>0</v>
      </c>
      <c r="C21" s="735"/>
      <c r="D21" s="735"/>
      <c r="E21" s="735"/>
      <c r="F21" s="735"/>
      <c r="G21" s="735"/>
      <c r="H21" s="735"/>
      <c r="I21" s="735"/>
      <c r="J21" s="735"/>
      <c r="K21" s="735"/>
      <c r="L21" s="735"/>
      <c r="M21" s="735"/>
      <c r="N21" s="736">
        <f>IF(OR('フ）特性等証明'!AZ9=0,'フ）特性等証明'!AZ9=""),0,'フ）特性等証明'!AZ9)</f>
        <v>0</v>
      </c>
      <c r="O21" s="736"/>
      <c r="P21" s="736"/>
      <c r="Q21" s="737"/>
      <c r="R21" s="743">
        <f aca="true" t="shared" si="0" ref="R21:R50">IF(OR(B21=0,B21=""),0,"1")</f>
        <v>0</v>
      </c>
      <c r="S21" s="744"/>
      <c r="T21" s="684">
        <f aca="true" t="shared" si="1" ref="T21:T50">IF(OR(B21=0,B21=""),0,"台")</f>
        <v>0</v>
      </c>
      <c r="U21" s="684"/>
      <c r="V21" s="469"/>
      <c r="W21" s="470"/>
      <c r="X21" s="470"/>
      <c r="Y21" s="470"/>
      <c r="Z21" s="471"/>
      <c r="AA21" s="740">
        <f aca="true" t="shared" si="2" ref="AA21:AA52">IF(OR(R21=0,R21=""),0,R21*V21)</f>
        <v>0</v>
      </c>
      <c r="AB21" s="741"/>
      <c r="AC21" s="741"/>
      <c r="AD21" s="741"/>
      <c r="AE21" s="742"/>
      <c r="AF21" s="671">
        <f>IF(OR('フ）特性等証明'!AJ9=0,'フ）特性等証明'!AJ9=""),0,'フ）特性等証明'!AJ9)</f>
        <v>0</v>
      </c>
      <c r="AG21" s="671"/>
      <c r="AH21" s="672"/>
    </row>
    <row r="22" spans="1:34" ht="15" customHeight="1">
      <c r="A22" s="49">
        <v>2</v>
      </c>
      <c r="B22" s="734">
        <f>IF(OR('フ）特性等証明'!AP10=0,'フ）特性等証明'!AP10=""),0,'フ）特性等証明'!AP10)</f>
        <v>0</v>
      </c>
      <c r="C22" s="735"/>
      <c r="D22" s="735"/>
      <c r="E22" s="735"/>
      <c r="F22" s="735"/>
      <c r="G22" s="735"/>
      <c r="H22" s="735"/>
      <c r="I22" s="735"/>
      <c r="J22" s="735"/>
      <c r="K22" s="735"/>
      <c r="L22" s="735"/>
      <c r="M22" s="735"/>
      <c r="N22" s="736">
        <f>IF(OR('フ）特性等証明'!AZ10=0,'フ）特性等証明'!AZ10=""),0,'フ）特性等証明'!AZ10)</f>
        <v>0</v>
      </c>
      <c r="O22" s="736"/>
      <c r="P22" s="736"/>
      <c r="Q22" s="737"/>
      <c r="R22" s="738">
        <f t="shared" si="0"/>
        <v>0</v>
      </c>
      <c r="S22" s="739"/>
      <c r="T22" s="648">
        <f t="shared" si="1"/>
        <v>0</v>
      </c>
      <c r="U22" s="648"/>
      <c r="V22" s="469"/>
      <c r="W22" s="470"/>
      <c r="X22" s="470"/>
      <c r="Y22" s="470"/>
      <c r="Z22" s="471"/>
      <c r="AA22" s="594">
        <f t="shared" si="2"/>
        <v>0</v>
      </c>
      <c r="AB22" s="595"/>
      <c r="AC22" s="595"/>
      <c r="AD22" s="595"/>
      <c r="AE22" s="596"/>
      <c r="AF22" s="671">
        <f>IF(OR('フ）特性等証明'!AJ10=0,'フ）特性等証明'!AJ10=""),0,'フ）特性等証明'!AJ10)</f>
        <v>0</v>
      </c>
      <c r="AG22" s="671"/>
      <c r="AH22" s="672"/>
    </row>
    <row r="23" spans="1:34" ht="15" customHeight="1">
      <c r="A23" s="49">
        <v>3</v>
      </c>
      <c r="B23" s="734">
        <f>IF(OR('フ）特性等証明'!AP11=0,'フ）特性等証明'!AP11=""),0,'フ）特性等証明'!AP11)</f>
        <v>0</v>
      </c>
      <c r="C23" s="735"/>
      <c r="D23" s="735"/>
      <c r="E23" s="735"/>
      <c r="F23" s="735"/>
      <c r="G23" s="735"/>
      <c r="H23" s="735"/>
      <c r="I23" s="735"/>
      <c r="J23" s="735"/>
      <c r="K23" s="735"/>
      <c r="L23" s="735"/>
      <c r="M23" s="735"/>
      <c r="N23" s="736">
        <f>IF(OR('フ）特性等証明'!AZ11=0,'フ）特性等証明'!AZ11=""),0,'フ）特性等証明'!AZ11)</f>
        <v>0</v>
      </c>
      <c r="O23" s="736"/>
      <c r="P23" s="736"/>
      <c r="Q23" s="737"/>
      <c r="R23" s="738">
        <f t="shared" si="0"/>
        <v>0</v>
      </c>
      <c r="S23" s="739"/>
      <c r="T23" s="648">
        <f t="shared" si="1"/>
        <v>0</v>
      </c>
      <c r="U23" s="648"/>
      <c r="V23" s="469"/>
      <c r="W23" s="470"/>
      <c r="X23" s="470"/>
      <c r="Y23" s="470"/>
      <c r="Z23" s="471"/>
      <c r="AA23" s="594">
        <f t="shared" si="2"/>
        <v>0</v>
      </c>
      <c r="AB23" s="595"/>
      <c r="AC23" s="595"/>
      <c r="AD23" s="595"/>
      <c r="AE23" s="596"/>
      <c r="AF23" s="671">
        <f>IF(OR('フ）特性等証明'!AJ11=0,'フ）特性等証明'!AJ11=""),0,'フ）特性等証明'!AJ11)</f>
        <v>0</v>
      </c>
      <c r="AG23" s="671"/>
      <c r="AH23" s="672"/>
    </row>
    <row r="24" spans="1:34" ht="15" customHeight="1">
      <c r="A24" s="49">
        <v>4</v>
      </c>
      <c r="B24" s="734">
        <f>IF(OR('フ）特性等証明'!AP12=0,'フ）特性等証明'!AP12=""),0,'フ）特性等証明'!AP12)</f>
        <v>0</v>
      </c>
      <c r="C24" s="735"/>
      <c r="D24" s="735"/>
      <c r="E24" s="735"/>
      <c r="F24" s="735"/>
      <c r="G24" s="735"/>
      <c r="H24" s="735"/>
      <c r="I24" s="735"/>
      <c r="J24" s="735"/>
      <c r="K24" s="735"/>
      <c r="L24" s="735"/>
      <c r="M24" s="735"/>
      <c r="N24" s="736">
        <f>IF(OR('フ）特性等証明'!AZ12=0,'フ）特性等証明'!AZ12=""),0,'フ）特性等証明'!AZ12)</f>
        <v>0</v>
      </c>
      <c r="O24" s="736"/>
      <c r="P24" s="736"/>
      <c r="Q24" s="737"/>
      <c r="R24" s="738">
        <f t="shared" si="0"/>
        <v>0</v>
      </c>
      <c r="S24" s="739"/>
      <c r="T24" s="648">
        <f t="shared" si="1"/>
        <v>0</v>
      </c>
      <c r="U24" s="648"/>
      <c r="V24" s="469"/>
      <c r="W24" s="470"/>
      <c r="X24" s="470"/>
      <c r="Y24" s="470"/>
      <c r="Z24" s="471"/>
      <c r="AA24" s="594">
        <f t="shared" si="2"/>
        <v>0</v>
      </c>
      <c r="AB24" s="595"/>
      <c r="AC24" s="595"/>
      <c r="AD24" s="595"/>
      <c r="AE24" s="596"/>
      <c r="AF24" s="671">
        <f>IF(OR('フ）特性等証明'!AJ12=0,'フ）特性等証明'!AJ12=""),0,'フ）特性等証明'!AJ12)</f>
        <v>0</v>
      </c>
      <c r="AG24" s="671"/>
      <c r="AH24" s="672"/>
    </row>
    <row r="25" spans="1:34" ht="15" customHeight="1">
      <c r="A25" s="49">
        <v>5</v>
      </c>
      <c r="B25" s="734">
        <f>IF(OR('フ）特性等証明'!AP13=0,'フ）特性等証明'!AP13=""),0,'フ）特性等証明'!AP13)</f>
        <v>0</v>
      </c>
      <c r="C25" s="735"/>
      <c r="D25" s="735"/>
      <c r="E25" s="735"/>
      <c r="F25" s="735"/>
      <c r="G25" s="735"/>
      <c r="H25" s="735"/>
      <c r="I25" s="735"/>
      <c r="J25" s="735"/>
      <c r="K25" s="735"/>
      <c r="L25" s="735"/>
      <c r="M25" s="735"/>
      <c r="N25" s="736">
        <f>IF(OR('フ）特性等証明'!AZ13=0,'フ）特性等証明'!AZ13=""),0,'フ）特性等証明'!AZ13)</f>
        <v>0</v>
      </c>
      <c r="O25" s="736"/>
      <c r="P25" s="736"/>
      <c r="Q25" s="737"/>
      <c r="R25" s="738">
        <f t="shared" si="0"/>
        <v>0</v>
      </c>
      <c r="S25" s="739"/>
      <c r="T25" s="648">
        <f t="shared" si="1"/>
        <v>0</v>
      </c>
      <c r="U25" s="648"/>
      <c r="V25" s="469"/>
      <c r="W25" s="470"/>
      <c r="X25" s="470"/>
      <c r="Y25" s="470"/>
      <c r="Z25" s="471"/>
      <c r="AA25" s="594">
        <f t="shared" si="2"/>
        <v>0</v>
      </c>
      <c r="AB25" s="595"/>
      <c r="AC25" s="595"/>
      <c r="AD25" s="595"/>
      <c r="AE25" s="596"/>
      <c r="AF25" s="671">
        <f>IF(OR('フ）特性等証明'!AJ13=0,'フ）特性等証明'!AJ13=""),0,'フ）特性等証明'!AJ13)</f>
        <v>0</v>
      </c>
      <c r="AG25" s="671"/>
      <c r="AH25" s="672"/>
    </row>
    <row r="26" spans="1:34" ht="15" customHeight="1">
      <c r="A26" s="49">
        <v>6</v>
      </c>
      <c r="B26" s="734">
        <f>IF(OR('フ）特性等証明'!AP14=0,'フ）特性等証明'!AP14=""),0,'フ）特性等証明'!AP14)</f>
        <v>0</v>
      </c>
      <c r="C26" s="735"/>
      <c r="D26" s="735"/>
      <c r="E26" s="735"/>
      <c r="F26" s="735"/>
      <c r="G26" s="735"/>
      <c r="H26" s="735"/>
      <c r="I26" s="735"/>
      <c r="J26" s="735"/>
      <c r="K26" s="735"/>
      <c r="L26" s="735"/>
      <c r="M26" s="735"/>
      <c r="N26" s="736">
        <f>IF(OR('フ）特性等証明'!AZ14=0,'フ）特性等証明'!AZ14=""),0,'フ）特性等証明'!AZ14)</f>
        <v>0</v>
      </c>
      <c r="O26" s="736"/>
      <c r="P26" s="736"/>
      <c r="Q26" s="737"/>
      <c r="R26" s="738">
        <f t="shared" si="0"/>
        <v>0</v>
      </c>
      <c r="S26" s="739"/>
      <c r="T26" s="648">
        <f t="shared" si="1"/>
        <v>0</v>
      </c>
      <c r="U26" s="648"/>
      <c r="V26" s="469"/>
      <c r="W26" s="470"/>
      <c r="X26" s="470"/>
      <c r="Y26" s="470"/>
      <c r="Z26" s="471"/>
      <c r="AA26" s="594">
        <f t="shared" si="2"/>
        <v>0</v>
      </c>
      <c r="AB26" s="595"/>
      <c r="AC26" s="595"/>
      <c r="AD26" s="595"/>
      <c r="AE26" s="596"/>
      <c r="AF26" s="671">
        <f>IF(OR('フ）特性等証明'!AJ14=0,'フ）特性等証明'!AJ14=""),0,'フ）特性等証明'!AJ14)</f>
        <v>0</v>
      </c>
      <c r="AG26" s="671"/>
      <c r="AH26" s="672"/>
    </row>
    <row r="27" spans="1:34" ht="15" customHeight="1">
      <c r="A27" s="49">
        <v>7</v>
      </c>
      <c r="B27" s="734">
        <f>IF(OR('フ）特性等証明'!AP15=0,'フ）特性等証明'!AP15=""),0,'フ）特性等証明'!AP15)</f>
        <v>0</v>
      </c>
      <c r="C27" s="735"/>
      <c r="D27" s="735"/>
      <c r="E27" s="735"/>
      <c r="F27" s="735"/>
      <c r="G27" s="735"/>
      <c r="H27" s="735"/>
      <c r="I27" s="735"/>
      <c r="J27" s="735"/>
      <c r="K27" s="735"/>
      <c r="L27" s="735"/>
      <c r="M27" s="735"/>
      <c r="N27" s="736">
        <f>IF(OR('フ）特性等証明'!AZ15=0,'フ）特性等証明'!AZ15=""),0,'フ）特性等証明'!AZ15)</f>
        <v>0</v>
      </c>
      <c r="O27" s="736"/>
      <c r="P27" s="736"/>
      <c r="Q27" s="737"/>
      <c r="R27" s="738">
        <f t="shared" si="0"/>
        <v>0</v>
      </c>
      <c r="S27" s="739"/>
      <c r="T27" s="648">
        <f t="shared" si="1"/>
        <v>0</v>
      </c>
      <c r="U27" s="648"/>
      <c r="V27" s="469"/>
      <c r="W27" s="470"/>
      <c r="X27" s="470"/>
      <c r="Y27" s="470"/>
      <c r="Z27" s="471"/>
      <c r="AA27" s="594">
        <f t="shared" si="2"/>
        <v>0</v>
      </c>
      <c r="AB27" s="595"/>
      <c r="AC27" s="595"/>
      <c r="AD27" s="595"/>
      <c r="AE27" s="596"/>
      <c r="AF27" s="671">
        <f>IF(OR('フ）特性等証明'!AJ15=0,'フ）特性等証明'!AJ15=""),0,'フ）特性等証明'!AJ15)</f>
        <v>0</v>
      </c>
      <c r="AG27" s="671"/>
      <c r="AH27" s="672"/>
    </row>
    <row r="28" spans="1:34" ht="15" customHeight="1">
      <c r="A28" s="49">
        <v>8</v>
      </c>
      <c r="B28" s="734">
        <f>IF(OR('フ）特性等証明'!AP16=0,'フ）特性等証明'!AP16=""),0,'フ）特性等証明'!AP16)</f>
        <v>0</v>
      </c>
      <c r="C28" s="735"/>
      <c r="D28" s="735"/>
      <c r="E28" s="735"/>
      <c r="F28" s="735"/>
      <c r="G28" s="735"/>
      <c r="H28" s="735"/>
      <c r="I28" s="735"/>
      <c r="J28" s="735"/>
      <c r="K28" s="735"/>
      <c r="L28" s="735"/>
      <c r="M28" s="735"/>
      <c r="N28" s="736">
        <f>IF(OR('フ）特性等証明'!AZ16=0,'フ）特性等証明'!AZ16=""),0,'フ）特性等証明'!AZ16)</f>
        <v>0</v>
      </c>
      <c r="O28" s="736"/>
      <c r="P28" s="736"/>
      <c r="Q28" s="737"/>
      <c r="R28" s="738">
        <f t="shared" si="0"/>
        <v>0</v>
      </c>
      <c r="S28" s="739"/>
      <c r="T28" s="648">
        <f t="shared" si="1"/>
        <v>0</v>
      </c>
      <c r="U28" s="648"/>
      <c r="V28" s="469"/>
      <c r="W28" s="470"/>
      <c r="X28" s="470"/>
      <c r="Y28" s="470"/>
      <c r="Z28" s="471"/>
      <c r="AA28" s="594">
        <f t="shared" si="2"/>
        <v>0</v>
      </c>
      <c r="AB28" s="595"/>
      <c r="AC28" s="595"/>
      <c r="AD28" s="595"/>
      <c r="AE28" s="596"/>
      <c r="AF28" s="671">
        <f>IF(OR('フ）特性等証明'!AJ16=0,'フ）特性等証明'!AJ16=""),0,'フ）特性等証明'!AJ16)</f>
        <v>0</v>
      </c>
      <c r="AG28" s="671"/>
      <c r="AH28" s="672"/>
    </row>
    <row r="29" spans="1:34" ht="15" customHeight="1">
      <c r="A29" s="49">
        <v>9</v>
      </c>
      <c r="B29" s="734">
        <f>IF(OR('フ）特性等証明'!AP17=0,'フ）特性等証明'!AP17=""),0,'フ）特性等証明'!AP17)</f>
        <v>0</v>
      </c>
      <c r="C29" s="735"/>
      <c r="D29" s="735"/>
      <c r="E29" s="735"/>
      <c r="F29" s="735"/>
      <c r="G29" s="735"/>
      <c r="H29" s="735"/>
      <c r="I29" s="735"/>
      <c r="J29" s="735"/>
      <c r="K29" s="735"/>
      <c r="L29" s="735"/>
      <c r="M29" s="735"/>
      <c r="N29" s="736">
        <f>IF(OR('フ）特性等証明'!AZ17=0,'フ）特性等証明'!AZ17=""),0,'フ）特性等証明'!AZ17)</f>
        <v>0</v>
      </c>
      <c r="O29" s="736"/>
      <c r="P29" s="736"/>
      <c r="Q29" s="737"/>
      <c r="R29" s="738">
        <f t="shared" si="0"/>
        <v>0</v>
      </c>
      <c r="S29" s="739"/>
      <c r="T29" s="648">
        <f t="shared" si="1"/>
        <v>0</v>
      </c>
      <c r="U29" s="648"/>
      <c r="V29" s="469"/>
      <c r="W29" s="470"/>
      <c r="X29" s="470"/>
      <c r="Y29" s="470"/>
      <c r="Z29" s="471"/>
      <c r="AA29" s="594">
        <f t="shared" si="2"/>
        <v>0</v>
      </c>
      <c r="AB29" s="595"/>
      <c r="AC29" s="595"/>
      <c r="AD29" s="595"/>
      <c r="AE29" s="596"/>
      <c r="AF29" s="671">
        <f>IF(OR('フ）特性等証明'!AJ17=0,'フ）特性等証明'!AJ17=""),0,'フ）特性等証明'!AJ17)</f>
        <v>0</v>
      </c>
      <c r="AG29" s="671"/>
      <c r="AH29" s="672"/>
    </row>
    <row r="30" spans="1:34" ht="15" customHeight="1">
      <c r="A30" s="49">
        <v>10</v>
      </c>
      <c r="B30" s="734">
        <f>IF(OR('フ）特性等証明'!AP18=0,'フ）特性等証明'!AP18=""),0,'フ）特性等証明'!AP18)</f>
        <v>0</v>
      </c>
      <c r="C30" s="735"/>
      <c r="D30" s="735"/>
      <c r="E30" s="735"/>
      <c r="F30" s="735"/>
      <c r="G30" s="735"/>
      <c r="H30" s="735"/>
      <c r="I30" s="735"/>
      <c r="J30" s="735"/>
      <c r="K30" s="735"/>
      <c r="L30" s="735"/>
      <c r="M30" s="735"/>
      <c r="N30" s="736">
        <f>IF(OR('フ）特性等証明'!AZ18=0,'フ）特性等証明'!AZ18=""),0,'フ）特性等証明'!AZ18)</f>
        <v>0</v>
      </c>
      <c r="O30" s="736"/>
      <c r="P30" s="736"/>
      <c r="Q30" s="737"/>
      <c r="R30" s="738">
        <f t="shared" si="0"/>
        <v>0</v>
      </c>
      <c r="S30" s="739"/>
      <c r="T30" s="648">
        <f t="shared" si="1"/>
        <v>0</v>
      </c>
      <c r="U30" s="648"/>
      <c r="V30" s="469"/>
      <c r="W30" s="470"/>
      <c r="X30" s="470"/>
      <c r="Y30" s="470"/>
      <c r="Z30" s="471"/>
      <c r="AA30" s="594">
        <f t="shared" si="2"/>
        <v>0</v>
      </c>
      <c r="AB30" s="595"/>
      <c r="AC30" s="595"/>
      <c r="AD30" s="595"/>
      <c r="AE30" s="596"/>
      <c r="AF30" s="671">
        <f>IF(OR('フ）特性等証明'!AJ18=0,'フ）特性等証明'!AJ18=""),0,'フ）特性等証明'!AJ18)</f>
        <v>0</v>
      </c>
      <c r="AG30" s="671"/>
      <c r="AH30" s="672"/>
    </row>
    <row r="31" spans="1:34" ht="15" customHeight="1">
      <c r="A31" s="49">
        <v>11</v>
      </c>
      <c r="B31" s="734">
        <f>IF(OR('フ）特性等証明'!AP19=0,'フ）特性等証明'!AP19=""),0,'フ）特性等証明'!AP19)</f>
        <v>0</v>
      </c>
      <c r="C31" s="735"/>
      <c r="D31" s="735"/>
      <c r="E31" s="735"/>
      <c r="F31" s="735"/>
      <c r="G31" s="735"/>
      <c r="H31" s="735"/>
      <c r="I31" s="735"/>
      <c r="J31" s="735"/>
      <c r="K31" s="735"/>
      <c r="L31" s="735"/>
      <c r="M31" s="735"/>
      <c r="N31" s="736">
        <f>IF(OR('フ）特性等証明'!AZ19=0,'フ）特性等証明'!AZ19=""),0,'フ）特性等証明'!AZ19)</f>
        <v>0</v>
      </c>
      <c r="O31" s="736"/>
      <c r="P31" s="736"/>
      <c r="Q31" s="737"/>
      <c r="R31" s="738">
        <f t="shared" si="0"/>
        <v>0</v>
      </c>
      <c r="S31" s="739"/>
      <c r="T31" s="648">
        <f t="shared" si="1"/>
        <v>0</v>
      </c>
      <c r="U31" s="648"/>
      <c r="V31" s="469"/>
      <c r="W31" s="470"/>
      <c r="X31" s="470"/>
      <c r="Y31" s="470"/>
      <c r="Z31" s="471"/>
      <c r="AA31" s="594">
        <f t="shared" si="2"/>
        <v>0</v>
      </c>
      <c r="AB31" s="595"/>
      <c r="AC31" s="595"/>
      <c r="AD31" s="595"/>
      <c r="AE31" s="596"/>
      <c r="AF31" s="671">
        <f>IF(OR('フ）特性等証明'!AJ19=0,'フ）特性等証明'!AJ19=""),0,'フ）特性等証明'!AJ19)</f>
        <v>0</v>
      </c>
      <c r="AG31" s="671"/>
      <c r="AH31" s="672"/>
    </row>
    <row r="32" spans="1:34" ht="15" customHeight="1">
      <c r="A32" s="49">
        <v>12</v>
      </c>
      <c r="B32" s="734">
        <f>IF(OR('フ）特性等証明'!AP20=0,'フ）特性等証明'!AP20=""),0,'フ）特性等証明'!AP20)</f>
        <v>0</v>
      </c>
      <c r="C32" s="735"/>
      <c r="D32" s="735"/>
      <c r="E32" s="735"/>
      <c r="F32" s="735"/>
      <c r="G32" s="735"/>
      <c r="H32" s="735"/>
      <c r="I32" s="735"/>
      <c r="J32" s="735"/>
      <c r="K32" s="735"/>
      <c r="L32" s="735"/>
      <c r="M32" s="735"/>
      <c r="N32" s="736">
        <f>IF(OR('フ）特性等証明'!AZ20=0,'フ）特性等証明'!AZ20=""),0,'フ）特性等証明'!AZ20)</f>
        <v>0</v>
      </c>
      <c r="O32" s="736"/>
      <c r="P32" s="736"/>
      <c r="Q32" s="737"/>
      <c r="R32" s="738">
        <f t="shared" si="0"/>
        <v>0</v>
      </c>
      <c r="S32" s="739"/>
      <c r="T32" s="648">
        <f t="shared" si="1"/>
        <v>0</v>
      </c>
      <c r="U32" s="648"/>
      <c r="V32" s="469"/>
      <c r="W32" s="470"/>
      <c r="X32" s="470"/>
      <c r="Y32" s="470"/>
      <c r="Z32" s="471"/>
      <c r="AA32" s="594">
        <f t="shared" si="2"/>
        <v>0</v>
      </c>
      <c r="AB32" s="595"/>
      <c r="AC32" s="595"/>
      <c r="AD32" s="595"/>
      <c r="AE32" s="596"/>
      <c r="AF32" s="671">
        <f>IF(OR('フ）特性等証明'!AJ20=0,'フ）特性等証明'!AJ20=""),0,'フ）特性等証明'!AJ20)</f>
        <v>0</v>
      </c>
      <c r="AG32" s="671"/>
      <c r="AH32" s="672"/>
    </row>
    <row r="33" spans="1:34" ht="15" customHeight="1">
      <c r="A33" s="49">
        <v>13</v>
      </c>
      <c r="B33" s="734">
        <f>IF(OR('フ）特性等証明'!AP21=0,'フ）特性等証明'!AP21=""),0,'フ）特性等証明'!AP21)</f>
        <v>0</v>
      </c>
      <c r="C33" s="735"/>
      <c r="D33" s="735"/>
      <c r="E33" s="735"/>
      <c r="F33" s="735"/>
      <c r="G33" s="735"/>
      <c r="H33" s="735"/>
      <c r="I33" s="735"/>
      <c r="J33" s="735"/>
      <c r="K33" s="735"/>
      <c r="L33" s="735"/>
      <c r="M33" s="735"/>
      <c r="N33" s="736">
        <f>IF(OR('フ）特性等証明'!AZ21=0,'フ）特性等証明'!AZ21=""),0,'フ）特性等証明'!AZ21)</f>
        <v>0</v>
      </c>
      <c r="O33" s="736"/>
      <c r="P33" s="736"/>
      <c r="Q33" s="737"/>
      <c r="R33" s="738">
        <f t="shared" si="0"/>
        <v>0</v>
      </c>
      <c r="S33" s="739"/>
      <c r="T33" s="648">
        <f t="shared" si="1"/>
        <v>0</v>
      </c>
      <c r="U33" s="648"/>
      <c r="V33" s="469"/>
      <c r="W33" s="470"/>
      <c r="X33" s="470"/>
      <c r="Y33" s="470"/>
      <c r="Z33" s="471"/>
      <c r="AA33" s="594">
        <f t="shared" si="2"/>
        <v>0</v>
      </c>
      <c r="AB33" s="595"/>
      <c r="AC33" s="595"/>
      <c r="AD33" s="595"/>
      <c r="AE33" s="596"/>
      <c r="AF33" s="671">
        <f>IF(OR('フ）特性等証明'!AJ21=0,'フ）特性等証明'!AJ21=""),0,'フ）特性等証明'!AJ21)</f>
        <v>0</v>
      </c>
      <c r="AG33" s="671"/>
      <c r="AH33" s="672"/>
    </row>
    <row r="34" spans="1:34" ht="15" customHeight="1">
      <c r="A34" s="49">
        <v>14</v>
      </c>
      <c r="B34" s="734">
        <f>IF(OR('フ）特性等証明'!AP22=0,'フ）特性等証明'!AP22=""),0,'フ）特性等証明'!AP22)</f>
        <v>0</v>
      </c>
      <c r="C34" s="735"/>
      <c r="D34" s="735"/>
      <c r="E34" s="735"/>
      <c r="F34" s="735"/>
      <c r="G34" s="735"/>
      <c r="H34" s="735"/>
      <c r="I34" s="735"/>
      <c r="J34" s="735"/>
      <c r="K34" s="735"/>
      <c r="L34" s="735"/>
      <c r="M34" s="735"/>
      <c r="N34" s="736">
        <f>IF(OR('フ）特性等証明'!AZ22=0,'フ）特性等証明'!AZ22=""),0,'フ）特性等証明'!AZ22)</f>
        <v>0</v>
      </c>
      <c r="O34" s="736"/>
      <c r="P34" s="736"/>
      <c r="Q34" s="737"/>
      <c r="R34" s="738">
        <f t="shared" si="0"/>
        <v>0</v>
      </c>
      <c r="S34" s="739"/>
      <c r="T34" s="648">
        <f t="shared" si="1"/>
        <v>0</v>
      </c>
      <c r="U34" s="648"/>
      <c r="V34" s="469"/>
      <c r="W34" s="470"/>
      <c r="X34" s="470"/>
      <c r="Y34" s="470"/>
      <c r="Z34" s="471"/>
      <c r="AA34" s="594">
        <f t="shared" si="2"/>
        <v>0</v>
      </c>
      <c r="AB34" s="595"/>
      <c r="AC34" s="595"/>
      <c r="AD34" s="595"/>
      <c r="AE34" s="596"/>
      <c r="AF34" s="671">
        <f>IF(OR('フ）特性等証明'!AJ22=0,'フ）特性等証明'!AJ22=""),0,'フ）特性等証明'!AJ22)</f>
        <v>0</v>
      </c>
      <c r="AG34" s="671"/>
      <c r="AH34" s="672"/>
    </row>
    <row r="35" spans="1:34" ht="15" customHeight="1">
      <c r="A35" s="49">
        <v>15</v>
      </c>
      <c r="B35" s="734">
        <f>IF(OR('フ）特性等証明'!AP23=0,'フ）特性等証明'!AP23=""),0,'フ）特性等証明'!AP23)</f>
        <v>0</v>
      </c>
      <c r="C35" s="735"/>
      <c r="D35" s="735"/>
      <c r="E35" s="735"/>
      <c r="F35" s="735"/>
      <c r="G35" s="735"/>
      <c r="H35" s="735"/>
      <c r="I35" s="735"/>
      <c r="J35" s="735"/>
      <c r="K35" s="735"/>
      <c r="L35" s="735"/>
      <c r="M35" s="735"/>
      <c r="N35" s="736">
        <f>IF(OR('フ）特性等証明'!AZ23=0,'フ）特性等証明'!AZ23=""),0,'フ）特性等証明'!AZ23)</f>
        <v>0</v>
      </c>
      <c r="O35" s="736"/>
      <c r="P35" s="736"/>
      <c r="Q35" s="737"/>
      <c r="R35" s="738">
        <f t="shared" si="0"/>
        <v>0</v>
      </c>
      <c r="S35" s="739"/>
      <c r="T35" s="648">
        <f t="shared" si="1"/>
        <v>0</v>
      </c>
      <c r="U35" s="648"/>
      <c r="V35" s="469"/>
      <c r="W35" s="470"/>
      <c r="X35" s="470"/>
      <c r="Y35" s="470"/>
      <c r="Z35" s="471"/>
      <c r="AA35" s="594">
        <f t="shared" si="2"/>
        <v>0</v>
      </c>
      <c r="AB35" s="595"/>
      <c r="AC35" s="595"/>
      <c r="AD35" s="595"/>
      <c r="AE35" s="596"/>
      <c r="AF35" s="671">
        <f>IF(OR('フ）特性等証明'!AJ23=0,'フ）特性等証明'!AJ23=""),0,'フ）特性等証明'!AJ23)</f>
        <v>0</v>
      </c>
      <c r="AG35" s="671"/>
      <c r="AH35" s="672"/>
    </row>
    <row r="36" spans="1:34" ht="15" customHeight="1">
      <c r="A36" s="49">
        <v>16</v>
      </c>
      <c r="B36" s="734">
        <f>IF(OR('フ）特性等証明'!AP24=0,'フ）特性等証明'!AP24=""),0,'フ）特性等証明'!AP24)</f>
        <v>0</v>
      </c>
      <c r="C36" s="735"/>
      <c r="D36" s="735"/>
      <c r="E36" s="735"/>
      <c r="F36" s="735"/>
      <c r="G36" s="735"/>
      <c r="H36" s="735"/>
      <c r="I36" s="735"/>
      <c r="J36" s="735"/>
      <c r="K36" s="735"/>
      <c r="L36" s="735"/>
      <c r="M36" s="735"/>
      <c r="N36" s="736">
        <f>IF(OR('フ）特性等証明'!AZ24=0,'フ）特性等証明'!AZ24=""),0,'フ）特性等証明'!AZ24)</f>
        <v>0</v>
      </c>
      <c r="O36" s="736"/>
      <c r="P36" s="736"/>
      <c r="Q36" s="737"/>
      <c r="R36" s="738">
        <f t="shared" si="0"/>
        <v>0</v>
      </c>
      <c r="S36" s="739"/>
      <c r="T36" s="648">
        <f t="shared" si="1"/>
        <v>0</v>
      </c>
      <c r="U36" s="648"/>
      <c r="V36" s="469"/>
      <c r="W36" s="470"/>
      <c r="X36" s="470"/>
      <c r="Y36" s="470"/>
      <c r="Z36" s="471"/>
      <c r="AA36" s="594">
        <f t="shared" si="2"/>
        <v>0</v>
      </c>
      <c r="AB36" s="595"/>
      <c r="AC36" s="595"/>
      <c r="AD36" s="595"/>
      <c r="AE36" s="596"/>
      <c r="AF36" s="671">
        <f>IF(OR('フ）特性等証明'!AJ24=0,'フ）特性等証明'!AJ24=""),0,'フ）特性等証明'!AJ24)</f>
        <v>0</v>
      </c>
      <c r="AG36" s="671"/>
      <c r="AH36" s="672"/>
    </row>
    <row r="37" spans="1:34" ht="15" customHeight="1">
      <c r="A37" s="49">
        <v>17</v>
      </c>
      <c r="B37" s="734">
        <f>IF(OR('フ）特性等証明'!AP25=0,'フ）特性等証明'!AP25=""),0,'フ）特性等証明'!AP25)</f>
        <v>0</v>
      </c>
      <c r="C37" s="735"/>
      <c r="D37" s="735"/>
      <c r="E37" s="735"/>
      <c r="F37" s="735"/>
      <c r="G37" s="735"/>
      <c r="H37" s="735"/>
      <c r="I37" s="735"/>
      <c r="J37" s="735"/>
      <c r="K37" s="735"/>
      <c r="L37" s="735"/>
      <c r="M37" s="735"/>
      <c r="N37" s="736">
        <f>IF(OR('フ）特性等証明'!AZ25=0,'フ）特性等証明'!AZ25=""),0,'フ）特性等証明'!AZ25)</f>
        <v>0</v>
      </c>
      <c r="O37" s="736"/>
      <c r="P37" s="736"/>
      <c r="Q37" s="737"/>
      <c r="R37" s="738">
        <f t="shared" si="0"/>
        <v>0</v>
      </c>
      <c r="S37" s="739"/>
      <c r="T37" s="648">
        <f t="shared" si="1"/>
        <v>0</v>
      </c>
      <c r="U37" s="648"/>
      <c r="V37" s="469"/>
      <c r="W37" s="470"/>
      <c r="X37" s="470"/>
      <c r="Y37" s="470"/>
      <c r="Z37" s="471"/>
      <c r="AA37" s="594">
        <f t="shared" si="2"/>
        <v>0</v>
      </c>
      <c r="AB37" s="595"/>
      <c r="AC37" s="595"/>
      <c r="AD37" s="595"/>
      <c r="AE37" s="596"/>
      <c r="AF37" s="671">
        <f>IF(OR('フ）特性等証明'!AJ25=0,'フ）特性等証明'!AJ25=""),0,'フ）特性等証明'!AJ25)</f>
        <v>0</v>
      </c>
      <c r="AG37" s="671"/>
      <c r="AH37" s="672"/>
    </row>
    <row r="38" spans="1:34" ht="15" customHeight="1">
      <c r="A38" s="49">
        <v>18</v>
      </c>
      <c r="B38" s="734">
        <f>IF(OR('フ）特性等証明'!AP26=0,'フ）特性等証明'!AP26=""),0,'フ）特性等証明'!AP26)</f>
        <v>0</v>
      </c>
      <c r="C38" s="735"/>
      <c r="D38" s="735"/>
      <c r="E38" s="735"/>
      <c r="F38" s="735"/>
      <c r="G38" s="735"/>
      <c r="H38" s="735"/>
      <c r="I38" s="735"/>
      <c r="J38" s="735"/>
      <c r="K38" s="735"/>
      <c r="L38" s="735"/>
      <c r="M38" s="735"/>
      <c r="N38" s="736">
        <f>IF(OR('フ）特性等証明'!AZ26=0,'フ）特性等証明'!AZ26=""),0,'フ）特性等証明'!AZ26)</f>
        <v>0</v>
      </c>
      <c r="O38" s="736"/>
      <c r="P38" s="736"/>
      <c r="Q38" s="737"/>
      <c r="R38" s="738">
        <f t="shared" si="0"/>
        <v>0</v>
      </c>
      <c r="S38" s="739"/>
      <c r="T38" s="648">
        <f t="shared" si="1"/>
        <v>0</v>
      </c>
      <c r="U38" s="648"/>
      <c r="V38" s="469"/>
      <c r="W38" s="470"/>
      <c r="X38" s="470"/>
      <c r="Y38" s="470"/>
      <c r="Z38" s="471"/>
      <c r="AA38" s="594">
        <f t="shared" si="2"/>
        <v>0</v>
      </c>
      <c r="AB38" s="595"/>
      <c r="AC38" s="595"/>
      <c r="AD38" s="595"/>
      <c r="AE38" s="596"/>
      <c r="AF38" s="671">
        <f>IF(OR('フ）特性等証明'!AJ26=0,'フ）特性等証明'!AJ26=""),0,'フ）特性等証明'!AJ26)</f>
        <v>0</v>
      </c>
      <c r="AG38" s="671"/>
      <c r="AH38" s="672"/>
    </row>
    <row r="39" spans="1:34" ht="15" customHeight="1">
      <c r="A39" s="49">
        <v>19</v>
      </c>
      <c r="B39" s="734">
        <f>IF(OR('フ）特性等証明'!AP27=0,'フ）特性等証明'!AP27=""),0,'フ）特性等証明'!AP27)</f>
        <v>0</v>
      </c>
      <c r="C39" s="735"/>
      <c r="D39" s="735"/>
      <c r="E39" s="735"/>
      <c r="F39" s="735"/>
      <c r="G39" s="735"/>
      <c r="H39" s="735"/>
      <c r="I39" s="735"/>
      <c r="J39" s="735"/>
      <c r="K39" s="735"/>
      <c r="L39" s="735"/>
      <c r="M39" s="735"/>
      <c r="N39" s="736">
        <f>IF(OR('フ）特性等証明'!AZ27=0,'フ）特性等証明'!AZ27=""),0,'フ）特性等証明'!AZ27)</f>
        <v>0</v>
      </c>
      <c r="O39" s="736"/>
      <c r="P39" s="736"/>
      <c r="Q39" s="737"/>
      <c r="R39" s="738">
        <f t="shared" si="0"/>
        <v>0</v>
      </c>
      <c r="S39" s="739"/>
      <c r="T39" s="648">
        <f t="shared" si="1"/>
        <v>0</v>
      </c>
      <c r="U39" s="648"/>
      <c r="V39" s="469"/>
      <c r="W39" s="470"/>
      <c r="X39" s="470"/>
      <c r="Y39" s="470"/>
      <c r="Z39" s="471"/>
      <c r="AA39" s="594">
        <f t="shared" si="2"/>
        <v>0</v>
      </c>
      <c r="AB39" s="595"/>
      <c r="AC39" s="595"/>
      <c r="AD39" s="595"/>
      <c r="AE39" s="596"/>
      <c r="AF39" s="671">
        <f>IF(OR('フ）特性等証明'!AJ27=0,'フ）特性等証明'!AJ27=""),0,'フ）特性等証明'!AJ27)</f>
        <v>0</v>
      </c>
      <c r="AG39" s="671"/>
      <c r="AH39" s="672"/>
    </row>
    <row r="40" spans="1:34" ht="15" customHeight="1">
      <c r="A40" s="49">
        <v>20</v>
      </c>
      <c r="B40" s="734">
        <f>IF(OR('フ）特性等証明'!AP28=0,'フ）特性等証明'!AP28=""),0,'フ）特性等証明'!AP28)</f>
        <v>0</v>
      </c>
      <c r="C40" s="735"/>
      <c r="D40" s="735"/>
      <c r="E40" s="735"/>
      <c r="F40" s="735"/>
      <c r="G40" s="735"/>
      <c r="H40" s="735"/>
      <c r="I40" s="735"/>
      <c r="J40" s="735"/>
      <c r="K40" s="735"/>
      <c r="L40" s="735"/>
      <c r="M40" s="735"/>
      <c r="N40" s="736">
        <f>IF(OR('フ）特性等証明'!AZ28=0,'フ）特性等証明'!AZ28=""),0,'フ）特性等証明'!AZ28)</f>
        <v>0</v>
      </c>
      <c r="O40" s="736"/>
      <c r="P40" s="736"/>
      <c r="Q40" s="737"/>
      <c r="R40" s="738">
        <f t="shared" si="0"/>
        <v>0</v>
      </c>
      <c r="S40" s="739"/>
      <c r="T40" s="648">
        <f t="shared" si="1"/>
        <v>0</v>
      </c>
      <c r="U40" s="648"/>
      <c r="V40" s="469"/>
      <c r="W40" s="470"/>
      <c r="X40" s="470"/>
      <c r="Y40" s="470"/>
      <c r="Z40" s="471"/>
      <c r="AA40" s="594">
        <f t="shared" si="2"/>
        <v>0</v>
      </c>
      <c r="AB40" s="595"/>
      <c r="AC40" s="595"/>
      <c r="AD40" s="595"/>
      <c r="AE40" s="596"/>
      <c r="AF40" s="671">
        <f>IF(OR('フ）特性等証明'!AJ28=0,'フ）特性等証明'!AJ28=""),0,'フ）特性等証明'!AJ28)</f>
        <v>0</v>
      </c>
      <c r="AG40" s="671"/>
      <c r="AH40" s="672"/>
    </row>
    <row r="41" spans="1:34" ht="15" customHeight="1">
      <c r="A41" s="49">
        <v>21</v>
      </c>
      <c r="B41" s="734">
        <f>IF(OR('フ）特性等証明'!AP29=0,'フ）特性等証明'!AP29=""),0,'フ）特性等証明'!AP29)</f>
        <v>0</v>
      </c>
      <c r="C41" s="735"/>
      <c r="D41" s="735"/>
      <c r="E41" s="735"/>
      <c r="F41" s="735"/>
      <c r="G41" s="735"/>
      <c r="H41" s="735"/>
      <c r="I41" s="735"/>
      <c r="J41" s="735"/>
      <c r="K41" s="735"/>
      <c r="L41" s="735"/>
      <c r="M41" s="735"/>
      <c r="N41" s="736">
        <f>IF(OR('フ）特性等証明'!AZ29=0,'フ）特性等証明'!AZ29=""),0,'フ）特性等証明'!AZ29)</f>
        <v>0</v>
      </c>
      <c r="O41" s="736"/>
      <c r="P41" s="736"/>
      <c r="Q41" s="737"/>
      <c r="R41" s="738">
        <f t="shared" si="0"/>
        <v>0</v>
      </c>
      <c r="S41" s="739"/>
      <c r="T41" s="648">
        <f t="shared" si="1"/>
        <v>0</v>
      </c>
      <c r="U41" s="648"/>
      <c r="V41" s="469"/>
      <c r="W41" s="470"/>
      <c r="X41" s="470"/>
      <c r="Y41" s="470"/>
      <c r="Z41" s="471"/>
      <c r="AA41" s="594">
        <f t="shared" si="2"/>
        <v>0</v>
      </c>
      <c r="AB41" s="595"/>
      <c r="AC41" s="595"/>
      <c r="AD41" s="595"/>
      <c r="AE41" s="596"/>
      <c r="AF41" s="671">
        <f>IF(OR('フ）特性等証明'!AJ29=0,'フ）特性等証明'!AJ29=""),0,'フ）特性等証明'!AJ29)</f>
        <v>0</v>
      </c>
      <c r="AG41" s="671"/>
      <c r="AH41" s="672"/>
    </row>
    <row r="42" spans="1:34" ht="15" customHeight="1">
      <c r="A42" s="49">
        <v>22</v>
      </c>
      <c r="B42" s="734">
        <f>IF(OR('フ）特性等証明'!AP30=0,'フ）特性等証明'!AP30=""),0,'フ）特性等証明'!AP30)</f>
        <v>0</v>
      </c>
      <c r="C42" s="735"/>
      <c r="D42" s="735"/>
      <c r="E42" s="735"/>
      <c r="F42" s="735"/>
      <c r="G42" s="735"/>
      <c r="H42" s="735"/>
      <c r="I42" s="735"/>
      <c r="J42" s="735"/>
      <c r="K42" s="735"/>
      <c r="L42" s="735"/>
      <c r="M42" s="735"/>
      <c r="N42" s="736">
        <f>IF(OR('フ）特性等証明'!AZ30=0,'フ）特性等証明'!AZ30=""),0,'フ）特性等証明'!AZ30)</f>
        <v>0</v>
      </c>
      <c r="O42" s="736"/>
      <c r="P42" s="736"/>
      <c r="Q42" s="737"/>
      <c r="R42" s="738">
        <f t="shared" si="0"/>
        <v>0</v>
      </c>
      <c r="S42" s="739"/>
      <c r="T42" s="648">
        <f t="shared" si="1"/>
        <v>0</v>
      </c>
      <c r="U42" s="648"/>
      <c r="V42" s="469"/>
      <c r="W42" s="470"/>
      <c r="X42" s="470"/>
      <c r="Y42" s="470"/>
      <c r="Z42" s="471"/>
      <c r="AA42" s="594">
        <f t="shared" si="2"/>
        <v>0</v>
      </c>
      <c r="AB42" s="595"/>
      <c r="AC42" s="595"/>
      <c r="AD42" s="595"/>
      <c r="AE42" s="596"/>
      <c r="AF42" s="671">
        <f>IF(OR('フ）特性等証明'!AJ30=0,'フ）特性等証明'!AJ30=""),0,'フ）特性等証明'!AJ30)</f>
        <v>0</v>
      </c>
      <c r="AG42" s="671"/>
      <c r="AH42" s="672"/>
    </row>
    <row r="43" spans="1:34" ht="15" customHeight="1">
      <c r="A43" s="49">
        <v>23</v>
      </c>
      <c r="B43" s="734">
        <f>IF(OR('フ）特性等証明'!AP31=0,'フ）特性等証明'!AP31=""),0,'フ）特性等証明'!AP31)</f>
        <v>0</v>
      </c>
      <c r="C43" s="735"/>
      <c r="D43" s="735"/>
      <c r="E43" s="735"/>
      <c r="F43" s="735"/>
      <c r="G43" s="735"/>
      <c r="H43" s="735"/>
      <c r="I43" s="735"/>
      <c r="J43" s="735"/>
      <c r="K43" s="735"/>
      <c r="L43" s="735"/>
      <c r="M43" s="735"/>
      <c r="N43" s="736">
        <f>IF(OR('フ）特性等証明'!AZ31=0,'フ）特性等証明'!AZ31=""),0,'フ）特性等証明'!AZ31)</f>
        <v>0</v>
      </c>
      <c r="O43" s="736"/>
      <c r="P43" s="736"/>
      <c r="Q43" s="737"/>
      <c r="R43" s="738">
        <f t="shared" si="0"/>
        <v>0</v>
      </c>
      <c r="S43" s="739"/>
      <c r="T43" s="648">
        <f t="shared" si="1"/>
        <v>0</v>
      </c>
      <c r="U43" s="648"/>
      <c r="V43" s="469"/>
      <c r="W43" s="470"/>
      <c r="X43" s="470"/>
      <c r="Y43" s="470"/>
      <c r="Z43" s="471"/>
      <c r="AA43" s="594">
        <f t="shared" si="2"/>
        <v>0</v>
      </c>
      <c r="AB43" s="595"/>
      <c r="AC43" s="595"/>
      <c r="AD43" s="595"/>
      <c r="AE43" s="596"/>
      <c r="AF43" s="671">
        <f>IF(OR('フ）特性等証明'!AJ31=0,'フ）特性等証明'!AJ31=""),0,'フ）特性等証明'!AJ31)</f>
        <v>0</v>
      </c>
      <c r="AG43" s="671"/>
      <c r="AH43" s="672"/>
    </row>
    <row r="44" spans="1:34" ht="15" customHeight="1">
      <c r="A44" s="49">
        <v>24</v>
      </c>
      <c r="B44" s="734">
        <f>IF(OR('フ）特性等証明'!AP32=0,'フ）特性等証明'!AP32=""),0,'フ）特性等証明'!AP32)</f>
        <v>0</v>
      </c>
      <c r="C44" s="735"/>
      <c r="D44" s="735"/>
      <c r="E44" s="735"/>
      <c r="F44" s="735"/>
      <c r="G44" s="735"/>
      <c r="H44" s="735"/>
      <c r="I44" s="735"/>
      <c r="J44" s="735"/>
      <c r="K44" s="735"/>
      <c r="L44" s="735"/>
      <c r="M44" s="735"/>
      <c r="N44" s="736">
        <f>IF(OR('フ）特性等証明'!AZ32=0,'フ）特性等証明'!AZ32=""),0,'フ）特性等証明'!AZ32)</f>
        <v>0</v>
      </c>
      <c r="O44" s="736"/>
      <c r="P44" s="736"/>
      <c r="Q44" s="737"/>
      <c r="R44" s="738">
        <f t="shared" si="0"/>
        <v>0</v>
      </c>
      <c r="S44" s="739"/>
      <c r="T44" s="648">
        <f t="shared" si="1"/>
        <v>0</v>
      </c>
      <c r="U44" s="648"/>
      <c r="V44" s="469"/>
      <c r="W44" s="470"/>
      <c r="X44" s="470"/>
      <c r="Y44" s="470"/>
      <c r="Z44" s="471"/>
      <c r="AA44" s="594">
        <f t="shared" si="2"/>
        <v>0</v>
      </c>
      <c r="AB44" s="595"/>
      <c r="AC44" s="595"/>
      <c r="AD44" s="595"/>
      <c r="AE44" s="596"/>
      <c r="AF44" s="671">
        <f>IF(OR('フ）特性等証明'!AJ32=0,'フ）特性等証明'!AJ32=""),0,'フ）特性等証明'!AJ32)</f>
        <v>0</v>
      </c>
      <c r="AG44" s="671"/>
      <c r="AH44" s="672"/>
    </row>
    <row r="45" spans="1:34" ht="15" customHeight="1">
      <c r="A45" s="49">
        <v>25</v>
      </c>
      <c r="B45" s="734">
        <f>IF(OR('フ）特性等証明'!AP33=0,'フ）特性等証明'!AP33=""),0,'フ）特性等証明'!AP33)</f>
        <v>0</v>
      </c>
      <c r="C45" s="735"/>
      <c r="D45" s="735"/>
      <c r="E45" s="735"/>
      <c r="F45" s="735"/>
      <c r="G45" s="735"/>
      <c r="H45" s="735"/>
      <c r="I45" s="735"/>
      <c r="J45" s="735"/>
      <c r="K45" s="735"/>
      <c r="L45" s="735"/>
      <c r="M45" s="735"/>
      <c r="N45" s="736">
        <f>IF(OR('フ）特性等証明'!AZ33=0,'フ）特性等証明'!AZ33=""),0,'フ）特性等証明'!AZ33)</f>
        <v>0</v>
      </c>
      <c r="O45" s="736"/>
      <c r="P45" s="736"/>
      <c r="Q45" s="737"/>
      <c r="R45" s="738">
        <f t="shared" si="0"/>
        <v>0</v>
      </c>
      <c r="S45" s="739"/>
      <c r="T45" s="648">
        <f t="shared" si="1"/>
        <v>0</v>
      </c>
      <c r="U45" s="648"/>
      <c r="V45" s="469"/>
      <c r="W45" s="470"/>
      <c r="X45" s="470"/>
      <c r="Y45" s="470"/>
      <c r="Z45" s="471"/>
      <c r="AA45" s="594">
        <f t="shared" si="2"/>
        <v>0</v>
      </c>
      <c r="AB45" s="595"/>
      <c r="AC45" s="595"/>
      <c r="AD45" s="595"/>
      <c r="AE45" s="596"/>
      <c r="AF45" s="671">
        <f>IF(OR('フ）特性等証明'!AJ33=0,'フ）特性等証明'!AJ33=""),0,'フ）特性等証明'!AJ33)</f>
        <v>0</v>
      </c>
      <c r="AG45" s="671"/>
      <c r="AH45" s="672"/>
    </row>
    <row r="46" spans="1:34" ht="15" customHeight="1">
      <c r="A46" s="49">
        <v>26</v>
      </c>
      <c r="B46" s="734">
        <f>IF(OR('フ）特性等証明'!AP34=0,'フ）特性等証明'!AP34=""),0,'フ）特性等証明'!AP34)</f>
        <v>0</v>
      </c>
      <c r="C46" s="735"/>
      <c r="D46" s="735"/>
      <c r="E46" s="735"/>
      <c r="F46" s="735"/>
      <c r="G46" s="735"/>
      <c r="H46" s="735"/>
      <c r="I46" s="735"/>
      <c r="J46" s="735"/>
      <c r="K46" s="735"/>
      <c r="L46" s="735"/>
      <c r="M46" s="735"/>
      <c r="N46" s="736">
        <f>IF(OR('フ）特性等証明'!AZ34=0,'フ）特性等証明'!AZ34=""),0,'フ）特性等証明'!AZ34)</f>
        <v>0</v>
      </c>
      <c r="O46" s="736"/>
      <c r="P46" s="736"/>
      <c r="Q46" s="737"/>
      <c r="R46" s="738">
        <f t="shared" si="0"/>
        <v>0</v>
      </c>
      <c r="S46" s="739"/>
      <c r="T46" s="648">
        <f t="shared" si="1"/>
        <v>0</v>
      </c>
      <c r="U46" s="648"/>
      <c r="V46" s="469"/>
      <c r="W46" s="470"/>
      <c r="X46" s="470"/>
      <c r="Y46" s="470"/>
      <c r="Z46" s="471"/>
      <c r="AA46" s="594">
        <f t="shared" si="2"/>
        <v>0</v>
      </c>
      <c r="AB46" s="595"/>
      <c r="AC46" s="595"/>
      <c r="AD46" s="595"/>
      <c r="AE46" s="596"/>
      <c r="AF46" s="671">
        <f>IF(OR('フ）特性等証明'!AJ34=0,'フ）特性等証明'!AJ34=""),0,'フ）特性等証明'!AJ34)</f>
        <v>0</v>
      </c>
      <c r="AG46" s="671"/>
      <c r="AH46" s="672"/>
    </row>
    <row r="47" spans="1:34" ht="15" customHeight="1">
      <c r="A47" s="49">
        <v>27</v>
      </c>
      <c r="B47" s="734">
        <f>IF(OR('フ）特性等証明'!AP35=0,'フ）特性等証明'!AP35=""),0,'フ）特性等証明'!AP35)</f>
        <v>0</v>
      </c>
      <c r="C47" s="735"/>
      <c r="D47" s="735"/>
      <c r="E47" s="735"/>
      <c r="F47" s="735"/>
      <c r="G47" s="735"/>
      <c r="H47" s="735"/>
      <c r="I47" s="735"/>
      <c r="J47" s="735"/>
      <c r="K47" s="735"/>
      <c r="L47" s="735"/>
      <c r="M47" s="735"/>
      <c r="N47" s="736">
        <f>IF(OR('フ）特性等証明'!AZ35=0,'フ）特性等証明'!AZ35=""),0,'フ）特性等証明'!AZ35)</f>
        <v>0</v>
      </c>
      <c r="O47" s="736"/>
      <c r="P47" s="736"/>
      <c r="Q47" s="737"/>
      <c r="R47" s="738">
        <f t="shared" si="0"/>
        <v>0</v>
      </c>
      <c r="S47" s="739"/>
      <c r="T47" s="648">
        <f t="shared" si="1"/>
        <v>0</v>
      </c>
      <c r="U47" s="648"/>
      <c r="V47" s="469"/>
      <c r="W47" s="470"/>
      <c r="X47" s="470"/>
      <c r="Y47" s="470"/>
      <c r="Z47" s="471"/>
      <c r="AA47" s="594">
        <f t="shared" si="2"/>
        <v>0</v>
      </c>
      <c r="AB47" s="595"/>
      <c r="AC47" s="595"/>
      <c r="AD47" s="595"/>
      <c r="AE47" s="596"/>
      <c r="AF47" s="671">
        <f>IF(OR('フ）特性等証明'!AJ35=0,'フ）特性等証明'!AJ35=""),0,'フ）特性等証明'!AJ35)</f>
        <v>0</v>
      </c>
      <c r="AG47" s="671"/>
      <c r="AH47" s="672"/>
    </row>
    <row r="48" spans="1:34" ht="15" customHeight="1">
      <c r="A48" s="49">
        <v>28</v>
      </c>
      <c r="B48" s="734">
        <f>IF(OR('フ）特性等証明'!AP36=0,'フ）特性等証明'!AP36=""),0,'フ）特性等証明'!AP36)</f>
        <v>0</v>
      </c>
      <c r="C48" s="735"/>
      <c r="D48" s="735"/>
      <c r="E48" s="735"/>
      <c r="F48" s="735"/>
      <c r="G48" s="735"/>
      <c r="H48" s="735"/>
      <c r="I48" s="735"/>
      <c r="J48" s="735"/>
      <c r="K48" s="735"/>
      <c r="L48" s="735"/>
      <c r="M48" s="735"/>
      <c r="N48" s="736">
        <f>IF(OR('フ）特性等証明'!AZ36=0,'フ）特性等証明'!AZ36=""),0,'フ）特性等証明'!AZ36)</f>
        <v>0</v>
      </c>
      <c r="O48" s="736"/>
      <c r="P48" s="736"/>
      <c r="Q48" s="737"/>
      <c r="R48" s="738">
        <f t="shared" si="0"/>
        <v>0</v>
      </c>
      <c r="S48" s="739"/>
      <c r="T48" s="648">
        <f t="shared" si="1"/>
        <v>0</v>
      </c>
      <c r="U48" s="648"/>
      <c r="V48" s="469"/>
      <c r="W48" s="470"/>
      <c r="X48" s="470"/>
      <c r="Y48" s="470"/>
      <c r="Z48" s="471"/>
      <c r="AA48" s="594">
        <f t="shared" si="2"/>
        <v>0</v>
      </c>
      <c r="AB48" s="595"/>
      <c r="AC48" s="595"/>
      <c r="AD48" s="595"/>
      <c r="AE48" s="596"/>
      <c r="AF48" s="671">
        <f>IF(OR('フ）特性等証明'!AJ36=0,'フ）特性等証明'!AJ36=""),0,'フ）特性等証明'!AJ36)</f>
        <v>0</v>
      </c>
      <c r="AG48" s="671"/>
      <c r="AH48" s="672"/>
    </row>
    <row r="49" spans="1:34" ht="15" customHeight="1">
      <c r="A49" s="49">
        <v>29</v>
      </c>
      <c r="B49" s="734">
        <f>IF(OR('フ）特性等証明'!AP37=0,'フ）特性等証明'!AP37=""),0,'フ）特性等証明'!AP37)</f>
        <v>0</v>
      </c>
      <c r="C49" s="735"/>
      <c r="D49" s="735"/>
      <c r="E49" s="735"/>
      <c r="F49" s="735"/>
      <c r="G49" s="735"/>
      <c r="H49" s="735"/>
      <c r="I49" s="735"/>
      <c r="J49" s="735"/>
      <c r="K49" s="735"/>
      <c r="L49" s="735"/>
      <c r="M49" s="735"/>
      <c r="N49" s="736">
        <f>IF(OR('フ）特性等証明'!AZ37=0,'フ）特性等証明'!AZ37=""),0,'フ）特性等証明'!AZ37)</f>
        <v>0</v>
      </c>
      <c r="O49" s="736"/>
      <c r="P49" s="736"/>
      <c r="Q49" s="737"/>
      <c r="R49" s="738">
        <f t="shared" si="0"/>
        <v>0</v>
      </c>
      <c r="S49" s="739"/>
      <c r="T49" s="648">
        <f t="shared" si="1"/>
        <v>0</v>
      </c>
      <c r="U49" s="648"/>
      <c r="V49" s="469"/>
      <c r="W49" s="470"/>
      <c r="X49" s="470"/>
      <c r="Y49" s="470"/>
      <c r="Z49" s="471"/>
      <c r="AA49" s="594">
        <f t="shared" si="2"/>
        <v>0</v>
      </c>
      <c r="AB49" s="595"/>
      <c r="AC49" s="595"/>
      <c r="AD49" s="595"/>
      <c r="AE49" s="596"/>
      <c r="AF49" s="671">
        <f>IF(OR('フ）特性等証明'!AJ37=0,'フ）特性等証明'!AJ37=""),0,'フ）特性等証明'!AJ37)</f>
        <v>0</v>
      </c>
      <c r="AG49" s="671"/>
      <c r="AH49" s="672"/>
    </row>
    <row r="50" spans="1:34" ht="15" customHeight="1">
      <c r="A50" s="49">
        <v>30</v>
      </c>
      <c r="B50" s="734">
        <f>IF(OR('フ）特性等証明'!AP38=0,'フ）特性等証明'!AP38=""),0,'フ）特性等証明'!AP38)</f>
        <v>0</v>
      </c>
      <c r="C50" s="735"/>
      <c r="D50" s="735"/>
      <c r="E50" s="735"/>
      <c r="F50" s="735"/>
      <c r="G50" s="735"/>
      <c r="H50" s="735"/>
      <c r="I50" s="735"/>
      <c r="J50" s="735"/>
      <c r="K50" s="735"/>
      <c r="L50" s="735"/>
      <c r="M50" s="735"/>
      <c r="N50" s="736">
        <f>IF(OR('フ）特性等証明'!AZ38=0,'フ）特性等証明'!AZ38=""),0,'フ）特性等証明'!AZ38)</f>
        <v>0</v>
      </c>
      <c r="O50" s="736"/>
      <c r="P50" s="736"/>
      <c r="Q50" s="737"/>
      <c r="R50" s="738">
        <f t="shared" si="0"/>
        <v>0</v>
      </c>
      <c r="S50" s="739"/>
      <c r="T50" s="648">
        <f t="shared" si="1"/>
        <v>0</v>
      </c>
      <c r="U50" s="648"/>
      <c r="V50" s="469"/>
      <c r="W50" s="470"/>
      <c r="X50" s="470"/>
      <c r="Y50" s="470"/>
      <c r="Z50" s="471"/>
      <c r="AA50" s="594">
        <f t="shared" si="2"/>
        <v>0</v>
      </c>
      <c r="AB50" s="595"/>
      <c r="AC50" s="595"/>
      <c r="AD50" s="595"/>
      <c r="AE50" s="596"/>
      <c r="AF50" s="671">
        <f>IF(OR('フ）特性等証明'!AJ38=0,'フ）特性等証明'!AJ38=""),0,'フ）特性等証明'!AJ38)</f>
        <v>0</v>
      </c>
      <c r="AG50" s="671"/>
      <c r="AH50" s="672"/>
    </row>
    <row r="51" spans="2:34" ht="15" customHeight="1">
      <c r="B51" s="408"/>
      <c r="C51" s="409"/>
      <c r="D51" s="409"/>
      <c r="E51" s="409"/>
      <c r="F51" s="409"/>
      <c r="G51" s="409"/>
      <c r="H51" s="409"/>
      <c r="I51" s="409"/>
      <c r="J51" s="409"/>
      <c r="K51" s="409"/>
      <c r="L51" s="409"/>
      <c r="M51" s="409"/>
      <c r="N51" s="409"/>
      <c r="O51" s="409"/>
      <c r="P51" s="409"/>
      <c r="Q51" s="409"/>
      <c r="R51" s="424"/>
      <c r="S51" s="425"/>
      <c r="T51" s="508"/>
      <c r="U51" s="508"/>
      <c r="V51" s="584"/>
      <c r="W51" s="585"/>
      <c r="X51" s="585"/>
      <c r="Y51" s="585"/>
      <c r="Z51" s="586"/>
      <c r="AA51" s="594">
        <f t="shared" si="2"/>
        <v>0</v>
      </c>
      <c r="AB51" s="595"/>
      <c r="AC51" s="595"/>
      <c r="AD51" s="595"/>
      <c r="AE51" s="596"/>
      <c r="AF51" s="695"/>
      <c r="AG51" s="695"/>
      <c r="AH51" s="696"/>
    </row>
    <row r="52" spans="2:34" ht="15" customHeight="1">
      <c r="B52" s="408"/>
      <c r="C52" s="409"/>
      <c r="D52" s="409"/>
      <c r="E52" s="409"/>
      <c r="F52" s="409"/>
      <c r="G52" s="409"/>
      <c r="H52" s="409"/>
      <c r="I52" s="409"/>
      <c r="J52" s="409"/>
      <c r="K52" s="409"/>
      <c r="L52" s="409"/>
      <c r="M52" s="409"/>
      <c r="N52" s="409"/>
      <c r="O52" s="409"/>
      <c r="P52" s="409"/>
      <c r="Q52" s="409"/>
      <c r="R52" s="424"/>
      <c r="S52" s="425"/>
      <c r="T52" s="508"/>
      <c r="U52" s="508"/>
      <c r="V52" s="584"/>
      <c r="W52" s="585"/>
      <c r="X52" s="585"/>
      <c r="Y52" s="585"/>
      <c r="Z52" s="586"/>
      <c r="AA52" s="594">
        <f t="shared" si="2"/>
        <v>0</v>
      </c>
      <c r="AB52" s="595"/>
      <c r="AC52" s="595"/>
      <c r="AD52" s="595"/>
      <c r="AE52" s="596"/>
      <c r="AF52" s="695"/>
      <c r="AG52" s="695"/>
      <c r="AH52" s="696"/>
    </row>
    <row r="53" spans="2:34" ht="15" customHeight="1">
      <c r="B53" s="730" t="s">
        <v>88</v>
      </c>
      <c r="C53" s="731"/>
      <c r="D53" s="731"/>
      <c r="E53" s="731"/>
      <c r="F53" s="731"/>
      <c r="G53" s="731"/>
      <c r="H53" s="731"/>
      <c r="I53" s="731"/>
      <c r="J53" s="731"/>
      <c r="K53" s="731"/>
      <c r="L53" s="731"/>
      <c r="M53" s="731"/>
      <c r="N53" s="731"/>
      <c r="O53" s="731"/>
      <c r="P53" s="731"/>
      <c r="Q53" s="731"/>
      <c r="R53" s="732"/>
      <c r="S53" s="733"/>
      <c r="T53" s="719"/>
      <c r="U53" s="719"/>
      <c r="V53" s="720"/>
      <c r="W53" s="721"/>
      <c r="X53" s="721"/>
      <c r="Y53" s="721"/>
      <c r="Z53" s="722"/>
      <c r="AA53" s="697">
        <f>SUM(AA21:AE52)</f>
        <v>0</v>
      </c>
      <c r="AB53" s="698"/>
      <c r="AC53" s="698"/>
      <c r="AD53" s="698"/>
      <c r="AE53" s="699"/>
      <c r="AF53" s="700"/>
      <c r="AG53" s="700"/>
      <c r="AH53" s="701"/>
    </row>
    <row r="54" spans="2:34" ht="15" customHeight="1">
      <c r="B54" s="408"/>
      <c r="C54" s="409"/>
      <c r="D54" s="409"/>
      <c r="E54" s="409"/>
      <c r="F54" s="409"/>
      <c r="G54" s="409"/>
      <c r="H54" s="409"/>
      <c r="I54" s="409"/>
      <c r="J54" s="409"/>
      <c r="K54" s="409"/>
      <c r="L54" s="409"/>
      <c r="M54" s="409"/>
      <c r="N54" s="409"/>
      <c r="O54" s="409"/>
      <c r="P54" s="409"/>
      <c r="Q54" s="409"/>
      <c r="R54" s="424"/>
      <c r="S54" s="425"/>
      <c r="T54" s="508"/>
      <c r="U54" s="508"/>
      <c r="V54" s="584"/>
      <c r="W54" s="585"/>
      <c r="X54" s="585"/>
      <c r="Y54" s="585"/>
      <c r="Z54" s="586"/>
      <c r="AA54" s="594">
        <f>IF(OR(R54=0,R54=""),0,R54*V54)</f>
        <v>0</v>
      </c>
      <c r="AB54" s="595"/>
      <c r="AC54" s="595"/>
      <c r="AD54" s="595"/>
      <c r="AE54" s="596"/>
      <c r="AF54" s="695"/>
      <c r="AG54" s="695"/>
      <c r="AH54" s="696"/>
    </row>
    <row r="55" spans="2:34" ht="15" customHeight="1">
      <c r="B55" s="408"/>
      <c r="C55" s="409"/>
      <c r="D55" s="409"/>
      <c r="E55" s="409"/>
      <c r="F55" s="409"/>
      <c r="G55" s="409"/>
      <c r="H55" s="409"/>
      <c r="I55" s="409"/>
      <c r="J55" s="409"/>
      <c r="K55" s="409"/>
      <c r="L55" s="409"/>
      <c r="M55" s="409"/>
      <c r="N55" s="409"/>
      <c r="O55" s="409"/>
      <c r="P55" s="409"/>
      <c r="Q55" s="409"/>
      <c r="R55" s="424"/>
      <c r="S55" s="425"/>
      <c r="T55" s="508"/>
      <c r="U55" s="508"/>
      <c r="V55" s="584"/>
      <c r="W55" s="585"/>
      <c r="X55" s="585"/>
      <c r="Y55" s="585"/>
      <c r="Z55" s="586"/>
      <c r="AA55" s="594">
        <f>IF(OR(R55=0,R55=""),0,R55*V55)</f>
        <v>0</v>
      </c>
      <c r="AB55" s="595"/>
      <c r="AC55" s="595"/>
      <c r="AD55" s="595"/>
      <c r="AE55" s="596"/>
      <c r="AF55" s="695"/>
      <c r="AG55" s="695"/>
      <c r="AH55" s="696"/>
    </row>
    <row r="56" spans="2:34" ht="15" customHeight="1" thickBot="1">
      <c r="B56" s="723" t="s">
        <v>89</v>
      </c>
      <c r="C56" s="724"/>
      <c r="D56" s="724"/>
      <c r="E56" s="724"/>
      <c r="F56" s="724"/>
      <c r="G56" s="724"/>
      <c r="H56" s="724"/>
      <c r="I56" s="724"/>
      <c r="J56" s="724"/>
      <c r="K56" s="724"/>
      <c r="L56" s="724"/>
      <c r="M56" s="724"/>
      <c r="N56" s="724"/>
      <c r="O56" s="724"/>
      <c r="P56" s="724"/>
      <c r="Q56" s="725"/>
      <c r="R56" s="726"/>
      <c r="S56" s="727"/>
      <c r="T56" s="728"/>
      <c r="U56" s="728"/>
      <c r="V56" s="702"/>
      <c r="W56" s="703"/>
      <c r="X56" s="703"/>
      <c r="Y56" s="703"/>
      <c r="Z56" s="729"/>
      <c r="AA56" s="702">
        <f>SUM(AA54:AE55)</f>
        <v>0</v>
      </c>
      <c r="AB56" s="703"/>
      <c r="AC56" s="703"/>
      <c r="AD56" s="703"/>
      <c r="AE56" s="704"/>
      <c r="AF56" s="705"/>
      <c r="AG56" s="705"/>
      <c r="AH56" s="706"/>
    </row>
    <row r="57" spans="2:34" ht="15" customHeight="1">
      <c r="B57" s="212"/>
      <c r="C57" s="212"/>
      <c r="D57" s="212"/>
      <c r="E57" s="212"/>
      <c r="F57" s="212"/>
      <c r="G57" s="212"/>
      <c r="H57" s="212"/>
      <c r="I57" s="212"/>
      <c r="J57" s="212"/>
      <c r="K57" s="212"/>
      <c r="L57" s="212"/>
      <c r="M57" s="212"/>
      <c r="N57" s="212"/>
      <c r="O57" s="212"/>
      <c r="P57" s="212"/>
      <c r="Q57" s="212"/>
      <c r="R57" s="212"/>
      <c r="S57" s="212"/>
      <c r="T57" s="212"/>
      <c r="U57" s="212"/>
      <c r="V57" s="707" t="s">
        <v>77</v>
      </c>
      <c r="W57" s="708"/>
      <c r="X57" s="708"/>
      <c r="Y57" s="708"/>
      <c r="Z57" s="708"/>
      <c r="AA57" s="709">
        <f>SUM(AA53,AA56)</f>
        <v>0</v>
      </c>
      <c r="AB57" s="710"/>
      <c r="AC57" s="710"/>
      <c r="AD57" s="710"/>
      <c r="AE57" s="711"/>
      <c r="AF57" s="671"/>
      <c r="AG57" s="671"/>
      <c r="AH57" s="672"/>
    </row>
    <row r="58" spans="2:34" ht="15" customHeight="1">
      <c r="B58" s="212"/>
      <c r="C58" s="212"/>
      <c r="D58" s="212"/>
      <c r="E58" s="212"/>
      <c r="F58" s="212"/>
      <c r="G58" s="212"/>
      <c r="H58" s="212"/>
      <c r="I58" s="212"/>
      <c r="J58" s="212"/>
      <c r="K58" s="212"/>
      <c r="L58" s="212"/>
      <c r="M58" s="212"/>
      <c r="N58" s="212"/>
      <c r="O58" s="212"/>
      <c r="P58" s="212"/>
      <c r="Q58" s="212"/>
      <c r="R58" s="212"/>
      <c r="S58" s="212"/>
      <c r="T58" s="212"/>
      <c r="U58" s="212"/>
      <c r="V58" s="717" t="s">
        <v>67</v>
      </c>
      <c r="W58" s="718"/>
      <c r="X58" s="718"/>
      <c r="Y58" s="718"/>
      <c r="Z58" s="718"/>
      <c r="AA58" s="594">
        <f>ROUNDDOWN(AA57*0.05,0)</f>
        <v>0</v>
      </c>
      <c r="AB58" s="595"/>
      <c r="AC58" s="595"/>
      <c r="AD58" s="595"/>
      <c r="AE58" s="596"/>
      <c r="AF58" s="671"/>
      <c r="AG58" s="671"/>
      <c r="AH58" s="672"/>
    </row>
    <row r="59" spans="2:34" ht="15" customHeight="1" thickBot="1">
      <c r="B59" s="212"/>
      <c r="C59" s="212"/>
      <c r="D59" s="212"/>
      <c r="E59" s="212"/>
      <c r="F59" s="212"/>
      <c r="G59" s="212"/>
      <c r="H59" s="212"/>
      <c r="I59" s="212"/>
      <c r="J59" s="212"/>
      <c r="K59" s="212"/>
      <c r="L59" s="212"/>
      <c r="M59" s="212"/>
      <c r="N59" s="212"/>
      <c r="O59" s="212"/>
      <c r="P59" s="212"/>
      <c r="Q59" s="212"/>
      <c r="R59" s="212"/>
      <c r="S59" s="212"/>
      <c r="T59" s="212"/>
      <c r="U59" s="212"/>
      <c r="V59" s="712" t="s">
        <v>78</v>
      </c>
      <c r="W59" s="713"/>
      <c r="X59" s="713"/>
      <c r="Y59" s="713"/>
      <c r="Z59" s="713"/>
      <c r="AA59" s="714">
        <f>SUM(AA57:AE58)</f>
        <v>0</v>
      </c>
      <c r="AB59" s="715"/>
      <c r="AC59" s="715"/>
      <c r="AD59" s="715"/>
      <c r="AE59" s="716"/>
      <c r="AF59" s="671"/>
      <c r="AG59" s="671"/>
      <c r="AH59" s="672"/>
    </row>
  </sheetData>
  <sheetProtection/>
  <mergeCells count="290">
    <mergeCell ref="AF54:AH54"/>
    <mergeCell ref="R54:S54"/>
    <mergeCell ref="T54:U54"/>
    <mergeCell ref="V54:Z54"/>
    <mergeCell ref="AA54:AE54"/>
    <mergeCell ref="AF51:AH51"/>
    <mergeCell ref="B52:Q52"/>
    <mergeCell ref="R52:S52"/>
    <mergeCell ref="AA52:AE52"/>
    <mergeCell ref="AF52:AH52"/>
    <mergeCell ref="B51:Q51"/>
    <mergeCell ref="R51:S51"/>
    <mergeCell ref="T51:U51"/>
    <mergeCell ref="V51:Z51"/>
    <mergeCell ref="T52:U52"/>
    <mergeCell ref="B1:AH2"/>
    <mergeCell ref="B4:Q5"/>
    <mergeCell ref="R4:S5"/>
    <mergeCell ref="T20:U20"/>
    <mergeCell ref="R20:S20"/>
    <mergeCell ref="B20:Q20"/>
    <mergeCell ref="T18:Y18"/>
    <mergeCell ref="F11:Q12"/>
    <mergeCell ref="Q6:AI6"/>
    <mergeCell ref="AF20:AH20"/>
    <mergeCell ref="AA20:AE20"/>
    <mergeCell ref="V20:Z20"/>
    <mergeCell ref="AA18:AH18"/>
    <mergeCell ref="W3:X3"/>
    <mergeCell ref="Y3:Z3"/>
    <mergeCell ref="AB3:AC3"/>
    <mergeCell ref="AE3:AF3"/>
    <mergeCell ref="T16:Y16"/>
    <mergeCell ref="AA16:AH16"/>
    <mergeCell ref="AI7:AI8"/>
    <mergeCell ref="Q7:AH8"/>
    <mergeCell ref="B12:E12"/>
    <mergeCell ref="AA14:AH14"/>
    <mergeCell ref="B11:E11"/>
    <mergeCell ref="T12:Y12"/>
    <mergeCell ref="T14:Y14"/>
    <mergeCell ref="AA12:AH12"/>
    <mergeCell ref="B14:E15"/>
    <mergeCell ref="F14:Q15"/>
    <mergeCell ref="B7:O7"/>
    <mergeCell ref="B8:O8"/>
    <mergeCell ref="T10:Y10"/>
    <mergeCell ref="AA10:AH10"/>
    <mergeCell ref="B17:E18"/>
    <mergeCell ref="F17:Q18"/>
    <mergeCell ref="N21:Q21"/>
    <mergeCell ref="B21:M21"/>
    <mergeCell ref="R21:S21"/>
    <mergeCell ref="B22:M22"/>
    <mergeCell ref="N22:Q22"/>
    <mergeCell ref="R22:S22"/>
    <mergeCell ref="T21:U21"/>
    <mergeCell ref="V21:Z21"/>
    <mergeCell ref="AA21:AE21"/>
    <mergeCell ref="AF21:AH21"/>
    <mergeCell ref="T22:U22"/>
    <mergeCell ref="V22:Z22"/>
    <mergeCell ref="AA22:AE22"/>
    <mergeCell ref="AF22:AH22"/>
    <mergeCell ref="B23:M23"/>
    <mergeCell ref="N23:Q23"/>
    <mergeCell ref="R23:S23"/>
    <mergeCell ref="T23:U23"/>
    <mergeCell ref="V23:Z23"/>
    <mergeCell ref="AA23:AE23"/>
    <mergeCell ref="AF23:AH23"/>
    <mergeCell ref="B24:M24"/>
    <mergeCell ref="N24:Q24"/>
    <mergeCell ref="R24:S24"/>
    <mergeCell ref="T24:U24"/>
    <mergeCell ref="V24:Z24"/>
    <mergeCell ref="AA24:AE24"/>
    <mergeCell ref="AF24:AH24"/>
    <mergeCell ref="B25:M25"/>
    <mergeCell ref="N25:Q25"/>
    <mergeCell ref="R25:S25"/>
    <mergeCell ref="T25:U25"/>
    <mergeCell ref="V25:Z25"/>
    <mergeCell ref="AA25:AE25"/>
    <mergeCell ref="AF25:AH25"/>
    <mergeCell ref="B26:M26"/>
    <mergeCell ref="N26:Q26"/>
    <mergeCell ref="R26:S26"/>
    <mergeCell ref="T26:U26"/>
    <mergeCell ref="V26:Z26"/>
    <mergeCell ref="AA26:AE26"/>
    <mergeCell ref="AF26:AH26"/>
    <mergeCell ref="B27:M27"/>
    <mergeCell ref="N27:Q27"/>
    <mergeCell ref="R27:S27"/>
    <mergeCell ref="T27:U27"/>
    <mergeCell ref="V27:Z27"/>
    <mergeCell ref="AA27:AE27"/>
    <mergeCell ref="AF27:AH27"/>
    <mergeCell ref="B28:M28"/>
    <mergeCell ref="N28:Q28"/>
    <mergeCell ref="R28:S28"/>
    <mergeCell ref="T28:U28"/>
    <mergeCell ref="V28:Z28"/>
    <mergeCell ref="AA28:AE28"/>
    <mergeCell ref="AF28:AH28"/>
    <mergeCell ref="B29:M29"/>
    <mergeCell ref="N29:Q29"/>
    <mergeCell ref="R29:S29"/>
    <mergeCell ref="T29:U29"/>
    <mergeCell ref="V29:Z29"/>
    <mergeCell ref="AA29:AE29"/>
    <mergeCell ref="AF29:AH29"/>
    <mergeCell ref="B30:M30"/>
    <mergeCell ref="N30:Q30"/>
    <mergeCell ref="R30:S30"/>
    <mergeCell ref="T30:U30"/>
    <mergeCell ref="V30:Z30"/>
    <mergeCell ref="AA30:AE30"/>
    <mergeCell ref="AF30:AH30"/>
    <mergeCell ref="B31:M31"/>
    <mergeCell ref="N31:Q31"/>
    <mergeCell ref="R31:S31"/>
    <mergeCell ref="T31:U31"/>
    <mergeCell ref="V31:Z31"/>
    <mergeCell ref="AA31:AE31"/>
    <mergeCell ref="AF31:AH31"/>
    <mergeCell ref="B32:M32"/>
    <mergeCell ref="N32:Q32"/>
    <mergeCell ref="R32:S32"/>
    <mergeCell ref="T32:U32"/>
    <mergeCell ref="V32:Z32"/>
    <mergeCell ref="AA32:AE32"/>
    <mergeCell ref="AF32:AH32"/>
    <mergeCell ref="B33:M33"/>
    <mergeCell ref="N33:Q33"/>
    <mergeCell ref="R33:S33"/>
    <mergeCell ref="T33:U33"/>
    <mergeCell ref="V33:Z33"/>
    <mergeCell ref="AA33:AE33"/>
    <mergeCell ref="AF33:AH33"/>
    <mergeCell ref="B34:M34"/>
    <mergeCell ref="N34:Q34"/>
    <mergeCell ref="R34:S34"/>
    <mergeCell ref="T34:U34"/>
    <mergeCell ref="V34:Z34"/>
    <mergeCell ref="AA34:AE34"/>
    <mergeCell ref="AF34:AH34"/>
    <mergeCell ref="B35:M35"/>
    <mergeCell ref="N35:Q35"/>
    <mergeCell ref="R35:S35"/>
    <mergeCell ref="T35:U35"/>
    <mergeCell ref="V35:Z35"/>
    <mergeCell ref="AA35:AE35"/>
    <mergeCell ref="AF35:AH35"/>
    <mergeCell ref="B36:M36"/>
    <mergeCell ref="N36:Q36"/>
    <mergeCell ref="R36:S36"/>
    <mergeCell ref="T36:U36"/>
    <mergeCell ref="V36:Z36"/>
    <mergeCell ref="AA36:AE36"/>
    <mergeCell ref="AF36:AH36"/>
    <mergeCell ref="B37:M37"/>
    <mergeCell ref="N37:Q37"/>
    <mergeCell ref="R37:S37"/>
    <mergeCell ref="T37:U37"/>
    <mergeCell ref="V37:Z37"/>
    <mergeCell ref="AA37:AE37"/>
    <mergeCell ref="AF37:AH37"/>
    <mergeCell ref="B38:M38"/>
    <mergeCell ref="N38:Q38"/>
    <mergeCell ref="R38:S38"/>
    <mergeCell ref="T38:U38"/>
    <mergeCell ref="V38:Z38"/>
    <mergeCell ref="AA38:AE38"/>
    <mergeCell ref="AF38:AH38"/>
    <mergeCell ref="B39:M39"/>
    <mergeCell ref="N39:Q39"/>
    <mergeCell ref="R39:S39"/>
    <mergeCell ref="T39:U39"/>
    <mergeCell ref="V39:Z39"/>
    <mergeCell ref="AA39:AE39"/>
    <mergeCell ref="AF39:AH39"/>
    <mergeCell ref="B40:M40"/>
    <mergeCell ref="N40:Q40"/>
    <mergeCell ref="R40:S40"/>
    <mergeCell ref="T40:U40"/>
    <mergeCell ref="V40:Z40"/>
    <mergeCell ref="AA40:AE40"/>
    <mergeCell ref="AF40:AH40"/>
    <mergeCell ref="B41:M41"/>
    <mergeCell ref="N41:Q41"/>
    <mergeCell ref="R41:S41"/>
    <mergeCell ref="T41:U41"/>
    <mergeCell ref="V41:Z41"/>
    <mergeCell ref="AA41:AE41"/>
    <mergeCell ref="AF41:AH41"/>
    <mergeCell ref="B42:M42"/>
    <mergeCell ref="N42:Q42"/>
    <mergeCell ref="R42:S42"/>
    <mergeCell ref="T42:U42"/>
    <mergeCell ref="V42:Z42"/>
    <mergeCell ref="AA42:AE42"/>
    <mergeCell ref="AF42:AH42"/>
    <mergeCell ref="B43:M43"/>
    <mergeCell ref="N43:Q43"/>
    <mergeCell ref="R43:S43"/>
    <mergeCell ref="T43:U43"/>
    <mergeCell ref="V43:Z43"/>
    <mergeCell ref="AA43:AE43"/>
    <mergeCell ref="AF43:AH43"/>
    <mergeCell ref="B44:M44"/>
    <mergeCell ref="N44:Q44"/>
    <mergeCell ref="R44:S44"/>
    <mergeCell ref="T44:U44"/>
    <mergeCell ref="V44:Z44"/>
    <mergeCell ref="AA44:AE44"/>
    <mergeCell ref="AF44:AH44"/>
    <mergeCell ref="B45:M45"/>
    <mergeCell ref="N45:Q45"/>
    <mergeCell ref="R45:S45"/>
    <mergeCell ref="T45:U45"/>
    <mergeCell ref="V45:Z45"/>
    <mergeCell ref="AA45:AE45"/>
    <mergeCell ref="AF45:AH45"/>
    <mergeCell ref="B46:M46"/>
    <mergeCell ref="N46:Q46"/>
    <mergeCell ref="R46:S46"/>
    <mergeCell ref="T46:U46"/>
    <mergeCell ref="V46:Z46"/>
    <mergeCell ref="AA46:AE46"/>
    <mergeCell ref="AF46:AH46"/>
    <mergeCell ref="AF47:AH47"/>
    <mergeCell ref="B48:M48"/>
    <mergeCell ref="N48:Q48"/>
    <mergeCell ref="R48:S48"/>
    <mergeCell ref="T48:U48"/>
    <mergeCell ref="V48:Z48"/>
    <mergeCell ref="AA48:AE48"/>
    <mergeCell ref="AF48:AH48"/>
    <mergeCell ref="B47:M47"/>
    <mergeCell ref="N47:Q47"/>
    <mergeCell ref="R49:S49"/>
    <mergeCell ref="T49:U49"/>
    <mergeCell ref="V47:Z47"/>
    <mergeCell ref="AA47:AE47"/>
    <mergeCell ref="R47:S47"/>
    <mergeCell ref="T47:U47"/>
    <mergeCell ref="AF49:AH49"/>
    <mergeCell ref="B50:M50"/>
    <mergeCell ref="N50:Q50"/>
    <mergeCell ref="R50:S50"/>
    <mergeCell ref="T50:U50"/>
    <mergeCell ref="V50:Z50"/>
    <mergeCell ref="AA50:AE50"/>
    <mergeCell ref="AF50:AH50"/>
    <mergeCell ref="B49:M49"/>
    <mergeCell ref="N49:Q49"/>
    <mergeCell ref="V52:Z52"/>
    <mergeCell ref="V49:Z49"/>
    <mergeCell ref="AA49:AE49"/>
    <mergeCell ref="AA51:AE51"/>
    <mergeCell ref="T53:U53"/>
    <mergeCell ref="V53:Z53"/>
    <mergeCell ref="B56:Q56"/>
    <mergeCell ref="R56:S56"/>
    <mergeCell ref="T56:U56"/>
    <mergeCell ref="V56:Z56"/>
    <mergeCell ref="B53:Q53"/>
    <mergeCell ref="R53:S53"/>
    <mergeCell ref="V59:Z59"/>
    <mergeCell ref="AA59:AE59"/>
    <mergeCell ref="AF59:AH59"/>
    <mergeCell ref="V58:Z58"/>
    <mergeCell ref="AA53:AE53"/>
    <mergeCell ref="AF53:AH53"/>
    <mergeCell ref="B54:Q54"/>
    <mergeCell ref="AA58:AE58"/>
    <mergeCell ref="AF58:AH58"/>
    <mergeCell ref="AA56:AE56"/>
    <mergeCell ref="AF56:AH56"/>
    <mergeCell ref="V57:Z57"/>
    <mergeCell ref="AA57:AE57"/>
    <mergeCell ref="AF57:AH57"/>
    <mergeCell ref="AA55:AE55"/>
    <mergeCell ref="AF55:AH55"/>
    <mergeCell ref="B55:Q55"/>
    <mergeCell ref="R55:S55"/>
    <mergeCell ref="T55:U55"/>
    <mergeCell ref="V55:Z55"/>
  </mergeCells>
  <conditionalFormatting sqref="B4:Q5">
    <cfRule type="cellIs" priority="1" dxfId="1"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workbookViewId="0" topLeftCell="A1">
      <selection activeCell="AN15" sqref="AN15:AQ15"/>
    </sheetView>
  </sheetViews>
  <sheetFormatPr defaultColWidth="9.00390625" defaultRowHeight="15" customHeight="1"/>
  <cols>
    <col min="1" max="1" width="2.625" style="221" customWidth="1"/>
    <col min="2" max="19" width="2.625" style="220" customWidth="1"/>
    <col min="20" max="39" width="2.625" style="49" customWidth="1"/>
    <col min="40" max="16384" width="2.625" style="220" customWidth="1"/>
  </cols>
  <sheetData>
    <row r="1" spans="1:56" ht="15" customHeight="1">
      <c r="A1" s="816" t="s">
        <v>293</v>
      </c>
      <c r="B1" s="817"/>
      <c r="C1" s="817"/>
      <c r="D1" s="817"/>
      <c r="E1" s="817"/>
      <c r="F1" s="817"/>
      <c r="G1" s="817"/>
      <c r="H1" s="817"/>
      <c r="I1" s="817"/>
      <c r="J1" s="818"/>
      <c r="K1" s="823">
        <f>'共通シートⅡ'!U6</f>
        <v>0</v>
      </c>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f>'共通シートⅡ'!U19</f>
        <v>0</v>
      </c>
      <c r="AM1" s="822"/>
      <c r="AN1" s="822"/>
      <c r="AO1" s="822"/>
      <c r="AP1" s="822"/>
      <c r="AQ1" s="822"/>
      <c r="AR1" s="822"/>
      <c r="AS1" s="822"/>
      <c r="AT1" s="822"/>
      <c r="AU1" s="822"/>
      <c r="AV1" s="822"/>
      <c r="AW1" s="822"/>
      <c r="AX1" s="822"/>
      <c r="AY1" s="822"/>
      <c r="AZ1" s="822"/>
      <c r="BA1" s="822"/>
      <c r="BB1" s="822"/>
      <c r="BC1" s="822"/>
      <c r="BD1" s="219"/>
    </row>
    <row r="2" spans="1:56" ht="15" customHeight="1">
      <c r="A2" s="819"/>
      <c r="B2" s="820"/>
      <c r="C2" s="820"/>
      <c r="D2" s="820"/>
      <c r="E2" s="820"/>
      <c r="F2" s="820"/>
      <c r="G2" s="820"/>
      <c r="H2" s="820"/>
      <c r="I2" s="820"/>
      <c r="J2" s="821"/>
      <c r="K2" s="823"/>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822"/>
      <c r="AO2" s="822"/>
      <c r="AP2" s="822"/>
      <c r="AQ2" s="822"/>
      <c r="AR2" s="822"/>
      <c r="AS2" s="822"/>
      <c r="AT2" s="822"/>
      <c r="AU2" s="822"/>
      <c r="AV2" s="822"/>
      <c r="AW2" s="822"/>
      <c r="AX2" s="822"/>
      <c r="AY2" s="822"/>
      <c r="AZ2" s="822"/>
      <c r="BA2" s="822"/>
      <c r="BB2" s="822"/>
      <c r="BC2" s="822"/>
      <c r="BD2" s="219"/>
    </row>
    <row r="3" spans="1:56" ht="15" customHeight="1">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row>
    <row r="4" spans="2:56" ht="15" customHeight="1">
      <c r="B4" s="788" t="s">
        <v>102</v>
      </c>
      <c r="C4" s="789"/>
      <c r="D4" s="789"/>
      <c r="E4" s="789"/>
      <c r="F4" s="789"/>
      <c r="G4" s="789"/>
      <c r="H4" s="789"/>
      <c r="I4" s="789"/>
      <c r="J4" s="789"/>
      <c r="K4" s="789"/>
      <c r="L4" s="789"/>
      <c r="M4" s="789"/>
      <c r="N4" s="789"/>
      <c r="O4" s="789"/>
      <c r="P4" s="789"/>
      <c r="Q4" s="789"/>
      <c r="R4" s="792" t="s">
        <v>287</v>
      </c>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814" t="s">
        <v>106</v>
      </c>
      <c r="AY4" s="789"/>
      <c r="AZ4" s="789"/>
      <c r="BA4" s="789"/>
      <c r="BB4" s="789"/>
      <c r="BC4" s="815"/>
      <c r="BD4" s="222"/>
    </row>
    <row r="5" spans="2:56" ht="15" customHeight="1">
      <c r="B5" s="784" t="s">
        <v>108</v>
      </c>
      <c r="C5" s="785"/>
      <c r="D5" s="799" t="s">
        <v>58</v>
      </c>
      <c r="E5" s="800"/>
      <c r="F5" s="800"/>
      <c r="G5" s="800"/>
      <c r="H5" s="800" t="s">
        <v>79</v>
      </c>
      <c r="I5" s="773" t="s">
        <v>231</v>
      </c>
      <c r="J5" s="773"/>
      <c r="K5" s="773"/>
      <c r="L5" s="773" t="s">
        <v>208</v>
      </c>
      <c r="M5" s="794" t="s">
        <v>228</v>
      </c>
      <c r="N5" s="794"/>
      <c r="O5" s="794"/>
      <c r="P5" s="794"/>
      <c r="Q5" s="794"/>
      <c r="R5" s="790" t="s">
        <v>108</v>
      </c>
      <c r="S5" s="785"/>
      <c r="T5" s="655" t="s">
        <v>380</v>
      </c>
      <c r="U5" s="601"/>
      <c r="V5" s="601"/>
      <c r="W5" s="601"/>
      <c r="X5" s="641" t="s">
        <v>124</v>
      </c>
      <c r="Y5" s="641" t="s">
        <v>382</v>
      </c>
      <c r="Z5" s="642"/>
      <c r="AA5" s="642"/>
      <c r="AB5" s="773" t="s">
        <v>288</v>
      </c>
      <c r="AC5" s="794" t="s">
        <v>233</v>
      </c>
      <c r="AD5" s="794"/>
      <c r="AE5" s="794"/>
      <c r="AF5" s="794"/>
      <c r="AG5" s="794"/>
      <c r="AH5" s="784" t="s">
        <v>289</v>
      </c>
      <c r="AI5" s="778"/>
      <c r="AJ5" s="778"/>
      <c r="AK5" s="778"/>
      <c r="AL5" s="778"/>
      <c r="AM5" s="641" t="s">
        <v>79</v>
      </c>
      <c r="AN5" s="778" t="s">
        <v>230</v>
      </c>
      <c r="AO5" s="778"/>
      <c r="AP5" s="778"/>
      <c r="AQ5" s="778"/>
      <c r="AR5" s="773" t="s">
        <v>290</v>
      </c>
      <c r="AS5" s="778" t="s">
        <v>234</v>
      </c>
      <c r="AT5" s="778"/>
      <c r="AU5" s="778"/>
      <c r="AV5" s="778"/>
      <c r="AW5" s="778"/>
      <c r="AX5" s="809" t="s">
        <v>291</v>
      </c>
      <c r="AY5" s="810"/>
      <c r="AZ5" s="810"/>
      <c r="BA5" s="810"/>
      <c r="BB5" s="810"/>
      <c r="BC5" s="811"/>
      <c r="BD5" s="96"/>
    </row>
    <row r="6" spans="2:56" ht="15" customHeight="1">
      <c r="B6" s="786" t="s">
        <v>93</v>
      </c>
      <c r="C6" s="787"/>
      <c r="D6" s="801"/>
      <c r="E6" s="802"/>
      <c r="F6" s="802"/>
      <c r="G6" s="802"/>
      <c r="H6" s="802"/>
      <c r="I6" s="806" t="s">
        <v>232</v>
      </c>
      <c r="J6" s="806"/>
      <c r="K6" s="806"/>
      <c r="L6" s="774"/>
      <c r="M6" s="793" t="s">
        <v>227</v>
      </c>
      <c r="N6" s="793"/>
      <c r="O6" s="793"/>
      <c r="P6" s="793"/>
      <c r="Q6" s="793"/>
      <c r="R6" s="791" t="s">
        <v>93</v>
      </c>
      <c r="S6" s="787"/>
      <c r="T6" s="657" t="s">
        <v>381</v>
      </c>
      <c r="U6" s="602"/>
      <c r="V6" s="602"/>
      <c r="W6" s="602"/>
      <c r="X6" s="604"/>
      <c r="Y6" s="604" t="s">
        <v>383</v>
      </c>
      <c r="Z6" s="604"/>
      <c r="AA6" s="604"/>
      <c r="AB6" s="774"/>
      <c r="AC6" s="793" t="s">
        <v>103</v>
      </c>
      <c r="AD6" s="793"/>
      <c r="AE6" s="793"/>
      <c r="AF6" s="793"/>
      <c r="AG6" s="793"/>
      <c r="AH6" s="786"/>
      <c r="AI6" s="793"/>
      <c r="AJ6" s="793"/>
      <c r="AK6" s="793"/>
      <c r="AL6" s="793"/>
      <c r="AM6" s="604"/>
      <c r="AN6" s="780" t="s">
        <v>229</v>
      </c>
      <c r="AO6" s="780"/>
      <c r="AP6" s="780"/>
      <c r="AQ6" s="780"/>
      <c r="AR6" s="774"/>
      <c r="AS6" s="793" t="s">
        <v>227</v>
      </c>
      <c r="AT6" s="793"/>
      <c r="AU6" s="793"/>
      <c r="AV6" s="793"/>
      <c r="AW6" s="793"/>
      <c r="AX6" s="812" t="s">
        <v>227</v>
      </c>
      <c r="AY6" s="793"/>
      <c r="AZ6" s="793"/>
      <c r="BA6" s="793"/>
      <c r="BB6" s="793"/>
      <c r="BC6" s="813"/>
      <c r="BD6" s="96"/>
    </row>
    <row r="7" spans="1:56" ht="15" customHeight="1">
      <c r="A7" s="221">
        <v>1</v>
      </c>
      <c r="B7" s="783">
        <f>'フ）特性等証明'!B9</f>
        <v>0</v>
      </c>
      <c r="C7" s="783"/>
      <c r="D7" s="796">
        <f>IF(AND(OR('フ）特性等証明'!AB9=0,'フ）特性等証明'!AB9=""),OR('フ）特性等証明'!AF9=0,'フ）特性等証明'!AF9="")),'フ）特性等証明'!X9,IF(OR('フ）特性等証明'!AF9=0,'フ）特性等証明'!AF9=""),'フ）特性等証明'!AB9,'フ）特性等証明'!AF9))</f>
        <v>0</v>
      </c>
      <c r="E7" s="797"/>
      <c r="F7" s="772"/>
      <c r="G7" s="772"/>
      <c r="H7" s="223">
        <f aca="true" t="shared" si="0" ref="H7:H36">IF(OR(D7=0,D7=""),"","×")</f>
      </c>
      <c r="I7" s="798">
        <f>IF(AND('フ）特性等証明'!X9&lt;&gt;0,'フ）特性等証明'!X9&lt;&gt;""),0.893,IF(AND('フ）特性等証明'!AB9&lt;&gt;0,'フ）特性等証明'!AB9&lt;&gt;""),0.986,IF(AND('フ）特性等証明'!AF9&lt;&gt;0,'フ）特性等証明'!AF9&lt;&gt;""),1.295,0)))</f>
        <v>0</v>
      </c>
      <c r="J7" s="798"/>
      <c r="K7" s="798"/>
      <c r="L7" s="224">
        <f aca="true" t="shared" si="1" ref="L7:L36">IF(OR(D7=0,D7=""),"","＝")</f>
      </c>
      <c r="M7" s="795">
        <f aca="true" t="shared" si="2" ref="M7:M36">IF(OR(D7=0,D7=""),0,D7*I7)</f>
        <v>0</v>
      </c>
      <c r="N7" s="795"/>
      <c r="O7" s="795"/>
      <c r="P7" s="795"/>
      <c r="Q7" s="795"/>
      <c r="R7" s="782">
        <f>'フ）特性等証明'!AJ9</f>
        <v>0</v>
      </c>
      <c r="S7" s="783"/>
      <c r="T7" s="776">
        <f>IF(OR(R7=0,R7=""),0,'フ）特性等証明'!AZ9)</f>
        <v>0</v>
      </c>
      <c r="U7" s="777"/>
      <c r="V7" s="777"/>
      <c r="W7" s="777"/>
      <c r="X7" s="43">
        <f aca="true" t="shared" si="3" ref="X7:X36">IF(OR(T7=0,T7=""),"","×")</f>
      </c>
      <c r="Y7" s="775">
        <f>IF(OR(T7=0,T7=""),0,'フ）特性等証明'!U9)</f>
        <v>0</v>
      </c>
      <c r="Z7" s="775"/>
      <c r="AA7" s="775"/>
      <c r="AB7" s="54">
        <f aca="true" t="shared" si="4" ref="AB7:AB36">IF(OR(T7=0,T7=""),"","＝")</f>
      </c>
      <c r="AC7" s="772">
        <f aca="true" t="shared" si="5" ref="AC7:AC36">IF(OR(T7=0,T7=""),0,T7*Y7)</f>
        <v>0</v>
      </c>
      <c r="AD7" s="772"/>
      <c r="AE7" s="772"/>
      <c r="AF7" s="772"/>
      <c r="AG7" s="772"/>
      <c r="AH7" s="781">
        <f aca="true" t="shared" si="6" ref="AH7:AH36">AC7</f>
        <v>0</v>
      </c>
      <c r="AI7" s="772"/>
      <c r="AJ7" s="772"/>
      <c r="AK7" s="772"/>
      <c r="AL7" s="772"/>
      <c r="AM7" s="97">
        <f aca="true" t="shared" si="7" ref="AM7:AM36">IF(OR(AH7=0,AH7=""),"","×")</f>
      </c>
      <c r="AN7" s="771">
        <f aca="true" t="shared" si="8" ref="AN7:AN36">IF(OR(AH7=0,AH7=""),0,0.000239)</f>
        <v>0</v>
      </c>
      <c r="AO7" s="771"/>
      <c r="AP7" s="771"/>
      <c r="AQ7" s="771"/>
      <c r="AR7" s="98">
        <f aca="true" t="shared" si="9" ref="AR7:AR36">IF(OR(AH7=0,AH7=""),"","＝")</f>
      </c>
      <c r="AS7" s="779">
        <f aca="true" t="shared" si="10" ref="AS7:AS36">IF(OR(AH7=0,AH7=""),0,AH7*AN7)</f>
        <v>0</v>
      </c>
      <c r="AT7" s="779"/>
      <c r="AU7" s="779"/>
      <c r="AV7" s="779"/>
      <c r="AW7" s="779"/>
      <c r="AX7" s="803">
        <f aca="true" t="shared" si="11" ref="AX7:AX36">M7-AS7</f>
        <v>0</v>
      </c>
      <c r="AY7" s="804"/>
      <c r="AZ7" s="804"/>
      <c r="BA7" s="804"/>
      <c r="BB7" s="804"/>
      <c r="BC7" s="805"/>
      <c r="BD7" s="99"/>
    </row>
    <row r="8" spans="1:56" ht="15" customHeight="1">
      <c r="A8" s="221">
        <v>2</v>
      </c>
      <c r="B8" s="783">
        <f>'フ）特性等証明'!B10</f>
        <v>0</v>
      </c>
      <c r="C8" s="783"/>
      <c r="D8" s="796">
        <f>IF(AND(OR('フ）特性等証明'!AB10=0,'フ）特性等証明'!AB10=""),OR('フ）特性等証明'!AF10=0,'フ）特性等証明'!AF10="")),'フ）特性等証明'!X10,IF(OR('フ）特性等証明'!AF10=0,'フ）特性等証明'!AF10=""),'フ）特性等証明'!AB10,'フ）特性等証明'!AF10))</f>
        <v>0</v>
      </c>
      <c r="E8" s="797"/>
      <c r="F8" s="772"/>
      <c r="G8" s="772"/>
      <c r="H8" s="223">
        <f t="shared" si="0"/>
      </c>
      <c r="I8" s="798">
        <f>IF(AND('フ）特性等証明'!X10&lt;&gt;0,'フ）特性等証明'!X10&lt;&gt;""),0.893,IF(AND('フ）特性等証明'!AB10&lt;&gt;0,'フ）特性等証明'!AB10&lt;&gt;""),0.986,IF(AND('フ）特性等証明'!AF10&lt;&gt;0,'フ）特性等証明'!AF10&lt;&gt;""),1.295,0)))</f>
        <v>0</v>
      </c>
      <c r="J8" s="798"/>
      <c r="K8" s="798"/>
      <c r="L8" s="224">
        <f t="shared" si="1"/>
      </c>
      <c r="M8" s="795">
        <f t="shared" si="2"/>
        <v>0</v>
      </c>
      <c r="N8" s="795"/>
      <c r="O8" s="795"/>
      <c r="P8" s="795"/>
      <c r="Q8" s="795"/>
      <c r="R8" s="782">
        <f>'フ）特性等証明'!AJ10</f>
        <v>0</v>
      </c>
      <c r="S8" s="783"/>
      <c r="T8" s="776">
        <f>IF(OR(R8=0,R8=""),0,'フ）特性等証明'!AZ10)</f>
        <v>0</v>
      </c>
      <c r="U8" s="777"/>
      <c r="V8" s="777"/>
      <c r="W8" s="777"/>
      <c r="X8" s="43">
        <f t="shared" si="3"/>
      </c>
      <c r="Y8" s="775">
        <f>IF(OR(T8=0,T8=""),0,'フ）特性等証明'!U10)</f>
        <v>0</v>
      </c>
      <c r="Z8" s="775"/>
      <c r="AA8" s="775"/>
      <c r="AB8" s="54">
        <f t="shared" si="4"/>
      </c>
      <c r="AC8" s="772">
        <f t="shared" si="5"/>
        <v>0</v>
      </c>
      <c r="AD8" s="772"/>
      <c r="AE8" s="772"/>
      <c r="AF8" s="772"/>
      <c r="AG8" s="772"/>
      <c r="AH8" s="781">
        <f t="shared" si="6"/>
        <v>0</v>
      </c>
      <c r="AI8" s="772"/>
      <c r="AJ8" s="772"/>
      <c r="AK8" s="772"/>
      <c r="AL8" s="772"/>
      <c r="AM8" s="97">
        <f t="shared" si="7"/>
      </c>
      <c r="AN8" s="771">
        <f t="shared" si="8"/>
        <v>0</v>
      </c>
      <c r="AO8" s="771"/>
      <c r="AP8" s="771"/>
      <c r="AQ8" s="771"/>
      <c r="AR8" s="98">
        <f t="shared" si="9"/>
      </c>
      <c r="AS8" s="779">
        <f t="shared" si="10"/>
        <v>0</v>
      </c>
      <c r="AT8" s="779"/>
      <c r="AU8" s="779"/>
      <c r="AV8" s="779"/>
      <c r="AW8" s="779"/>
      <c r="AX8" s="803">
        <f t="shared" si="11"/>
        <v>0</v>
      </c>
      <c r="AY8" s="804"/>
      <c r="AZ8" s="804"/>
      <c r="BA8" s="804"/>
      <c r="BB8" s="804"/>
      <c r="BC8" s="805"/>
      <c r="BD8" s="99"/>
    </row>
    <row r="9" spans="1:56" ht="15" customHeight="1">
      <c r="A9" s="221">
        <v>3</v>
      </c>
      <c r="B9" s="783">
        <f>'フ）特性等証明'!B11</f>
        <v>0</v>
      </c>
      <c r="C9" s="783"/>
      <c r="D9" s="796">
        <f>IF(AND(OR('フ）特性等証明'!AB11=0,'フ）特性等証明'!AB11=""),OR('フ）特性等証明'!AF11=0,'フ）特性等証明'!AF11="")),'フ）特性等証明'!X11,IF(OR('フ）特性等証明'!AF11=0,'フ）特性等証明'!AF11=""),'フ）特性等証明'!AB11,'フ）特性等証明'!AF11))</f>
        <v>0</v>
      </c>
      <c r="E9" s="797"/>
      <c r="F9" s="772"/>
      <c r="G9" s="772"/>
      <c r="H9" s="223">
        <f t="shared" si="0"/>
      </c>
      <c r="I9" s="798">
        <f>IF(AND('フ）特性等証明'!X11&lt;&gt;0,'フ）特性等証明'!X11&lt;&gt;""),0.893,IF(AND('フ）特性等証明'!AB11&lt;&gt;0,'フ）特性等証明'!AB11&lt;&gt;""),0.986,IF(AND('フ）特性等証明'!AF11&lt;&gt;0,'フ）特性等証明'!AF11&lt;&gt;""),1.295,0)))</f>
        <v>0</v>
      </c>
      <c r="J9" s="798"/>
      <c r="K9" s="798"/>
      <c r="L9" s="224">
        <f t="shared" si="1"/>
      </c>
      <c r="M9" s="795">
        <f t="shared" si="2"/>
        <v>0</v>
      </c>
      <c r="N9" s="795"/>
      <c r="O9" s="795"/>
      <c r="P9" s="795"/>
      <c r="Q9" s="795"/>
      <c r="R9" s="782">
        <f>'フ）特性等証明'!AJ11</f>
        <v>0</v>
      </c>
      <c r="S9" s="783"/>
      <c r="T9" s="776">
        <f>IF(OR(R9=0,R9=""),0,'フ）特性等証明'!AZ11)</f>
        <v>0</v>
      </c>
      <c r="U9" s="777"/>
      <c r="V9" s="777"/>
      <c r="W9" s="777"/>
      <c r="X9" s="43">
        <f t="shared" si="3"/>
      </c>
      <c r="Y9" s="775">
        <f>IF(OR(T9=0,T9=""),0,'フ）特性等証明'!U11)</f>
        <v>0</v>
      </c>
      <c r="Z9" s="775"/>
      <c r="AA9" s="775"/>
      <c r="AB9" s="54">
        <f t="shared" si="4"/>
      </c>
      <c r="AC9" s="772">
        <f t="shared" si="5"/>
        <v>0</v>
      </c>
      <c r="AD9" s="772"/>
      <c r="AE9" s="772"/>
      <c r="AF9" s="772"/>
      <c r="AG9" s="772"/>
      <c r="AH9" s="781">
        <f t="shared" si="6"/>
        <v>0</v>
      </c>
      <c r="AI9" s="772"/>
      <c r="AJ9" s="772"/>
      <c r="AK9" s="772"/>
      <c r="AL9" s="772"/>
      <c r="AM9" s="97">
        <f t="shared" si="7"/>
      </c>
      <c r="AN9" s="771">
        <f t="shared" si="8"/>
        <v>0</v>
      </c>
      <c r="AO9" s="771"/>
      <c r="AP9" s="771"/>
      <c r="AQ9" s="771"/>
      <c r="AR9" s="98">
        <f t="shared" si="9"/>
      </c>
      <c r="AS9" s="779">
        <f t="shared" si="10"/>
        <v>0</v>
      </c>
      <c r="AT9" s="779"/>
      <c r="AU9" s="779"/>
      <c r="AV9" s="779"/>
      <c r="AW9" s="779"/>
      <c r="AX9" s="803">
        <f t="shared" si="11"/>
        <v>0</v>
      </c>
      <c r="AY9" s="804"/>
      <c r="AZ9" s="804"/>
      <c r="BA9" s="804"/>
      <c r="BB9" s="804"/>
      <c r="BC9" s="805"/>
      <c r="BD9" s="99"/>
    </row>
    <row r="10" spans="1:56" ht="15" customHeight="1">
      <c r="A10" s="221">
        <v>4</v>
      </c>
      <c r="B10" s="783">
        <f>'フ）特性等証明'!B12</f>
        <v>0</v>
      </c>
      <c r="C10" s="783"/>
      <c r="D10" s="796">
        <f>IF(AND(OR('フ）特性等証明'!AB12=0,'フ）特性等証明'!AB12=""),OR('フ）特性等証明'!AF12=0,'フ）特性等証明'!AF12="")),'フ）特性等証明'!X12,IF(OR('フ）特性等証明'!AF12=0,'フ）特性等証明'!AF12=""),'フ）特性等証明'!AB12,'フ）特性等証明'!AF12))</f>
        <v>0</v>
      </c>
      <c r="E10" s="797"/>
      <c r="F10" s="772"/>
      <c r="G10" s="772"/>
      <c r="H10" s="223">
        <f t="shared" si="0"/>
      </c>
      <c r="I10" s="798">
        <f>IF(AND('フ）特性等証明'!X12&lt;&gt;0,'フ）特性等証明'!X12&lt;&gt;""),0.893,IF(AND('フ）特性等証明'!AB12&lt;&gt;0,'フ）特性等証明'!AB12&lt;&gt;""),0.986,IF(AND('フ）特性等証明'!AF12&lt;&gt;0,'フ）特性等証明'!AF12&lt;&gt;""),1.295,0)))</f>
        <v>0</v>
      </c>
      <c r="J10" s="798"/>
      <c r="K10" s="798"/>
      <c r="L10" s="224">
        <f t="shared" si="1"/>
      </c>
      <c r="M10" s="795">
        <f t="shared" si="2"/>
        <v>0</v>
      </c>
      <c r="N10" s="795"/>
      <c r="O10" s="795"/>
      <c r="P10" s="795"/>
      <c r="Q10" s="795"/>
      <c r="R10" s="782">
        <f>'フ）特性等証明'!AJ12</f>
        <v>0</v>
      </c>
      <c r="S10" s="783"/>
      <c r="T10" s="776">
        <f>IF(OR(R10=0,R10=""),0,'フ）特性等証明'!AZ12)</f>
        <v>0</v>
      </c>
      <c r="U10" s="777"/>
      <c r="V10" s="777"/>
      <c r="W10" s="777"/>
      <c r="X10" s="43">
        <f t="shared" si="3"/>
      </c>
      <c r="Y10" s="775">
        <f>IF(OR(T10=0,T10=""),0,'フ）特性等証明'!U12)</f>
        <v>0</v>
      </c>
      <c r="Z10" s="775"/>
      <c r="AA10" s="775"/>
      <c r="AB10" s="54">
        <f t="shared" si="4"/>
      </c>
      <c r="AC10" s="772">
        <f t="shared" si="5"/>
        <v>0</v>
      </c>
      <c r="AD10" s="772"/>
      <c r="AE10" s="772"/>
      <c r="AF10" s="772"/>
      <c r="AG10" s="772"/>
      <c r="AH10" s="781">
        <f t="shared" si="6"/>
        <v>0</v>
      </c>
      <c r="AI10" s="772"/>
      <c r="AJ10" s="772"/>
      <c r="AK10" s="772"/>
      <c r="AL10" s="772"/>
      <c r="AM10" s="97">
        <f t="shared" si="7"/>
      </c>
      <c r="AN10" s="771">
        <f t="shared" si="8"/>
        <v>0</v>
      </c>
      <c r="AO10" s="771"/>
      <c r="AP10" s="771"/>
      <c r="AQ10" s="771"/>
      <c r="AR10" s="98">
        <f t="shared" si="9"/>
      </c>
      <c r="AS10" s="779">
        <f t="shared" si="10"/>
        <v>0</v>
      </c>
      <c r="AT10" s="779"/>
      <c r="AU10" s="779"/>
      <c r="AV10" s="779"/>
      <c r="AW10" s="779"/>
      <c r="AX10" s="803">
        <f t="shared" si="11"/>
        <v>0</v>
      </c>
      <c r="AY10" s="804"/>
      <c r="AZ10" s="804"/>
      <c r="BA10" s="804"/>
      <c r="BB10" s="804"/>
      <c r="BC10" s="805"/>
      <c r="BD10" s="99"/>
    </row>
    <row r="11" spans="1:56" ht="15" customHeight="1">
      <c r="A11" s="221">
        <v>5</v>
      </c>
      <c r="B11" s="783">
        <f>'フ）特性等証明'!B13</f>
        <v>0</v>
      </c>
      <c r="C11" s="783"/>
      <c r="D11" s="796">
        <f>IF(AND(OR('フ）特性等証明'!AB13=0,'フ）特性等証明'!AB13=""),OR('フ）特性等証明'!AF13=0,'フ）特性等証明'!AF13="")),'フ）特性等証明'!X13,IF(OR('フ）特性等証明'!AF13=0,'フ）特性等証明'!AF13=""),'フ）特性等証明'!AB13,'フ）特性等証明'!AF13))</f>
        <v>0</v>
      </c>
      <c r="E11" s="797"/>
      <c r="F11" s="772"/>
      <c r="G11" s="772"/>
      <c r="H11" s="223">
        <f t="shared" si="0"/>
      </c>
      <c r="I11" s="798">
        <f>IF(AND('フ）特性等証明'!X13&lt;&gt;0,'フ）特性等証明'!X13&lt;&gt;""),0.893,IF(AND('フ）特性等証明'!AB13&lt;&gt;0,'フ）特性等証明'!AB13&lt;&gt;""),0.986,IF(AND('フ）特性等証明'!AF13&lt;&gt;0,'フ）特性等証明'!AF13&lt;&gt;""),1.295,0)))</f>
        <v>0</v>
      </c>
      <c r="J11" s="798"/>
      <c r="K11" s="798"/>
      <c r="L11" s="224">
        <f t="shared" si="1"/>
      </c>
      <c r="M11" s="795">
        <f t="shared" si="2"/>
        <v>0</v>
      </c>
      <c r="N11" s="795"/>
      <c r="O11" s="795"/>
      <c r="P11" s="795"/>
      <c r="Q11" s="795"/>
      <c r="R11" s="782">
        <f>'フ）特性等証明'!AJ13</f>
        <v>0</v>
      </c>
      <c r="S11" s="783"/>
      <c r="T11" s="776">
        <f>IF(OR(R11=0,R11=""),0,'フ）特性等証明'!AZ13)</f>
        <v>0</v>
      </c>
      <c r="U11" s="777"/>
      <c r="V11" s="777"/>
      <c r="W11" s="777"/>
      <c r="X11" s="43">
        <f t="shared" si="3"/>
      </c>
      <c r="Y11" s="775">
        <f>IF(OR(T11=0,T11=""),0,'フ）特性等証明'!U13)</f>
        <v>0</v>
      </c>
      <c r="Z11" s="775"/>
      <c r="AA11" s="775"/>
      <c r="AB11" s="54">
        <f t="shared" si="4"/>
      </c>
      <c r="AC11" s="772">
        <f t="shared" si="5"/>
        <v>0</v>
      </c>
      <c r="AD11" s="772"/>
      <c r="AE11" s="772"/>
      <c r="AF11" s="772"/>
      <c r="AG11" s="772"/>
      <c r="AH11" s="781">
        <f t="shared" si="6"/>
        <v>0</v>
      </c>
      <c r="AI11" s="772"/>
      <c r="AJ11" s="772"/>
      <c r="AK11" s="772"/>
      <c r="AL11" s="772"/>
      <c r="AM11" s="97">
        <f t="shared" si="7"/>
      </c>
      <c r="AN11" s="771">
        <f t="shared" si="8"/>
        <v>0</v>
      </c>
      <c r="AO11" s="771"/>
      <c r="AP11" s="771"/>
      <c r="AQ11" s="771"/>
      <c r="AR11" s="98">
        <f t="shared" si="9"/>
      </c>
      <c r="AS11" s="779">
        <f t="shared" si="10"/>
        <v>0</v>
      </c>
      <c r="AT11" s="779"/>
      <c r="AU11" s="779"/>
      <c r="AV11" s="779"/>
      <c r="AW11" s="779"/>
      <c r="AX11" s="803">
        <f t="shared" si="11"/>
        <v>0</v>
      </c>
      <c r="AY11" s="804"/>
      <c r="AZ11" s="804"/>
      <c r="BA11" s="804"/>
      <c r="BB11" s="804"/>
      <c r="BC11" s="805"/>
      <c r="BD11" s="99"/>
    </row>
    <row r="12" spans="1:56" ht="15" customHeight="1">
      <c r="A12" s="221">
        <v>6</v>
      </c>
      <c r="B12" s="783">
        <f>'フ）特性等証明'!B14</f>
        <v>0</v>
      </c>
      <c r="C12" s="783"/>
      <c r="D12" s="796">
        <f>IF(AND(OR('フ）特性等証明'!AB14=0,'フ）特性等証明'!AB14=""),OR('フ）特性等証明'!AF14=0,'フ）特性等証明'!AF14="")),'フ）特性等証明'!X14,IF(OR('フ）特性等証明'!AF14=0,'フ）特性等証明'!AF14=""),'フ）特性等証明'!AB14,'フ）特性等証明'!AF14))</f>
        <v>0</v>
      </c>
      <c r="E12" s="797"/>
      <c r="F12" s="772"/>
      <c r="G12" s="772"/>
      <c r="H12" s="223">
        <f t="shared" si="0"/>
      </c>
      <c r="I12" s="798">
        <f>IF(AND('フ）特性等証明'!X14&lt;&gt;0,'フ）特性等証明'!X14&lt;&gt;""),0.893,IF(AND('フ）特性等証明'!AB14&lt;&gt;0,'フ）特性等証明'!AB14&lt;&gt;""),0.986,IF(AND('フ）特性等証明'!AF14&lt;&gt;0,'フ）特性等証明'!AF14&lt;&gt;""),1.295,0)))</f>
        <v>0</v>
      </c>
      <c r="J12" s="798"/>
      <c r="K12" s="798"/>
      <c r="L12" s="224">
        <f t="shared" si="1"/>
      </c>
      <c r="M12" s="795">
        <f t="shared" si="2"/>
        <v>0</v>
      </c>
      <c r="N12" s="795"/>
      <c r="O12" s="795"/>
      <c r="P12" s="795"/>
      <c r="Q12" s="795"/>
      <c r="R12" s="782">
        <f>'フ）特性等証明'!AJ14</f>
        <v>0</v>
      </c>
      <c r="S12" s="783"/>
      <c r="T12" s="776">
        <f>IF(OR(R12=0,R12=""),0,'フ）特性等証明'!AZ14)</f>
        <v>0</v>
      </c>
      <c r="U12" s="777"/>
      <c r="V12" s="777"/>
      <c r="W12" s="777"/>
      <c r="X12" s="43">
        <f t="shared" si="3"/>
      </c>
      <c r="Y12" s="775">
        <f>IF(OR(T12=0,T12=""),0,'フ）特性等証明'!U14)</f>
        <v>0</v>
      </c>
      <c r="Z12" s="775"/>
      <c r="AA12" s="775"/>
      <c r="AB12" s="54">
        <f t="shared" si="4"/>
      </c>
      <c r="AC12" s="772">
        <f t="shared" si="5"/>
        <v>0</v>
      </c>
      <c r="AD12" s="772"/>
      <c r="AE12" s="772"/>
      <c r="AF12" s="772"/>
      <c r="AG12" s="772"/>
      <c r="AH12" s="781">
        <f t="shared" si="6"/>
        <v>0</v>
      </c>
      <c r="AI12" s="772"/>
      <c r="AJ12" s="772"/>
      <c r="AK12" s="772"/>
      <c r="AL12" s="772"/>
      <c r="AM12" s="97">
        <f t="shared" si="7"/>
      </c>
      <c r="AN12" s="771">
        <f t="shared" si="8"/>
        <v>0</v>
      </c>
      <c r="AO12" s="771"/>
      <c r="AP12" s="771"/>
      <c r="AQ12" s="771"/>
      <c r="AR12" s="98">
        <f t="shared" si="9"/>
      </c>
      <c r="AS12" s="779">
        <f t="shared" si="10"/>
        <v>0</v>
      </c>
      <c r="AT12" s="779"/>
      <c r="AU12" s="779"/>
      <c r="AV12" s="779"/>
      <c r="AW12" s="779"/>
      <c r="AX12" s="803">
        <f t="shared" si="11"/>
        <v>0</v>
      </c>
      <c r="AY12" s="804"/>
      <c r="AZ12" s="804"/>
      <c r="BA12" s="804"/>
      <c r="BB12" s="804"/>
      <c r="BC12" s="805"/>
      <c r="BD12" s="99"/>
    </row>
    <row r="13" spans="1:56" ht="15" customHeight="1">
      <c r="A13" s="221">
        <v>7</v>
      </c>
      <c r="B13" s="783">
        <f>'フ）特性等証明'!B15</f>
        <v>0</v>
      </c>
      <c r="C13" s="783"/>
      <c r="D13" s="796">
        <f>IF(AND(OR('フ）特性等証明'!AB15=0,'フ）特性等証明'!AB15=""),OR('フ）特性等証明'!AF15=0,'フ）特性等証明'!AF15="")),'フ）特性等証明'!X15,IF(OR('フ）特性等証明'!AF15=0,'フ）特性等証明'!AF15=""),'フ）特性等証明'!AB15,'フ）特性等証明'!AF15))</f>
        <v>0</v>
      </c>
      <c r="E13" s="797"/>
      <c r="F13" s="772"/>
      <c r="G13" s="772"/>
      <c r="H13" s="223">
        <f t="shared" si="0"/>
      </c>
      <c r="I13" s="798">
        <f>IF(AND('フ）特性等証明'!X15&lt;&gt;0,'フ）特性等証明'!X15&lt;&gt;""),0.893,IF(AND('フ）特性等証明'!AB15&lt;&gt;0,'フ）特性等証明'!AB15&lt;&gt;""),0.986,IF(AND('フ）特性等証明'!AF15&lt;&gt;0,'フ）特性等証明'!AF15&lt;&gt;""),1.295,0)))</f>
        <v>0</v>
      </c>
      <c r="J13" s="798"/>
      <c r="K13" s="798"/>
      <c r="L13" s="224">
        <f t="shared" si="1"/>
      </c>
      <c r="M13" s="795">
        <f t="shared" si="2"/>
        <v>0</v>
      </c>
      <c r="N13" s="795"/>
      <c r="O13" s="795"/>
      <c r="P13" s="795"/>
      <c r="Q13" s="795"/>
      <c r="R13" s="782">
        <f>'フ）特性等証明'!AJ15</f>
        <v>0</v>
      </c>
      <c r="S13" s="783"/>
      <c r="T13" s="776">
        <f>IF(OR(R13=0,R13=""),0,'フ）特性等証明'!AZ15)</f>
        <v>0</v>
      </c>
      <c r="U13" s="777"/>
      <c r="V13" s="777"/>
      <c r="W13" s="777"/>
      <c r="X13" s="43">
        <f t="shared" si="3"/>
      </c>
      <c r="Y13" s="775">
        <f>IF(OR(T13=0,T13=""),0,'フ）特性等証明'!U15)</f>
        <v>0</v>
      </c>
      <c r="Z13" s="775"/>
      <c r="AA13" s="775"/>
      <c r="AB13" s="54">
        <f t="shared" si="4"/>
      </c>
      <c r="AC13" s="772">
        <f t="shared" si="5"/>
        <v>0</v>
      </c>
      <c r="AD13" s="772"/>
      <c r="AE13" s="772"/>
      <c r="AF13" s="772"/>
      <c r="AG13" s="772"/>
      <c r="AH13" s="781">
        <f t="shared" si="6"/>
        <v>0</v>
      </c>
      <c r="AI13" s="772"/>
      <c r="AJ13" s="772"/>
      <c r="AK13" s="772"/>
      <c r="AL13" s="772"/>
      <c r="AM13" s="97">
        <f t="shared" si="7"/>
      </c>
      <c r="AN13" s="771">
        <f t="shared" si="8"/>
        <v>0</v>
      </c>
      <c r="AO13" s="771"/>
      <c r="AP13" s="771"/>
      <c r="AQ13" s="771"/>
      <c r="AR13" s="98">
        <f t="shared" si="9"/>
      </c>
      <c r="AS13" s="779">
        <f t="shared" si="10"/>
        <v>0</v>
      </c>
      <c r="AT13" s="779"/>
      <c r="AU13" s="779"/>
      <c r="AV13" s="779"/>
      <c r="AW13" s="779"/>
      <c r="AX13" s="803">
        <f t="shared" si="11"/>
        <v>0</v>
      </c>
      <c r="AY13" s="804"/>
      <c r="AZ13" s="804"/>
      <c r="BA13" s="804"/>
      <c r="BB13" s="804"/>
      <c r="BC13" s="805"/>
      <c r="BD13" s="99"/>
    </row>
    <row r="14" spans="1:56" ht="15" customHeight="1">
      <c r="A14" s="221">
        <v>8</v>
      </c>
      <c r="B14" s="783">
        <f>'フ）特性等証明'!B16</f>
        <v>0</v>
      </c>
      <c r="C14" s="783"/>
      <c r="D14" s="796">
        <f>IF(AND(OR('フ）特性等証明'!AB16=0,'フ）特性等証明'!AB16=""),OR('フ）特性等証明'!AF16=0,'フ）特性等証明'!AF16="")),'フ）特性等証明'!X16,IF(OR('フ）特性等証明'!AF16=0,'フ）特性等証明'!AF16=""),'フ）特性等証明'!AB16,'フ）特性等証明'!AF16))</f>
        <v>0</v>
      </c>
      <c r="E14" s="797"/>
      <c r="F14" s="772"/>
      <c r="G14" s="772"/>
      <c r="H14" s="223">
        <f t="shared" si="0"/>
      </c>
      <c r="I14" s="798">
        <f>IF(AND('フ）特性等証明'!X16&lt;&gt;0,'フ）特性等証明'!X16&lt;&gt;""),0.893,IF(AND('フ）特性等証明'!AB16&lt;&gt;0,'フ）特性等証明'!AB16&lt;&gt;""),0.986,IF(AND('フ）特性等証明'!AF16&lt;&gt;0,'フ）特性等証明'!AF16&lt;&gt;""),1.295,0)))</f>
        <v>0</v>
      </c>
      <c r="J14" s="798"/>
      <c r="K14" s="798"/>
      <c r="L14" s="224">
        <f t="shared" si="1"/>
      </c>
      <c r="M14" s="795">
        <f t="shared" si="2"/>
        <v>0</v>
      </c>
      <c r="N14" s="795"/>
      <c r="O14" s="795"/>
      <c r="P14" s="795"/>
      <c r="Q14" s="795"/>
      <c r="R14" s="782">
        <f>'フ）特性等証明'!AJ16</f>
        <v>0</v>
      </c>
      <c r="S14" s="783"/>
      <c r="T14" s="776">
        <f>IF(OR(R14=0,R14=""),0,'フ）特性等証明'!AZ16)</f>
        <v>0</v>
      </c>
      <c r="U14" s="777"/>
      <c r="V14" s="777"/>
      <c r="W14" s="777"/>
      <c r="X14" s="43">
        <f t="shared" si="3"/>
      </c>
      <c r="Y14" s="775">
        <f>IF(OR(T14=0,T14=""),0,'フ）特性等証明'!U16)</f>
        <v>0</v>
      </c>
      <c r="Z14" s="775"/>
      <c r="AA14" s="775"/>
      <c r="AB14" s="54">
        <f t="shared" si="4"/>
      </c>
      <c r="AC14" s="772">
        <f t="shared" si="5"/>
        <v>0</v>
      </c>
      <c r="AD14" s="772"/>
      <c r="AE14" s="772"/>
      <c r="AF14" s="772"/>
      <c r="AG14" s="772"/>
      <c r="AH14" s="781">
        <f t="shared" si="6"/>
        <v>0</v>
      </c>
      <c r="AI14" s="772"/>
      <c r="AJ14" s="772"/>
      <c r="AK14" s="772"/>
      <c r="AL14" s="772"/>
      <c r="AM14" s="97">
        <f t="shared" si="7"/>
      </c>
      <c r="AN14" s="771">
        <f t="shared" si="8"/>
        <v>0</v>
      </c>
      <c r="AO14" s="771"/>
      <c r="AP14" s="771"/>
      <c r="AQ14" s="771"/>
      <c r="AR14" s="98">
        <f t="shared" si="9"/>
      </c>
      <c r="AS14" s="779">
        <f t="shared" si="10"/>
        <v>0</v>
      </c>
      <c r="AT14" s="779"/>
      <c r="AU14" s="779"/>
      <c r="AV14" s="779"/>
      <c r="AW14" s="779"/>
      <c r="AX14" s="803">
        <f t="shared" si="11"/>
        <v>0</v>
      </c>
      <c r="AY14" s="804"/>
      <c r="AZ14" s="804"/>
      <c r="BA14" s="804"/>
      <c r="BB14" s="804"/>
      <c r="BC14" s="805"/>
      <c r="BD14" s="99"/>
    </row>
    <row r="15" spans="1:56" ht="15" customHeight="1">
      <c r="A15" s="221">
        <v>9</v>
      </c>
      <c r="B15" s="783">
        <f>'フ）特性等証明'!B17</f>
        <v>0</v>
      </c>
      <c r="C15" s="783"/>
      <c r="D15" s="796">
        <f>IF(AND(OR('フ）特性等証明'!AB17=0,'フ）特性等証明'!AB17=""),OR('フ）特性等証明'!AF17=0,'フ）特性等証明'!AF17="")),'フ）特性等証明'!X17,IF(OR('フ）特性等証明'!AF17=0,'フ）特性等証明'!AF17=""),'フ）特性等証明'!AB17,'フ）特性等証明'!AF17))</f>
        <v>0</v>
      </c>
      <c r="E15" s="797"/>
      <c r="F15" s="772"/>
      <c r="G15" s="772"/>
      <c r="H15" s="223">
        <f t="shared" si="0"/>
      </c>
      <c r="I15" s="798">
        <f>IF(AND('フ）特性等証明'!X17&lt;&gt;0,'フ）特性等証明'!X17&lt;&gt;""),0.893,IF(AND('フ）特性等証明'!AB17&lt;&gt;0,'フ）特性等証明'!AB17&lt;&gt;""),0.986,IF(AND('フ）特性等証明'!AF17&lt;&gt;0,'フ）特性等証明'!AF17&lt;&gt;""),1.295,0)))</f>
        <v>0</v>
      </c>
      <c r="J15" s="798"/>
      <c r="K15" s="798"/>
      <c r="L15" s="224">
        <f t="shared" si="1"/>
      </c>
      <c r="M15" s="795">
        <f t="shared" si="2"/>
        <v>0</v>
      </c>
      <c r="N15" s="795"/>
      <c r="O15" s="795"/>
      <c r="P15" s="795"/>
      <c r="Q15" s="795"/>
      <c r="R15" s="782">
        <f>'フ）特性等証明'!AJ17</f>
        <v>0</v>
      </c>
      <c r="S15" s="783"/>
      <c r="T15" s="776">
        <f>IF(OR(R15=0,R15=""),0,'フ）特性等証明'!AZ17)</f>
        <v>0</v>
      </c>
      <c r="U15" s="777"/>
      <c r="V15" s="777"/>
      <c r="W15" s="777"/>
      <c r="X15" s="43">
        <f t="shared" si="3"/>
      </c>
      <c r="Y15" s="775">
        <f>IF(OR(T15=0,T15=""),0,'フ）特性等証明'!U17)</f>
        <v>0</v>
      </c>
      <c r="Z15" s="775"/>
      <c r="AA15" s="775"/>
      <c r="AB15" s="54">
        <f t="shared" si="4"/>
      </c>
      <c r="AC15" s="772">
        <f t="shared" si="5"/>
        <v>0</v>
      </c>
      <c r="AD15" s="772"/>
      <c r="AE15" s="772"/>
      <c r="AF15" s="772"/>
      <c r="AG15" s="772"/>
      <c r="AH15" s="781">
        <f t="shared" si="6"/>
        <v>0</v>
      </c>
      <c r="AI15" s="772"/>
      <c r="AJ15" s="772"/>
      <c r="AK15" s="772"/>
      <c r="AL15" s="772"/>
      <c r="AM15" s="97">
        <f t="shared" si="7"/>
      </c>
      <c r="AN15" s="771">
        <f t="shared" si="8"/>
        <v>0</v>
      </c>
      <c r="AO15" s="771"/>
      <c r="AP15" s="771"/>
      <c r="AQ15" s="771"/>
      <c r="AR15" s="98">
        <f t="shared" si="9"/>
      </c>
      <c r="AS15" s="779">
        <f t="shared" si="10"/>
        <v>0</v>
      </c>
      <c r="AT15" s="779"/>
      <c r="AU15" s="779"/>
      <c r="AV15" s="779"/>
      <c r="AW15" s="779"/>
      <c r="AX15" s="803">
        <f t="shared" si="11"/>
        <v>0</v>
      </c>
      <c r="AY15" s="804"/>
      <c r="AZ15" s="804"/>
      <c r="BA15" s="804"/>
      <c r="BB15" s="804"/>
      <c r="BC15" s="805"/>
      <c r="BD15" s="99"/>
    </row>
    <row r="16" spans="1:56" ht="15" customHeight="1">
      <c r="A16" s="221">
        <v>10</v>
      </c>
      <c r="B16" s="783">
        <f>'フ）特性等証明'!B18</f>
        <v>0</v>
      </c>
      <c r="C16" s="783"/>
      <c r="D16" s="796">
        <f>IF(AND(OR('フ）特性等証明'!AB18=0,'フ）特性等証明'!AB18=""),OR('フ）特性等証明'!AF18=0,'フ）特性等証明'!AF18="")),'フ）特性等証明'!X18,IF(OR('フ）特性等証明'!AF18=0,'フ）特性等証明'!AF18=""),'フ）特性等証明'!AB18,'フ）特性等証明'!AF18))</f>
        <v>0</v>
      </c>
      <c r="E16" s="797"/>
      <c r="F16" s="772"/>
      <c r="G16" s="772"/>
      <c r="H16" s="223">
        <f t="shared" si="0"/>
      </c>
      <c r="I16" s="798">
        <f>IF(AND('フ）特性等証明'!X18&lt;&gt;0,'フ）特性等証明'!X18&lt;&gt;""),0.893,IF(AND('フ）特性等証明'!AB18&lt;&gt;0,'フ）特性等証明'!AB18&lt;&gt;""),0.986,IF(AND('フ）特性等証明'!AF18&lt;&gt;0,'フ）特性等証明'!AF18&lt;&gt;""),1.295,0)))</f>
        <v>0</v>
      </c>
      <c r="J16" s="798"/>
      <c r="K16" s="798"/>
      <c r="L16" s="224">
        <f t="shared" si="1"/>
      </c>
      <c r="M16" s="795">
        <f t="shared" si="2"/>
        <v>0</v>
      </c>
      <c r="N16" s="795"/>
      <c r="O16" s="795"/>
      <c r="P16" s="795"/>
      <c r="Q16" s="795"/>
      <c r="R16" s="782">
        <f>'フ）特性等証明'!AJ18</f>
        <v>0</v>
      </c>
      <c r="S16" s="783"/>
      <c r="T16" s="776">
        <f>IF(OR(R16=0,R16=""),0,'フ）特性等証明'!AZ18)</f>
        <v>0</v>
      </c>
      <c r="U16" s="777"/>
      <c r="V16" s="777"/>
      <c r="W16" s="777"/>
      <c r="X16" s="43">
        <f t="shared" si="3"/>
      </c>
      <c r="Y16" s="775">
        <f>IF(OR(T16=0,T16=""),0,'フ）特性等証明'!U18)</f>
        <v>0</v>
      </c>
      <c r="Z16" s="775"/>
      <c r="AA16" s="775"/>
      <c r="AB16" s="54">
        <f t="shared" si="4"/>
      </c>
      <c r="AC16" s="772">
        <f t="shared" si="5"/>
        <v>0</v>
      </c>
      <c r="AD16" s="772"/>
      <c r="AE16" s="772"/>
      <c r="AF16" s="772"/>
      <c r="AG16" s="772"/>
      <c r="AH16" s="781">
        <f t="shared" si="6"/>
        <v>0</v>
      </c>
      <c r="AI16" s="772"/>
      <c r="AJ16" s="772"/>
      <c r="AK16" s="772"/>
      <c r="AL16" s="772"/>
      <c r="AM16" s="97">
        <f t="shared" si="7"/>
      </c>
      <c r="AN16" s="771">
        <f t="shared" si="8"/>
        <v>0</v>
      </c>
      <c r="AO16" s="771"/>
      <c r="AP16" s="771"/>
      <c r="AQ16" s="771"/>
      <c r="AR16" s="98">
        <f t="shared" si="9"/>
      </c>
      <c r="AS16" s="779">
        <f t="shared" si="10"/>
        <v>0</v>
      </c>
      <c r="AT16" s="779"/>
      <c r="AU16" s="779"/>
      <c r="AV16" s="779"/>
      <c r="AW16" s="779"/>
      <c r="AX16" s="803">
        <f t="shared" si="11"/>
        <v>0</v>
      </c>
      <c r="AY16" s="804"/>
      <c r="AZ16" s="804"/>
      <c r="BA16" s="804"/>
      <c r="BB16" s="804"/>
      <c r="BC16" s="805"/>
      <c r="BD16" s="99"/>
    </row>
    <row r="17" spans="1:56" ht="15" customHeight="1">
      <c r="A17" s="221">
        <v>11</v>
      </c>
      <c r="B17" s="783">
        <f>'フ）特性等証明'!B19</f>
        <v>0</v>
      </c>
      <c r="C17" s="783"/>
      <c r="D17" s="796">
        <f>IF(AND(OR('フ）特性等証明'!AB19=0,'フ）特性等証明'!AB19=""),OR('フ）特性等証明'!AF19=0,'フ）特性等証明'!AF19="")),'フ）特性等証明'!X19,IF(OR('フ）特性等証明'!AF19=0,'フ）特性等証明'!AF19=""),'フ）特性等証明'!AB19,'フ）特性等証明'!AF19))</f>
        <v>0</v>
      </c>
      <c r="E17" s="797"/>
      <c r="F17" s="772"/>
      <c r="G17" s="772"/>
      <c r="H17" s="223">
        <f t="shared" si="0"/>
      </c>
      <c r="I17" s="798">
        <f>IF(AND('フ）特性等証明'!X19&lt;&gt;0,'フ）特性等証明'!X19&lt;&gt;""),0.893,IF(AND('フ）特性等証明'!AB19&lt;&gt;0,'フ）特性等証明'!AB19&lt;&gt;""),0.986,IF(AND('フ）特性等証明'!AF19&lt;&gt;0,'フ）特性等証明'!AF19&lt;&gt;""),1.295,0)))</f>
        <v>0</v>
      </c>
      <c r="J17" s="798"/>
      <c r="K17" s="798"/>
      <c r="L17" s="224">
        <f t="shared" si="1"/>
      </c>
      <c r="M17" s="795">
        <f t="shared" si="2"/>
        <v>0</v>
      </c>
      <c r="N17" s="795"/>
      <c r="O17" s="795"/>
      <c r="P17" s="795"/>
      <c r="Q17" s="795"/>
      <c r="R17" s="782">
        <f>'フ）特性等証明'!AJ19</f>
        <v>0</v>
      </c>
      <c r="S17" s="783"/>
      <c r="T17" s="776">
        <f>IF(OR(R17=0,R17=""),0,'フ）特性等証明'!AZ19)</f>
        <v>0</v>
      </c>
      <c r="U17" s="777"/>
      <c r="V17" s="777"/>
      <c r="W17" s="777"/>
      <c r="X17" s="43">
        <f t="shared" si="3"/>
      </c>
      <c r="Y17" s="775">
        <f>IF(OR(T17=0,T17=""),0,'フ）特性等証明'!U19)</f>
        <v>0</v>
      </c>
      <c r="Z17" s="775"/>
      <c r="AA17" s="775"/>
      <c r="AB17" s="54">
        <f t="shared" si="4"/>
      </c>
      <c r="AC17" s="772">
        <f t="shared" si="5"/>
        <v>0</v>
      </c>
      <c r="AD17" s="772"/>
      <c r="AE17" s="772"/>
      <c r="AF17" s="772"/>
      <c r="AG17" s="772"/>
      <c r="AH17" s="781">
        <f t="shared" si="6"/>
        <v>0</v>
      </c>
      <c r="AI17" s="772"/>
      <c r="AJ17" s="772"/>
      <c r="AK17" s="772"/>
      <c r="AL17" s="772"/>
      <c r="AM17" s="97">
        <f t="shared" si="7"/>
      </c>
      <c r="AN17" s="771">
        <f t="shared" si="8"/>
        <v>0</v>
      </c>
      <c r="AO17" s="771"/>
      <c r="AP17" s="771"/>
      <c r="AQ17" s="771"/>
      <c r="AR17" s="98">
        <f t="shared" si="9"/>
      </c>
      <c r="AS17" s="779">
        <f t="shared" si="10"/>
        <v>0</v>
      </c>
      <c r="AT17" s="779"/>
      <c r="AU17" s="779"/>
      <c r="AV17" s="779"/>
      <c r="AW17" s="779"/>
      <c r="AX17" s="803">
        <f t="shared" si="11"/>
        <v>0</v>
      </c>
      <c r="AY17" s="804"/>
      <c r="AZ17" s="804"/>
      <c r="BA17" s="804"/>
      <c r="BB17" s="804"/>
      <c r="BC17" s="805"/>
      <c r="BD17" s="99"/>
    </row>
    <row r="18" spans="1:56" ht="15" customHeight="1">
      <c r="A18" s="221">
        <v>12</v>
      </c>
      <c r="B18" s="783">
        <f>'フ）特性等証明'!B20</f>
        <v>0</v>
      </c>
      <c r="C18" s="783"/>
      <c r="D18" s="796">
        <f>IF(AND(OR('フ）特性等証明'!AB20=0,'フ）特性等証明'!AB20=""),OR('フ）特性等証明'!AF20=0,'フ）特性等証明'!AF20="")),'フ）特性等証明'!X20,IF(OR('フ）特性等証明'!AF20=0,'フ）特性等証明'!AF20=""),'フ）特性等証明'!AB20,'フ）特性等証明'!AF20))</f>
        <v>0</v>
      </c>
      <c r="E18" s="797"/>
      <c r="F18" s="772"/>
      <c r="G18" s="772"/>
      <c r="H18" s="223">
        <f t="shared" si="0"/>
      </c>
      <c r="I18" s="798">
        <f>IF(AND('フ）特性等証明'!X20&lt;&gt;0,'フ）特性等証明'!X20&lt;&gt;""),0.893,IF(AND('フ）特性等証明'!AB20&lt;&gt;0,'フ）特性等証明'!AB20&lt;&gt;""),0.986,IF(AND('フ）特性等証明'!AF20&lt;&gt;0,'フ）特性等証明'!AF20&lt;&gt;""),1.295,0)))</f>
        <v>0</v>
      </c>
      <c r="J18" s="798"/>
      <c r="K18" s="798"/>
      <c r="L18" s="224">
        <f t="shared" si="1"/>
      </c>
      <c r="M18" s="795">
        <f t="shared" si="2"/>
        <v>0</v>
      </c>
      <c r="N18" s="795"/>
      <c r="O18" s="795"/>
      <c r="P18" s="795"/>
      <c r="Q18" s="795"/>
      <c r="R18" s="782">
        <f>'フ）特性等証明'!AJ20</f>
        <v>0</v>
      </c>
      <c r="S18" s="783"/>
      <c r="T18" s="776">
        <f>IF(OR(R18=0,R18=""),0,'フ）特性等証明'!AZ20)</f>
        <v>0</v>
      </c>
      <c r="U18" s="777"/>
      <c r="V18" s="777"/>
      <c r="W18" s="777"/>
      <c r="X18" s="43">
        <f t="shared" si="3"/>
      </c>
      <c r="Y18" s="775">
        <f>IF(OR(T18=0,T18=""),0,'フ）特性等証明'!U20)</f>
        <v>0</v>
      </c>
      <c r="Z18" s="775"/>
      <c r="AA18" s="775"/>
      <c r="AB18" s="54">
        <f t="shared" si="4"/>
      </c>
      <c r="AC18" s="772">
        <f t="shared" si="5"/>
        <v>0</v>
      </c>
      <c r="AD18" s="772"/>
      <c r="AE18" s="772"/>
      <c r="AF18" s="772"/>
      <c r="AG18" s="772"/>
      <c r="AH18" s="781">
        <f t="shared" si="6"/>
        <v>0</v>
      </c>
      <c r="AI18" s="772"/>
      <c r="AJ18" s="772"/>
      <c r="AK18" s="772"/>
      <c r="AL18" s="772"/>
      <c r="AM18" s="97">
        <f t="shared" si="7"/>
      </c>
      <c r="AN18" s="771">
        <f t="shared" si="8"/>
        <v>0</v>
      </c>
      <c r="AO18" s="771"/>
      <c r="AP18" s="771"/>
      <c r="AQ18" s="771"/>
      <c r="AR18" s="98">
        <f t="shared" si="9"/>
      </c>
      <c r="AS18" s="779">
        <f t="shared" si="10"/>
        <v>0</v>
      </c>
      <c r="AT18" s="779"/>
      <c r="AU18" s="779"/>
      <c r="AV18" s="779"/>
      <c r="AW18" s="779"/>
      <c r="AX18" s="803">
        <f t="shared" si="11"/>
        <v>0</v>
      </c>
      <c r="AY18" s="804"/>
      <c r="AZ18" s="804"/>
      <c r="BA18" s="804"/>
      <c r="BB18" s="804"/>
      <c r="BC18" s="805"/>
      <c r="BD18" s="99"/>
    </row>
    <row r="19" spans="1:56" ht="15" customHeight="1">
      <c r="A19" s="221">
        <v>13</v>
      </c>
      <c r="B19" s="783">
        <f>'フ）特性等証明'!B21</f>
        <v>0</v>
      </c>
      <c r="C19" s="783"/>
      <c r="D19" s="796">
        <f>IF(AND(OR('フ）特性等証明'!AB21=0,'フ）特性等証明'!AB21=""),OR('フ）特性等証明'!AF21=0,'フ）特性等証明'!AF21="")),'フ）特性等証明'!X21,IF(OR('フ）特性等証明'!AF21=0,'フ）特性等証明'!AF21=""),'フ）特性等証明'!AB21,'フ）特性等証明'!AF21))</f>
        <v>0</v>
      </c>
      <c r="E19" s="797"/>
      <c r="F19" s="772"/>
      <c r="G19" s="772"/>
      <c r="H19" s="223">
        <f t="shared" si="0"/>
      </c>
      <c r="I19" s="798">
        <f>IF(AND('フ）特性等証明'!X21&lt;&gt;0,'フ）特性等証明'!X21&lt;&gt;""),0.893,IF(AND('フ）特性等証明'!AB21&lt;&gt;0,'フ）特性等証明'!AB21&lt;&gt;""),0.986,IF(AND('フ）特性等証明'!AF21&lt;&gt;0,'フ）特性等証明'!AF21&lt;&gt;""),1.295,0)))</f>
        <v>0</v>
      </c>
      <c r="J19" s="798"/>
      <c r="K19" s="798"/>
      <c r="L19" s="224">
        <f t="shared" si="1"/>
      </c>
      <c r="M19" s="795">
        <f t="shared" si="2"/>
        <v>0</v>
      </c>
      <c r="N19" s="795"/>
      <c r="O19" s="795"/>
      <c r="P19" s="795"/>
      <c r="Q19" s="795"/>
      <c r="R19" s="782">
        <f>'フ）特性等証明'!AJ21</f>
        <v>0</v>
      </c>
      <c r="S19" s="783"/>
      <c r="T19" s="776">
        <f>IF(OR(R19=0,R19=""),0,'フ）特性等証明'!AZ21)</f>
        <v>0</v>
      </c>
      <c r="U19" s="777"/>
      <c r="V19" s="777"/>
      <c r="W19" s="777"/>
      <c r="X19" s="43">
        <f t="shared" si="3"/>
      </c>
      <c r="Y19" s="775">
        <f>IF(OR(T19=0,T19=""),0,'フ）特性等証明'!U21)</f>
        <v>0</v>
      </c>
      <c r="Z19" s="775"/>
      <c r="AA19" s="775"/>
      <c r="AB19" s="54">
        <f t="shared" si="4"/>
      </c>
      <c r="AC19" s="772">
        <f t="shared" si="5"/>
        <v>0</v>
      </c>
      <c r="AD19" s="772"/>
      <c r="AE19" s="772"/>
      <c r="AF19" s="772"/>
      <c r="AG19" s="772"/>
      <c r="AH19" s="781">
        <f t="shared" si="6"/>
        <v>0</v>
      </c>
      <c r="AI19" s="772"/>
      <c r="AJ19" s="772"/>
      <c r="AK19" s="772"/>
      <c r="AL19" s="772"/>
      <c r="AM19" s="97">
        <f t="shared" si="7"/>
      </c>
      <c r="AN19" s="771">
        <f t="shared" si="8"/>
        <v>0</v>
      </c>
      <c r="AO19" s="771"/>
      <c r="AP19" s="771"/>
      <c r="AQ19" s="771"/>
      <c r="AR19" s="98">
        <f t="shared" si="9"/>
      </c>
      <c r="AS19" s="779">
        <f t="shared" si="10"/>
        <v>0</v>
      </c>
      <c r="AT19" s="779"/>
      <c r="AU19" s="779"/>
      <c r="AV19" s="779"/>
      <c r="AW19" s="779"/>
      <c r="AX19" s="803">
        <f t="shared" si="11"/>
        <v>0</v>
      </c>
      <c r="AY19" s="804"/>
      <c r="AZ19" s="804"/>
      <c r="BA19" s="804"/>
      <c r="BB19" s="804"/>
      <c r="BC19" s="805"/>
      <c r="BD19" s="99"/>
    </row>
    <row r="20" spans="1:56" ht="15" customHeight="1">
      <c r="A20" s="221">
        <v>14</v>
      </c>
      <c r="B20" s="783">
        <f>'フ）特性等証明'!B22</f>
        <v>0</v>
      </c>
      <c r="C20" s="783"/>
      <c r="D20" s="796">
        <f>IF(AND(OR('フ）特性等証明'!AB22=0,'フ）特性等証明'!AB22=""),OR('フ）特性等証明'!AF22=0,'フ）特性等証明'!AF22="")),'フ）特性等証明'!X22,IF(OR('フ）特性等証明'!AF22=0,'フ）特性等証明'!AF22=""),'フ）特性等証明'!AB22,'フ）特性等証明'!AF22))</f>
        <v>0</v>
      </c>
      <c r="E20" s="797"/>
      <c r="F20" s="772"/>
      <c r="G20" s="772"/>
      <c r="H20" s="223">
        <f t="shared" si="0"/>
      </c>
      <c r="I20" s="798">
        <f>IF(AND('フ）特性等証明'!X22&lt;&gt;0,'フ）特性等証明'!X22&lt;&gt;""),0.893,IF(AND('フ）特性等証明'!AB22&lt;&gt;0,'フ）特性等証明'!AB22&lt;&gt;""),0.986,IF(AND('フ）特性等証明'!AF22&lt;&gt;0,'フ）特性等証明'!AF22&lt;&gt;""),1.295,0)))</f>
        <v>0</v>
      </c>
      <c r="J20" s="798"/>
      <c r="K20" s="798"/>
      <c r="L20" s="224">
        <f t="shared" si="1"/>
      </c>
      <c r="M20" s="795">
        <f t="shared" si="2"/>
        <v>0</v>
      </c>
      <c r="N20" s="795"/>
      <c r="O20" s="795"/>
      <c r="P20" s="795"/>
      <c r="Q20" s="795"/>
      <c r="R20" s="782">
        <f>'フ）特性等証明'!AJ22</f>
        <v>0</v>
      </c>
      <c r="S20" s="783"/>
      <c r="T20" s="776">
        <f>IF(OR(R20=0,R20=""),0,'フ）特性等証明'!AZ22)</f>
        <v>0</v>
      </c>
      <c r="U20" s="777"/>
      <c r="V20" s="777"/>
      <c r="W20" s="777"/>
      <c r="X20" s="43">
        <f t="shared" si="3"/>
      </c>
      <c r="Y20" s="775">
        <f>IF(OR(T20=0,T20=""),0,'フ）特性等証明'!U22)</f>
        <v>0</v>
      </c>
      <c r="Z20" s="775"/>
      <c r="AA20" s="775"/>
      <c r="AB20" s="54">
        <f t="shared" si="4"/>
      </c>
      <c r="AC20" s="772">
        <f t="shared" si="5"/>
        <v>0</v>
      </c>
      <c r="AD20" s="772"/>
      <c r="AE20" s="772"/>
      <c r="AF20" s="772"/>
      <c r="AG20" s="772"/>
      <c r="AH20" s="781">
        <f t="shared" si="6"/>
        <v>0</v>
      </c>
      <c r="AI20" s="772"/>
      <c r="AJ20" s="772"/>
      <c r="AK20" s="772"/>
      <c r="AL20" s="772"/>
      <c r="AM20" s="97">
        <f t="shared" si="7"/>
      </c>
      <c r="AN20" s="771">
        <f t="shared" si="8"/>
        <v>0</v>
      </c>
      <c r="AO20" s="771"/>
      <c r="AP20" s="771"/>
      <c r="AQ20" s="771"/>
      <c r="AR20" s="98">
        <f t="shared" si="9"/>
      </c>
      <c r="AS20" s="779">
        <f t="shared" si="10"/>
        <v>0</v>
      </c>
      <c r="AT20" s="779"/>
      <c r="AU20" s="779"/>
      <c r="AV20" s="779"/>
      <c r="AW20" s="779"/>
      <c r="AX20" s="803">
        <f t="shared" si="11"/>
        <v>0</v>
      </c>
      <c r="AY20" s="804"/>
      <c r="AZ20" s="804"/>
      <c r="BA20" s="804"/>
      <c r="BB20" s="804"/>
      <c r="BC20" s="805"/>
      <c r="BD20" s="99"/>
    </row>
    <row r="21" spans="1:56" ht="15" customHeight="1">
      <c r="A21" s="221">
        <v>15</v>
      </c>
      <c r="B21" s="783">
        <f>'フ）特性等証明'!B23</f>
        <v>0</v>
      </c>
      <c r="C21" s="783"/>
      <c r="D21" s="796">
        <f>IF(AND(OR('フ）特性等証明'!AB23=0,'フ）特性等証明'!AB23=""),OR('フ）特性等証明'!AF23=0,'フ）特性等証明'!AF23="")),'フ）特性等証明'!X23,IF(OR('フ）特性等証明'!AF23=0,'フ）特性等証明'!AF23=""),'フ）特性等証明'!AB23,'フ）特性等証明'!AF23))</f>
        <v>0</v>
      </c>
      <c r="E21" s="797"/>
      <c r="F21" s="772"/>
      <c r="G21" s="772"/>
      <c r="H21" s="223">
        <f t="shared" si="0"/>
      </c>
      <c r="I21" s="798">
        <f>IF(AND('フ）特性等証明'!X23&lt;&gt;0,'フ）特性等証明'!X23&lt;&gt;""),0.893,IF(AND('フ）特性等証明'!AB23&lt;&gt;0,'フ）特性等証明'!AB23&lt;&gt;""),0.986,IF(AND('フ）特性等証明'!AF23&lt;&gt;0,'フ）特性等証明'!AF23&lt;&gt;""),1.295,0)))</f>
        <v>0</v>
      </c>
      <c r="J21" s="798"/>
      <c r="K21" s="798"/>
      <c r="L21" s="224">
        <f t="shared" si="1"/>
      </c>
      <c r="M21" s="795">
        <f t="shared" si="2"/>
        <v>0</v>
      </c>
      <c r="N21" s="795"/>
      <c r="O21" s="795"/>
      <c r="P21" s="795"/>
      <c r="Q21" s="795"/>
      <c r="R21" s="782">
        <f>'フ）特性等証明'!AJ23</f>
        <v>0</v>
      </c>
      <c r="S21" s="783"/>
      <c r="T21" s="776">
        <f>IF(OR(R21=0,R21=""),0,'フ）特性等証明'!AZ23)</f>
        <v>0</v>
      </c>
      <c r="U21" s="777"/>
      <c r="V21" s="777"/>
      <c r="W21" s="777"/>
      <c r="X21" s="43">
        <f t="shared" si="3"/>
      </c>
      <c r="Y21" s="775">
        <f>IF(OR(T21=0,T21=""),0,'フ）特性等証明'!U23)</f>
        <v>0</v>
      </c>
      <c r="Z21" s="775"/>
      <c r="AA21" s="775"/>
      <c r="AB21" s="54">
        <f t="shared" si="4"/>
      </c>
      <c r="AC21" s="772">
        <f t="shared" si="5"/>
        <v>0</v>
      </c>
      <c r="AD21" s="772"/>
      <c r="AE21" s="772"/>
      <c r="AF21" s="772"/>
      <c r="AG21" s="772"/>
      <c r="AH21" s="781">
        <f t="shared" si="6"/>
        <v>0</v>
      </c>
      <c r="AI21" s="772"/>
      <c r="AJ21" s="772"/>
      <c r="AK21" s="772"/>
      <c r="AL21" s="772"/>
      <c r="AM21" s="97">
        <f t="shared" si="7"/>
      </c>
      <c r="AN21" s="771">
        <f t="shared" si="8"/>
        <v>0</v>
      </c>
      <c r="AO21" s="771"/>
      <c r="AP21" s="771"/>
      <c r="AQ21" s="771"/>
      <c r="AR21" s="98">
        <f t="shared" si="9"/>
      </c>
      <c r="AS21" s="779">
        <f t="shared" si="10"/>
        <v>0</v>
      </c>
      <c r="AT21" s="779"/>
      <c r="AU21" s="779"/>
      <c r="AV21" s="779"/>
      <c r="AW21" s="779"/>
      <c r="AX21" s="803">
        <f t="shared" si="11"/>
        <v>0</v>
      </c>
      <c r="AY21" s="804"/>
      <c r="AZ21" s="804"/>
      <c r="BA21" s="804"/>
      <c r="BB21" s="804"/>
      <c r="BC21" s="805"/>
      <c r="BD21" s="99"/>
    </row>
    <row r="22" spans="1:56" ht="15" customHeight="1">
      <c r="A22" s="221">
        <v>16</v>
      </c>
      <c r="B22" s="783">
        <f>'フ）特性等証明'!B24</f>
        <v>0</v>
      </c>
      <c r="C22" s="783"/>
      <c r="D22" s="796">
        <f>IF(AND(OR('フ）特性等証明'!AB24=0,'フ）特性等証明'!AB24=""),OR('フ）特性等証明'!AF24=0,'フ）特性等証明'!AF24="")),'フ）特性等証明'!X24,IF(OR('フ）特性等証明'!AF24=0,'フ）特性等証明'!AF24=""),'フ）特性等証明'!AB24,'フ）特性等証明'!AF24))</f>
        <v>0</v>
      </c>
      <c r="E22" s="797"/>
      <c r="F22" s="772"/>
      <c r="G22" s="772"/>
      <c r="H22" s="223">
        <f t="shared" si="0"/>
      </c>
      <c r="I22" s="798">
        <f>IF(AND('フ）特性等証明'!X24&lt;&gt;0,'フ）特性等証明'!X24&lt;&gt;""),0.893,IF(AND('フ）特性等証明'!AB24&lt;&gt;0,'フ）特性等証明'!AB24&lt;&gt;""),0.986,IF(AND('フ）特性等証明'!AF24&lt;&gt;0,'フ）特性等証明'!AF24&lt;&gt;""),1.295,0)))</f>
        <v>0</v>
      </c>
      <c r="J22" s="798"/>
      <c r="K22" s="798"/>
      <c r="L22" s="224">
        <f t="shared" si="1"/>
      </c>
      <c r="M22" s="795">
        <f t="shared" si="2"/>
        <v>0</v>
      </c>
      <c r="N22" s="795"/>
      <c r="O22" s="795"/>
      <c r="P22" s="795"/>
      <c r="Q22" s="795"/>
      <c r="R22" s="782">
        <f>'フ）特性等証明'!AJ24</f>
        <v>0</v>
      </c>
      <c r="S22" s="783"/>
      <c r="T22" s="776">
        <f>IF(OR(R22=0,R22=""),0,'フ）特性等証明'!AZ24)</f>
        <v>0</v>
      </c>
      <c r="U22" s="777"/>
      <c r="V22" s="777"/>
      <c r="W22" s="777"/>
      <c r="X22" s="43">
        <f t="shared" si="3"/>
      </c>
      <c r="Y22" s="775">
        <f>IF(OR(T22=0,T22=""),0,'フ）特性等証明'!U24)</f>
        <v>0</v>
      </c>
      <c r="Z22" s="775"/>
      <c r="AA22" s="775"/>
      <c r="AB22" s="54">
        <f t="shared" si="4"/>
      </c>
      <c r="AC22" s="772">
        <f t="shared" si="5"/>
        <v>0</v>
      </c>
      <c r="AD22" s="772"/>
      <c r="AE22" s="772"/>
      <c r="AF22" s="772"/>
      <c r="AG22" s="772"/>
      <c r="AH22" s="781">
        <f t="shared" si="6"/>
        <v>0</v>
      </c>
      <c r="AI22" s="772"/>
      <c r="AJ22" s="772"/>
      <c r="AK22" s="772"/>
      <c r="AL22" s="772"/>
      <c r="AM22" s="97">
        <f t="shared" si="7"/>
      </c>
      <c r="AN22" s="771">
        <f t="shared" si="8"/>
        <v>0</v>
      </c>
      <c r="AO22" s="771"/>
      <c r="AP22" s="771"/>
      <c r="AQ22" s="771"/>
      <c r="AR22" s="98">
        <f t="shared" si="9"/>
      </c>
      <c r="AS22" s="779">
        <f t="shared" si="10"/>
        <v>0</v>
      </c>
      <c r="AT22" s="779"/>
      <c r="AU22" s="779"/>
      <c r="AV22" s="779"/>
      <c r="AW22" s="779"/>
      <c r="AX22" s="803">
        <f t="shared" si="11"/>
        <v>0</v>
      </c>
      <c r="AY22" s="804"/>
      <c r="AZ22" s="804"/>
      <c r="BA22" s="804"/>
      <c r="BB22" s="804"/>
      <c r="BC22" s="805"/>
      <c r="BD22" s="99"/>
    </row>
    <row r="23" spans="1:56" ht="15" customHeight="1">
      <c r="A23" s="221">
        <v>17</v>
      </c>
      <c r="B23" s="783">
        <f>'フ）特性等証明'!B25</f>
        <v>0</v>
      </c>
      <c r="C23" s="783"/>
      <c r="D23" s="796">
        <f>IF(AND(OR('フ）特性等証明'!AB25=0,'フ）特性等証明'!AB25=""),OR('フ）特性等証明'!AF25=0,'フ）特性等証明'!AF25="")),'フ）特性等証明'!X25,IF(OR('フ）特性等証明'!AF25=0,'フ）特性等証明'!AF25=""),'フ）特性等証明'!AB25,'フ）特性等証明'!AF25))</f>
        <v>0</v>
      </c>
      <c r="E23" s="797"/>
      <c r="F23" s="772"/>
      <c r="G23" s="772"/>
      <c r="H23" s="223">
        <f t="shared" si="0"/>
      </c>
      <c r="I23" s="798">
        <f>IF(AND('フ）特性等証明'!X25&lt;&gt;0,'フ）特性等証明'!X25&lt;&gt;""),0.893,IF(AND('フ）特性等証明'!AB25&lt;&gt;0,'フ）特性等証明'!AB25&lt;&gt;""),0.986,IF(AND('フ）特性等証明'!AF25&lt;&gt;0,'フ）特性等証明'!AF25&lt;&gt;""),1.295,0)))</f>
        <v>0</v>
      </c>
      <c r="J23" s="798"/>
      <c r="K23" s="798"/>
      <c r="L23" s="224">
        <f t="shared" si="1"/>
      </c>
      <c r="M23" s="795">
        <f t="shared" si="2"/>
        <v>0</v>
      </c>
      <c r="N23" s="795"/>
      <c r="O23" s="795"/>
      <c r="P23" s="795"/>
      <c r="Q23" s="795"/>
      <c r="R23" s="782">
        <f>'フ）特性等証明'!AJ25</f>
        <v>0</v>
      </c>
      <c r="S23" s="783"/>
      <c r="T23" s="776">
        <f>IF(OR(R23=0,R23=""),0,'フ）特性等証明'!AZ25)</f>
        <v>0</v>
      </c>
      <c r="U23" s="777"/>
      <c r="V23" s="777"/>
      <c r="W23" s="777"/>
      <c r="X23" s="43">
        <f t="shared" si="3"/>
      </c>
      <c r="Y23" s="775">
        <f>IF(OR(T23=0,T23=""),0,'フ）特性等証明'!U25)</f>
        <v>0</v>
      </c>
      <c r="Z23" s="775"/>
      <c r="AA23" s="775"/>
      <c r="AB23" s="54">
        <f t="shared" si="4"/>
      </c>
      <c r="AC23" s="772">
        <f t="shared" si="5"/>
        <v>0</v>
      </c>
      <c r="AD23" s="772"/>
      <c r="AE23" s="772"/>
      <c r="AF23" s="772"/>
      <c r="AG23" s="772"/>
      <c r="AH23" s="781">
        <f t="shared" si="6"/>
        <v>0</v>
      </c>
      <c r="AI23" s="772"/>
      <c r="AJ23" s="772"/>
      <c r="AK23" s="772"/>
      <c r="AL23" s="772"/>
      <c r="AM23" s="97">
        <f t="shared" si="7"/>
      </c>
      <c r="AN23" s="771">
        <f t="shared" si="8"/>
        <v>0</v>
      </c>
      <c r="AO23" s="771"/>
      <c r="AP23" s="771"/>
      <c r="AQ23" s="771"/>
      <c r="AR23" s="98">
        <f t="shared" si="9"/>
      </c>
      <c r="AS23" s="779">
        <f t="shared" si="10"/>
        <v>0</v>
      </c>
      <c r="AT23" s="779"/>
      <c r="AU23" s="779"/>
      <c r="AV23" s="779"/>
      <c r="AW23" s="779"/>
      <c r="AX23" s="803">
        <f t="shared" si="11"/>
        <v>0</v>
      </c>
      <c r="AY23" s="804"/>
      <c r="AZ23" s="804"/>
      <c r="BA23" s="804"/>
      <c r="BB23" s="804"/>
      <c r="BC23" s="805"/>
      <c r="BD23" s="99"/>
    </row>
    <row r="24" spans="1:56" ht="15" customHeight="1">
      <c r="A24" s="221">
        <v>18</v>
      </c>
      <c r="B24" s="783">
        <f>'フ）特性等証明'!B26</f>
        <v>0</v>
      </c>
      <c r="C24" s="783"/>
      <c r="D24" s="796">
        <f>IF(AND(OR('フ）特性等証明'!AB26=0,'フ）特性等証明'!AB26=""),OR('フ）特性等証明'!AF26=0,'フ）特性等証明'!AF26="")),'フ）特性等証明'!X26,IF(OR('フ）特性等証明'!AF26=0,'フ）特性等証明'!AF26=""),'フ）特性等証明'!AB26,'フ）特性等証明'!AF26))</f>
        <v>0</v>
      </c>
      <c r="E24" s="797"/>
      <c r="F24" s="772"/>
      <c r="G24" s="772"/>
      <c r="H24" s="223">
        <f t="shared" si="0"/>
      </c>
      <c r="I24" s="798">
        <f>IF(AND('フ）特性等証明'!X26&lt;&gt;0,'フ）特性等証明'!X26&lt;&gt;""),0.893,IF(AND('フ）特性等証明'!AB26&lt;&gt;0,'フ）特性等証明'!AB26&lt;&gt;""),0.986,IF(AND('フ）特性等証明'!AF26&lt;&gt;0,'フ）特性等証明'!AF26&lt;&gt;""),1.295,0)))</f>
        <v>0</v>
      </c>
      <c r="J24" s="798"/>
      <c r="K24" s="798"/>
      <c r="L24" s="224">
        <f t="shared" si="1"/>
      </c>
      <c r="M24" s="795">
        <f t="shared" si="2"/>
        <v>0</v>
      </c>
      <c r="N24" s="795"/>
      <c r="O24" s="795"/>
      <c r="P24" s="795"/>
      <c r="Q24" s="795"/>
      <c r="R24" s="782">
        <f>'フ）特性等証明'!AJ26</f>
        <v>0</v>
      </c>
      <c r="S24" s="783"/>
      <c r="T24" s="776">
        <f>IF(OR(R24=0,R24=""),0,'フ）特性等証明'!AZ26)</f>
        <v>0</v>
      </c>
      <c r="U24" s="777"/>
      <c r="V24" s="777"/>
      <c r="W24" s="777"/>
      <c r="X24" s="43">
        <f t="shared" si="3"/>
      </c>
      <c r="Y24" s="775">
        <f>IF(OR(T24=0,T24=""),0,'フ）特性等証明'!U26)</f>
        <v>0</v>
      </c>
      <c r="Z24" s="775"/>
      <c r="AA24" s="775"/>
      <c r="AB24" s="54">
        <f t="shared" si="4"/>
      </c>
      <c r="AC24" s="772">
        <f t="shared" si="5"/>
        <v>0</v>
      </c>
      <c r="AD24" s="772"/>
      <c r="AE24" s="772"/>
      <c r="AF24" s="772"/>
      <c r="AG24" s="772"/>
      <c r="AH24" s="781">
        <f t="shared" si="6"/>
        <v>0</v>
      </c>
      <c r="AI24" s="772"/>
      <c r="AJ24" s="772"/>
      <c r="AK24" s="772"/>
      <c r="AL24" s="772"/>
      <c r="AM24" s="97">
        <f t="shared" si="7"/>
      </c>
      <c r="AN24" s="771">
        <f t="shared" si="8"/>
        <v>0</v>
      </c>
      <c r="AO24" s="771"/>
      <c r="AP24" s="771"/>
      <c r="AQ24" s="771"/>
      <c r="AR24" s="98">
        <f t="shared" si="9"/>
      </c>
      <c r="AS24" s="779">
        <f t="shared" si="10"/>
        <v>0</v>
      </c>
      <c r="AT24" s="779"/>
      <c r="AU24" s="779"/>
      <c r="AV24" s="779"/>
      <c r="AW24" s="779"/>
      <c r="AX24" s="803">
        <f t="shared" si="11"/>
        <v>0</v>
      </c>
      <c r="AY24" s="804"/>
      <c r="AZ24" s="804"/>
      <c r="BA24" s="804"/>
      <c r="BB24" s="804"/>
      <c r="BC24" s="805"/>
      <c r="BD24" s="99"/>
    </row>
    <row r="25" spans="1:56" ht="15" customHeight="1">
      <c r="A25" s="221">
        <v>19</v>
      </c>
      <c r="B25" s="783">
        <f>'フ）特性等証明'!B27</f>
        <v>0</v>
      </c>
      <c r="C25" s="783"/>
      <c r="D25" s="796">
        <f>IF(AND(OR('フ）特性等証明'!AB27=0,'フ）特性等証明'!AB27=""),OR('フ）特性等証明'!AF27=0,'フ）特性等証明'!AF27="")),'フ）特性等証明'!X27,IF(OR('フ）特性等証明'!AF27=0,'フ）特性等証明'!AF27=""),'フ）特性等証明'!AB27,'フ）特性等証明'!AF27))</f>
        <v>0</v>
      </c>
      <c r="E25" s="797"/>
      <c r="F25" s="772"/>
      <c r="G25" s="772"/>
      <c r="H25" s="223">
        <f t="shared" si="0"/>
      </c>
      <c r="I25" s="798">
        <f>IF(AND('フ）特性等証明'!X27&lt;&gt;0,'フ）特性等証明'!X27&lt;&gt;""),0.893,IF(AND('フ）特性等証明'!AB27&lt;&gt;0,'フ）特性等証明'!AB27&lt;&gt;""),0.986,IF(AND('フ）特性等証明'!AF27&lt;&gt;0,'フ）特性等証明'!AF27&lt;&gt;""),1.295,0)))</f>
        <v>0</v>
      </c>
      <c r="J25" s="798"/>
      <c r="K25" s="798"/>
      <c r="L25" s="224">
        <f t="shared" si="1"/>
      </c>
      <c r="M25" s="795">
        <f t="shared" si="2"/>
        <v>0</v>
      </c>
      <c r="N25" s="795"/>
      <c r="O25" s="795"/>
      <c r="P25" s="795"/>
      <c r="Q25" s="795"/>
      <c r="R25" s="782">
        <f>'フ）特性等証明'!AJ27</f>
        <v>0</v>
      </c>
      <c r="S25" s="783"/>
      <c r="T25" s="776">
        <f>IF(OR(R25=0,R25=""),0,'フ）特性等証明'!AZ27)</f>
        <v>0</v>
      </c>
      <c r="U25" s="777"/>
      <c r="V25" s="777"/>
      <c r="W25" s="777"/>
      <c r="X25" s="43">
        <f t="shared" si="3"/>
      </c>
      <c r="Y25" s="775">
        <f>IF(OR(T25=0,T25=""),0,'フ）特性等証明'!U27)</f>
        <v>0</v>
      </c>
      <c r="Z25" s="775"/>
      <c r="AA25" s="775"/>
      <c r="AB25" s="54">
        <f t="shared" si="4"/>
      </c>
      <c r="AC25" s="772">
        <f t="shared" si="5"/>
        <v>0</v>
      </c>
      <c r="AD25" s="772"/>
      <c r="AE25" s="772"/>
      <c r="AF25" s="772"/>
      <c r="AG25" s="772"/>
      <c r="AH25" s="781">
        <f t="shared" si="6"/>
        <v>0</v>
      </c>
      <c r="AI25" s="772"/>
      <c r="AJ25" s="772"/>
      <c r="AK25" s="772"/>
      <c r="AL25" s="772"/>
      <c r="AM25" s="97">
        <f t="shared" si="7"/>
      </c>
      <c r="AN25" s="771">
        <f t="shared" si="8"/>
        <v>0</v>
      </c>
      <c r="AO25" s="771"/>
      <c r="AP25" s="771"/>
      <c r="AQ25" s="771"/>
      <c r="AR25" s="98">
        <f t="shared" si="9"/>
      </c>
      <c r="AS25" s="779">
        <f t="shared" si="10"/>
        <v>0</v>
      </c>
      <c r="AT25" s="779"/>
      <c r="AU25" s="779"/>
      <c r="AV25" s="779"/>
      <c r="AW25" s="779"/>
      <c r="AX25" s="803">
        <f t="shared" si="11"/>
        <v>0</v>
      </c>
      <c r="AY25" s="804"/>
      <c r="AZ25" s="804"/>
      <c r="BA25" s="804"/>
      <c r="BB25" s="804"/>
      <c r="BC25" s="805"/>
      <c r="BD25" s="99"/>
    </row>
    <row r="26" spans="1:56" ht="15" customHeight="1">
      <c r="A26" s="221">
        <v>20</v>
      </c>
      <c r="B26" s="783">
        <f>'フ）特性等証明'!B28</f>
        <v>0</v>
      </c>
      <c r="C26" s="783"/>
      <c r="D26" s="796">
        <f>IF(AND(OR('フ）特性等証明'!AB28=0,'フ）特性等証明'!AB28=""),OR('フ）特性等証明'!AF28=0,'フ）特性等証明'!AF28="")),'フ）特性等証明'!X28,IF(OR('フ）特性等証明'!AF28=0,'フ）特性等証明'!AF28=""),'フ）特性等証明'!AB28,'フ）特性等証明'!AF28))</f>
        <v>0</v>
      </c>
      <c r="E26" s="797"/>
      <c r="F26" s="772"/>
      <c r="G26" s="772"/>
      <c r="H26" s="223">
        <f t="shared" si="0"/>
      </c>
      <c r="I26" s="798">
        <f>IF(AND('フ）特性等証明'!X28&lt;&gt;0,'フ）特性等証明'!X28&lt;&gt;""),0.893,IF(AND('フ）特性等証明'!AB28&lt;&gt;0,'フ）特性等証明'!AB28&lt;&gt;""),0.986,IF(AND('フ）特性等証明'!AF28&lt;&gt;0,'フ）特性等証明'!AF28&lt;&gt;""),1.295,0)))</f>
        <v>0</v>
      </c>
      <c r="J26" s="798"/>
      <c r="K26" s="798"/>
      <c r="L26" s="224">
        <f t="shared" si="1"/>
      </c>
      <c r="M26" s="795">
        <f t="shared" si="2"/>
        <v>0</v>
      </c>
      <c r="N26" s="795"/>
      <c r="O26" s="795"/>
      <c r="P26" s="795"/>
      <c r="Q26" s="795"/>
      <c r="R26" s="782">
        <f>'フ）特性等証明'!AJ28</f>
        <v>0</v>
      </c>
      <c r="S26" s="783"/>
      <c r="T26" s="776">
        <f>IF(OR(R26=0,R26=""),0,'フ）特性等証明'!AZ28)</f>
        <v>0</v>
      </c>
      <c r="U26" s="777"/>
      <c r="V26" s="777"/>
      <c r="W26" s="777"/>
      <c r="X26" s="43">
        <f t="shared" si="3"/>
      </c>
      <c r="Y26" s="775">
        <f>IF(OR(T26=0,T26=""),0,'フ）特性等証明'!U28)</f>
        <v>0</v>
      </c>
      <c r="Z26" s="775"/>
      <c r="AA26" s="775"/>
      <c r="AB26" s="54">
        <f t="shared" si="4"/>
      </c>
      <c r="AC26" s="772">
        <f t="shared" si="5"/>
        <v>0</v>
      </c>
      <c r="AD26" s="772"/>
      <c r="AE26" s="772"/>
      <c r="AF26" s="772"/>
      <c r="AG26" s="772"/>
      <c r="AH26" s="781">
        <f t="shared" si="6"/>
        <v>0</v>
      </c>
      <c r="AI26" s="772"/>
      <c r="AJ26" s="772"/>
      <c r="AK26" s="772"/>
      <c r="AL26" s="772"/>
      <c r="AM26" s="97">
        <f t="shared" si="7"/>
      </c>
      <c r="AN26" s="771">
        <f t="shared" si="8"/>
        <v>0</v>
      </c>
      <c r="AO26" s="771"/>
      <c r="AP26" s="771"/>
      <c r="AQ26" s="771"/>
      <c r="AR26" s="98">
        <f t="shared" si="9"/>
      </c>
      <c r="AS26" s="779">
        <f t="shared" si="10"/>
        <v>0</v>
      </c>
      <c r="AT26" s="779"/>
      <c r="AU26" s="779"/>
      <c r="AV26" s="779"/>
      <c r="AW26" s="779"/>
      <c r="AX26" s="803">
        <f t="shared" si="11"/>
        <v>0</v>
      </c>
      <c r="AY26" s="804"/>
      <c r="AZ26" s="804"/>
      <c r="BA26" s="804"/>
      <c r="BB26" s="804"/>
      <c r="BC26" s="805"/>
      <c r="BD26" s="99"/>
    </row>
    <row r="27" spans="1:56" ht="15" customHeight="1">
      <c r="A27" s="221">
        <v>21</v>
      </c>
      <c r="B27" s="783">
        <f>'フ）特性等証明'!B29</f>
        <v>0</v>
      </c>
      <c r="C27" s="783"/>
      <c r="D27" s="796">
        <f>IF(AND(OR('フ）特性等証明'!AB29=0,'フ）特性等証明'!AB29=""),OR('フ）特性等証明'!AF29=0,'フ）特性等証明'!AF29="")),'フ）特性等証明'!X29,IF(OR('フ）特性等証明'!AF29=0,'フ）特性等証明'!AF29=""),'フ）特性等証明'!AB29,'フ）特性等証明'!AF29))</f>
        <v>0</v>
      </c>
      <c r="E27" s="797"/>
      <c r="F27" s="772"/>
      <c r="G27" s="772"/>
      <c r="H27" s="223">
        <f t="shared" si="0"/>
      </c>
      <c r="I27" s="798">
        <f>IF(AND('フ）特性等証明'!X29&lt;&gt;0,'フ）特性等証明'!X29&lt;&gt;""),0.893,IF(AND('フ）特性等証明'!AB29&lt;&gt;0,'フ）特性等証明'!AB29&lt;&gt;""),0.986,IF(AND('フ）特性等証明'!AF29&lt;&gt;0,'フ）特性等証明'!AF29&lt;&gt;""),1.295,0)))</f>
        <v>0</v>
      </c>
      <c r="J27" s="798"/>
      <c r="K27" s="798"/>
      <c r="L27" s="224">
        <f t="shared" si="1"/>
      </c>
      <c r="M27" s="795">
        <f t="shared" si="2"/>
        <v>0</v>
      </c>
      <c r="N27" s="795"/>
      <c r="O27" s="795"/>
      <c r="P27" s="795"/>
      <c r="Q27" s="795"/>
      <c r="R27" s="782">
        <f>'フ）特性等証明'!AJ29</f>
        <v>0</v>
      </c>
      <c r="S27" s="783"/>
      <c r="T27" s="776">
        <f>IF(OR(R27=0,R27=""),0,'フ）特性等証明'!AZ29)</f>
        <v>0</v>
      </c>
      <c r="U27" s="777"/>
      <c r="V27" s="777"/>
      <c r="W27" s="777"/>
      <c r="X27" s="43">
        <f t="shared" si="3"/>
      </c>
      <c r="Y27" s="775">
        <f>IF(OR(T27=0,T27=""),0,'フ）特性等証明'!U29)</f>
        <v>0</v>
      </c>
      <c r="Z27" s="775"/>
      <c r="AA27" s="775"/>
      <c r="AB27" s="54">
        <f t="shared" si="4"/>
      </c>
      <c r="AC27" s="772">
        <f t="shared" si="5"/>
        <v>0</v>
      </c>
      <c r="AD27" s="772"/>
      <c r="AE27" s="772"/>
      <c r="AF27" s="772"/>
      <c r="AG27" s="772"/>
      <c r="AH27" s="781">
        <f t="shared" si="6"/>
        <v>0</v>
      </c>
      <c r="AI27" s="772"/>
      <c r="AJ27" s="772"/>
      <c r="AK27" s="772"/>
      <c r="AL27" s="772"/>
      <c r="AM27" s="97">
        <f t="shared" si="7"/>
      </c>
      <c r="AN27" s="771">
        <f t="shared" si="8"/>
        <v>0</v>
      </c>
      <c r="AO27" s="771"/>
      <c r="AP27" s="771"/>
      <c r="AQ27" s="771"/>
      <c r="AR27" s="98">
        <f t="shared" si="9"/>
      </c>
      <c r="AS27" s="779">
        <f t="shared" si="10"/>
        <v>0</v>
      </c>
      <c r="AT27" s="779"/>
      <c r="AU27" s="779"/>
      <c r="AV27" s="779"/>
      <c r="AW27" s="779"/>
      <c r="AX27" s="803">
        <f t="shared" si="11"/>
        <v>0</v>
      </c>
      <c r="AY27" s="804"/>
      <c r="AZ27" s="804"/>
      <c r="BA27" s="804"/>
      <c r="BB27" s="804"/>
      <c r="BC27" s="805"/>
      <c r="BD27" s="99"/>
    </row>
    <row r="28" spans="1:56" ht="15" customHeight="1">
      <c r="A28" s="221">
        <v>22</v>
      </c>
      <c r="B28" s="783">
        <f>'フ）特性等証明'!B30</f>
        <v>0</v>
      </c>
      <c r="C28" s="783"/>
      <c r="D28" s="796">
        <f>IF(AND(OR('フ）特性等証明'!AB30=0,'フ）特性等証明'!AB30=""),OR('フ）特性等証明'!AF30=0,'フ）特性等証明'!AF30="")),'フ）特性等証明'!X30,IF(OR('フ）特性等証明'!AF30=0,'フ）特性等証明'!AF30=""),'フ）特性等証明'!AB30,'フ）特性等証明'!AF30))</f>
        <v>0</v>
      </c>
      <c r="E28" s="797"/>
      <c r="F28" s="772"/>
      <c r="G28" s="772"/>
      <c r="H28" s="223">
        <f t="shared" si="0"/>
      </c>
      <c r="I28" s="798">
        <f>IF(AND('フ）特性等証明'!X30&lt;&gt;0,'フ）特性等証明'!X30&lt;&gt;""),0.893,IF(AND('フ）特性等証明'!AB30&lt;&gt;0,'フ）特性等証明'!AB30&lt;&gt;""),0.986,IF(AND('フ）特性等証明'!AF30&lt;&gt;0,'フ）特性等証明'!AF30&lt;&gt;""),1.295,0)))</f>
        <v>0</v>
      </c>
      <c r="J28" s="798"/>
      <c r="K28" s="798"/>
      <c r="L28" s="224">
        <f t="shared" si="1"/>
      </c>
      <c r="M28" s="795">
        <f t="shared" si="2"/>
        <v>0</v>
      </c>
      <c r="N28" s="795"/>
      <c r="O28" s="795"/>
      <c r="P28" s="795"/>
      <c r="Q28" s="795"/>
      <c r="R28" s="782">
        <f>'フ）特性等証明'!AJ30</f>
        <v>0</v>
      </c>
      <c r="S28" s="783"/>
      <c r="T28" s="776">
        <f>IF(OR(R28=0,R28=""),0,'フ）特性等証明'!AZ30)</f>
        <v>0</v>
      </c>
      <c r="U28" s="777"/>
      <c r="V28" s="777"/>
      <c r="W28" s="777"/>
      <c r="X28" s="43">
        <f t="shared" si="3"/>
      </c>
      <c r="Y28" s="775">
        <f>IF(OR(T28=0,T28=""),0,'フ）特性等証明'!U30)</f>
        <v>0</v>
      </c>
      <c r="Z28" s="775"/>
      <c r="AA28" s="775"/>
      <c r="AB28" s="54">
        <f t="shared" si="4"/>
      </c>
      <c r="AC28" s="772">
        <f t="shared" si="5"/>
        <v>0</v>
      </c>
      <c r="AD28" s="772"/>
      <c r="AE28" s="772"/>
      <c r="AF28" s="772"/>
      <c r="AG28" s="772"/>
      <c r="AH28" s="781">
        <f t="shared" si="6"/>
        <v>0</v>
      </c>
      <c r="AI28" s="772"/>
      <c r="AJ28" s="772"/>
      <c r="AK28" s="772"/>
      <c r="AL28" s="772"/>
      <c r="AM28" s="97">
        <f t="shared" si="7"/>
      </c>
      <c r="AN28" s="771">
        <f t="shared" si="8"/>
        <v>0</v>
      </c>
      <c r="AO28" s="771"/>
      <c r="AP28" s="771"/>
      <c r="AQ28" s="771"/>
      <c r="AR28" s="98">
        <f t="shared" si="9"/>
      </c>
      <c r="AS28" s="779">
        <f t="shared" si="10"/>
        <v>0</v>
      </c>
      <c r="AT28" s="779"/>
      <c r="AU28" s="779"/>
      <c r="AV28" s="779"/>
      <c r="AW28" s="779"/>
      <c r="AX28" s="803">
        <f t="shared" si="11"/>
        <v>0</v>
      </c>
      <c r="AY28" s="804"/>
      <c r="AZ28" s="804"/>
      <c r="BA28" s="804"/>
      <c r="BB28" s="804"/>
      <c r="BC28" s="805"/>
      <c r="BD28" s="99"/>
    </row>
    <row r="29" spans="1:56" ht="15" customHeight="1">
      <c r="A29" s="221">
        <v>23</v>
      </c>
      <c r="B29" s="783">
        <f>'フ）特性等証明'!B31</f>
        <v>0</v>
      </c>
      <c r="C29" s="783"/>
      <c r="D29" s="796">
        <f>IF(AND(OR('フ）特性等証明'!AB31=0,'フ）特性等証明'!AB31=""),OR('フ）特性等証明'!AF31=0,'フ）特性等証明'!AF31="")),'フ）特性等証明'!X31,IF(OR('フ）特性等証明'!AF31=0,'フ）特性等証明'!AF31=""),'フ）特性等証明'!AB31,'フ）特性等証明'!AF31))</f>
        <v>0</v>
      </c>
      <c r="E29" s="797"/>
      <c r="F29" s="772"/>
      <c r="G29" s="772"/>
      <c r="H29" s="223">
        <f t="shared" si="0"/>
      </c>
      <c r="I29" s="798">
        <f>IF(AND('フ）特性等証明'!X31&lt;&gt;0,'フ）特性等証明'!X31&lt;&gt;""),0.893,IF(AND('フ）特性等証明'!AB31&lt;&gt;0,'フ）特性等証明'!AB31&lt;&gt;""),0.986,IF(AND('フ）特性等証明'!AF31&lt;&gt;0,'フ）特性等証明'!AF31&lt;&gt;""),1.295,0)))</f>
        <v>0</v>
      </c>
      <c r="J29" s="798"/>
      <c r="K29" s="798"/>
      <c r="L29" s="224">
        <f t="shared" si="1"/>
      </c>
      <c r="M29" s="795">
        <f t="shared" si="2"/>
        <v>0</v>
      </c>
      <c r="N29" s="795"/>
      <c r="O29" s="795"/>
      <c r="P29" s="795"/>
      <c r="Q29" s="795"/>
      <c r="R29" s="782">
        <f>'フ）特性等証明'!AJ31</f>
        <v>0</v>
      </c>
      <c r="S29" s="783"/>
      <c r="T29" s="776">
        <f>IF(OR(R29=0,R29=""),0,'フ）特性等証明'!AZ31)</f>
        <v>0</v>
      </c>
      <c r="U29" s="777"/>
      <c r="V29" s="777"/>
      <c r="W29" s="777"/>
      <c r="X29" s="43">
        <f t="shared" si="3"/>
      </c>
      <c r="Y29" s="775">
        <f>IF(OR(T29=0,T29=""),0,'フ）特性等証明'!U31)</f>
        <v>0</v>
      </c>
      <c r="Z29" s="775"/>
      <c r="AA29" s="775"/>
      <c r="AB29" s="54">
        <f t="shared" si="4"/>
      </c>
      <c r="AC29" s="772">
        <f t="shared" si="5"/>
        <v>0</v>
      </c>
      <c r="AD29" s="772"/>
      <c r="AE29" s="772"/>
      <c r="AF29" s="772"/>
      <c r="AG29" s="772"/>
      <c r="AH29" s="781">
        <f t="shared" si="6"/>
        <v>0</v>
      </c>
      <c r="AI29" s="772"/>
      <c r="AJ29" s="772"/>
      <c r="AK29" s="772"/>
      <c r="AL29" s="772"/>
      <c r="AM29" s="97">
        <f t="shared" si="7"/>
      </c>
      <c r="AN29" s="771">
        <f t="shared" si="8"/>
        <v>0</v>
      </c>
      <c r="AO29" s="771"/>
      <c r="AP29" s="771"/>
      <c r="AQ29" s="771"/>
      <c r="AR29" s="98">
        <f t="shared" si="9"/>
      </c>
      <c r="AS29" s="779">
        <f t="shared" si="10"/>
        <v>0</v>
      </c>
      <c r="AT29" s="779"/>
      <c r="AU29" s="779"/>
      <c r="AV29" s="779"/>
      <c r="AW29" s="779"/>
      <c r="AX29" s="803">
        <f t="shared" si="11"/>
        <v>0</v>
      </c>
      <c r="AY29" s="804"/>
      <c r="AZ29" s="804"/>
      <c r="BA29" s="804"/>
      <c r="BB29" s="804"/>
      <c r="BC29" s="805"/>
      <c r="BD29" s="99"/>
    </row>
    <row r="30" spans="1:56" ht="15" customHeight="1">
      <c r="A30" s="221">
        <v>24</v>
      </c>
      <c r="B30" s="783">
        <f>'フ）特性等証明'!B32</f>
        <v>0</v>
      </c>
      <c r="C30" s="783"/>
      <c r="D30" s="796">
        <f>IF(AND(OR('フ）特性等証明'!AB32=0,'フ）特性等証明'!AB32=""),OR('フ）特性等証明'!AF32=0,'フ）特性等証明'!AF32="")),'フ）特性等証明'!X32,IF(OR('フ）特性等証明'!AF32=0,'フ）特性等証明'!AF32=""),'フ）特性等証明'!AB32,'フ）特性等証明'!AF32))</f>
        <v>0</v>
      </c>
      <c r="E30" s="797"/>
      <c r="F30" s="772"/>
      <c r="G30" s="772"/>
      <c r="H30" s="223">
        <f t="shared" si="0"/>
      </c>
      <c r="I30" s="798">
        <f>IF(AND('フ）特性等証明'!X32&lt;&gt;0,'フ）特性等証明'!X32&lt;&gt;""),0.893,IF(AND('フ）特性等証明'!AB32&lt;&gt;0,'フ）特性等証明'!AB32&lt;&gt;""),0.986,IF(AND('フ）特性等証明'!AF32&lt;&gt;0,'フ）特性等証明'!AF32&lt;&gt;""),1.295,0)))</f>
        <v>0</v>
      </c>
      <c r="J30" s="798"/>
      <c r="K30" s="798"/>
      <c r="L30" s="224">
        <f t="shared" si="1"/>
      </c>
      <c r="M30" s="795">
        <f t="shared" si="2"/>
        <v>0</v>
      </c>
      <c r="N30" s="795"/>
      <c r="O30" s="795"/>
      <c r="P30" s="795"/>
      <c r="Q30" s="795"/>
      <c r="R30" s="782">
        <f>'フ）特性等証明'!AJ32</f>
        <v>0</v>
      </c>
      <c r="S30" s="783"/>
      <c r="T30" s="776">
        <f>IF(OR(R30=0,R30=""),0,'フ）特性等証明'!AZ32)</f>
        <v>0</v>
      </c>
      <c r="U30" s="777"/>
      <c r="V30" s="777"/>
      <c r="W30" s="777"/>
      <c r="X30" s="43">
        <f t="shared" si="3"/>
      </c>
      <c r="Y30" s="775">
        <f>IF(OR(T30=0,T30=""),0,'フ）特性等証明'!U32)</f>
        <v>0</v>
      </c>
      <c r="Z30" s="775"/>
      <c r="AA30" s="775"/>
      <c r="AB30" s="54">
        <f t="shared" si="4"/>
      </c>
      <c r="AC30" s="772">
        <f t="shared" si="5"/>
        <v>0</v>
      </c>
      <c r="AD30" s="772"/>
      <c r="AE30" s="772"/>
      <c r="AF30" s="772"/>
      <c r="AG30" s="772"/>
      <c r="AH30" s="781">
        <f t="shared" si="6"/>
        <v>0</v>
      </c>
      <c r="AI30" s="772"/>
      <c r="AJ30" s="772"/>
      <c r="AK30" s="772"/>
      <c r="AL30" s="772"/>
      <c r="AM30" s="97">
        <f t="shared" si="7"/>
      </c>
      <c r="AN30" s="771">
        <f t="shared" si="8"/>
        <v>0</v>
      </c>
      <c r="AO30" s="771"/>
      <c r="AP30" s="771"/>
      <c r="AQ30" s="771"/>
      <c r="AR30" s="98">
        <f t="shared" si="9"/>
      </c>
      <c r="AS30" s="779">
        <f t="shared" si="10"/>
        <v>0</v>
      </c>
      <c r="AT30" s="779"/>
      <c r="AU30" s="779"/>
      <c r="AV30" s="779"/>
      <c r="AW30" s="779"/>
      <c r="AX30" s="803">
        <f t="shared" si="11"/>
        <v>0</v>
      </c>
      <c r="AY30" s="804"/>
      <c r="AZ30" s="804"/>
      <c r="BA30" s="804"/>
      <c r="BB30" s="804"/>
      <c r="BC30" s="805"/>
      <c r="BD30" s="99"/>
    </row>
    <row r="31" spans="1:56" ht="15" customHeight="1">
      <c r="A31" s="221">
        <v>25</v>
      </c>
      <c r="B31" s="783">
        <f>'フ）特性等証明'!B33</f>
        <v>0</v>
      </c>
      <c r="C31" s="783"/>
      <c r="D31" s="796">
        <f>IF(AND(OR('フ）特性等証明'!AB33=0,'フ）特性等証明'!AB33=""),OR('フ）特性等証明'!AF33=0,'フ）特性等証明'!AF33="")),'フ）特性等証明'!X33,IF(OR('フ）特性等証明'!AF33=0,'フ）特性等証明'!AF33=""),'フ）特性等証明'!AB33,'フ）特性等証明'!AF33))</f>
        <v>0</v>
      </c>
      <c r="E31" s="797"/>
      <c r="F31" s="772"/>
      <c r="G31" s="772"/>
      <c r="H31" s="223">
        <f t="shared" si="0"/>
      </c>
      <c r="I31" s="798">
        <f>IF(AND('フ）特性等証明'!X33&lt;&gt;0,'フ）特性等証明'!X33&lt;&gt;""),0.893,IF(AND('フ）特性等証明'!AB33&lt;&gt;0,'フ）特性等証明'!AB33&lt;&gt;""),0.986,IF(AND('フ）特性等証明'!AF33&lt;&gt;0,'フ）特性等証明'!AF33&lt;&gt;""),1.295,0)))</f>
        <v>0</v>
      </c>
      <c r="J31" s="798"/>
      <c r="K31" s="798"/>
      <c r="L31" s="224">
        <f t="shared" si="1"/>
      </c>
      <c r="M31" s="795">
        <f t="shared" si="2"/>
        <v>0</v>
      </c>
      <c r="N31" s="795"/>
      <c r="O31" s="795"/>
      <c r="P31" s="795"/>
      <c r="Q31" s="795"/>
      <c r="R31" s="782">
        <f>'フ）特性等証明'!AJ33</f>
        <v>0</v>
      </c>
      <c r="S31" s="783"/>
      <c r="T31" s="776">
        <f>IF(OR(R31=0,R31=""),0,'フ）特性等証明'!AZ33)</f>
        <v>0</v>
      </c>
      <c r="U31" s="777"/>
      <c r="V31" s="777"/>
      <c r="W31" s="777"/>
      <c r="X31" s="43">
        <f t="shared" si="3"/>
      </c>
      <c r="Y31" s="775">
        <f>IF(OR(T31=0,T31=""),0,'フ）特性等証明'!U33)</f>
        <v>0</v>
      </c>
      <c r="Z31" s="775"/>
      <c r="AA31" s="775"/>
      <c r="AB31" s="54">
        <f t="shared" si="4"/>
      </c>
      <c r="AC31" s="772">
        <f t="shared" si="5"/>
        <v>0</v>
      </c>
      <c r="AD31" s="772"/>
      <c r="AE31" s="772"/>
      <c r="AF31" s="772"/>
      <c r="AG31" s="772"/>
      <c r="AH31" s="781">
        <f t="shared" si="6"/>
        <v>0</v>
      </c>
      <c r="AI31" s="772"/>
      <c r="AJ31" s="772"/>
      <c r="AK31" s="772"/>
      <c r="AL31" s="772"/>
      <c r="AM31" s="97">
        <f t="shared" si="7"/>
      </c>
      <c r="AN31" s="771">
        <f t="shared" si="8"/>
        <v>0</v>
      </c>
      <c r="AO31" s="771"/>
      <c r="AP31" s="771"/>
      <c r="AQ31" s="771"/>
      <c r="AR31" s="98">
        <f t="shared" si="9"/>
      </c>
      <c r="AS31" s="779">
        <f t="shared" si="10"/>
        <v>0</v>
      </c>
      <c r="AT31" s="779"/>
      <c r="AU31" s="779"/>
      <c r="AV31" s="779"/>
      <c r="AW31" s="779"/>
      <c r="AX31" s="803">
        <f t="shared" si="11"/>
        <v>0</v>
      </c>
      <c r="AY31" s="804"/>
      <c r="AZ31" s="804"/>
      <c r="BA31" s="804"/>
      <c r="BB31" s="804"/>
      <c r="BC31" s="805"/>
      <c r="BD31" s="99"/>
    </row>
    <row r="32" spans="1:56" ht="15" customHeight="1">
      <c r="A32" s="221">
        <v>26</v>
      </c>
      <c r="B32" s="783">
        <f>'フ）特性等証明'!B34</f>
        <v>0</v>
      </c>
      <c r="C32" s="783"/>
      <c r="D32" s="796">
        <f>IF(AND(OR('フ）特性等証明'!AB34=0,'フ）特性等証明'!AB34=""),OR('フ）特性等証明'!AF34=0,'フ）特性等証明'!AF34="")),'フ）特性等証明'!X34,IF(OR('フ）特性等証明'!AF34=0,'フ）特性等証明'!AF34=""),'フ）特性等証明'!AB34,'フ）特性等証明'!AF34))</f>
        <v>0</v>
      </c>
      <c r="E32" s="797"/>
      <c r="F32" s="772"/>
      <c r="G32" s="772"/>
      <c r="H32" s="223">
        <f t="shared" si="0"/>
      </c>
      <c r="I32" s="798">
        <f>IF(AND('フ）特性等証明'!X34&lt;&gt;0,'フ）特性等証明'!X34&lt;&gt;""),0.893,IF(AND('フ）特性等証明'!AB34&lt;&gt;0,'フ）特性等証明'!AB34&lt;&gt;""),0.986,IF(AND('フ）特性等証明'!AF34&lt;&gt;0,'フ）特性等証明'!AF34&lt;&gt;""),1.295,0)))</f>
        <v>0</v>
      </c>
      <c r="J32" s="798"/>
      <c r="K32" s="798"/>
      <c r="L32" s="224">
        <f t="shared" si="1"/>
      </c>
      <c r="M32" s="795">
        <f t="shared" si="2"/>
        <v>0</v>
      </c>
      <c r="N32" s="795"/>
      <c r="O32" s="795"/>
      <c r="P32" s="795"/>
      <c r="Q32" s="795"/>
      <c r="R32" s="782">
        <f>'フ）特性等証明'!AJ34</f>
        <v>0</v>
      </c>
      <c r="S32" s="783"/>
      <c r="T32" s="776">
        <f>IF(OR(R32=0,R32=""),0,'フ）特性等証明'!AZ34)</f>
        <v>0</v>
      </c>
      <c r="U32" s="777"/>
      <c r="V32" s="777"/>
      <c r="W32" s="777"/>
      <c r="X32" s="43">
        <f t="shared" si="3"/>
      </c>
      <c r="Y32" s="775">
        <f>IF(OR(T32=0,T32=""),0,'フ）特性等証明'!U34)</f>
        <v>0</v>
      </c>
      <c r="Z32" s="775"/>
      <c r="AA32" s="775"/>
      <c r="AB32" s="54">
        <f t="shared" si="4"/>
      </c>
      <c r="AC32" s="772">
        <f t="shared" si="5"/>
        <v>0</v>
      </c>
      <c r="AD32" s="772"/>
      <c r="AE32" s="772"/>
      <c r="AF32" s="772"/>
      <c r="AG32" s="772"/>
      <c r="AH32" s="781">
        <f t="shared" si="6"/>
        <v>0</v>
      </c>
      <c r="AI32" s="772"/>
      <c r="AJ32" s="772"/>
      <c r="AK32" s="772"/>
      <c r="AL32" s="772"/>
      <c r="AM32" s="97">
        <f t="shared" si="7"/>
      </c>
      <c r="AN32" s="771">
        <f t="shared" si="8"/>
        <v>0</v>
      </c>
      <c r="AO32" s="771"/>
      <c r="AP32" s="771"/>
      <c r="AQ32" s="771"/>
      <c r="AR32" s="98">
        <f t="shared" si="9"/>
      </c>
      <c r="AS32" s="779">
        <f t="shared" si="10"/>
        <v>0</v>
      </c>
      <c r="AT32" s="779"/>
      <c r="AU32" s="779"/>
      <c r="AV32" s="779"/>
      <c r="AW32" s="779"/>
      <c r="AX32" s="803">
        <f t="shared" si="11"/>
        <v>0</v>
      </c>
      <c r="AY32" s="804"/>
      <c r="AZ32" s="804"/>
      <c r="BA32" s="804"/>
      <c r="BB32" s="804"/>
      <c r="BC32" s="805"/>
      <c r="BD32" s="99"/>
    </row>
    <row r="33" spans="1:56" ht="15" customHeight="1">
      <c r="A33" s="221">
        <v>27</v>
      </c>
      <c r="B33" s="783">
        <f>'フ）特性等証明'!B35</f>
        <v>0</v>
      </c>
      <c r="C33" s="783"/>
      <c r="D33" s="796">
        <f>IF(AND(OR('フ）特性等証明'!AB35=0,'フ）特性等証明'!AB35=""),OR('フ）特性等証明'!AF35=0,'フ）特性等証明'!AF35="")),'フ）特性等証明'!X35,IF(OR('フ）特性等証明'!AF35=0,'フ）特性等証明'!AF35=""),'フ）特性等証明'!AB35,'フ）特性等証明'!AF35))</f>
        <v>0</v>
      </c>
      <c r="E33" s="797"/>
      <c r="F33" s="772"/>
      <c r="G33" s="772"/>
      <c r="H33" s="223">
        <f t="shared" si="0"/>
      </c>
      <c r="I33" s="798">
        <f>IF(AND('フ）特性等証明'!X35&lt;&gt;0,'フ）特性等証明'!X35&lt;&gt;""),0.893,IF(AND('フ）特性等証明'!AB35&lt;&gt;0,'フ）特性等証明'!AB35&lt;&gt;""),0.986,IF(AND('フ）特性等証明'!AF35&lt;&gt;0,'フ）特性等証明'!AF35&lt;&gt;""),1.295,0)))</f>
        <v>0</v>
      </c>
      <c r="J33" s="798"/>
      <c r="K33" s="798"/>
      <c r="L33" s="224">
        <f t="shared" si="1"/>
      </c>
      <c r="M33" s="795">
        <f t="shared" si="2"/>
        <v>0</v>
      </c>
      <c r="N33" s="795"/>
      <c r="O33" s="795"/>
      <c r="P33" s="795"/>
      <c r="Q33" s="795"/>
      <c r="R33" s="782">
        <f>'フ）特性等証明'!AJ35</f>
        <v>0</v>
      </c>
      <c r="S33" s="783"/>
      <c r="T33" s="776">
        <f>IF(OR(R33=0,R33=""),0,'フ）特性等証明'!AZ35)</f>
        <v>0</v>
      </c>
      <c r="U33" s="777"/>
      <c r="V33" s="777"/>
      <c r="W33" s="777"/>
      <c r="X33" s="43">
        <f t="shared" si="3"/>
      </c>
      <c r="Y33" s="775">
        <f>IF(OR(T33=0,T33=""),0,'フ）特性等証明'!U35)</f>
        <v>0</v>
      </c>
      <c r="Z33" s="775"/>
      <c r="AA33" s="775"/>
      <c r="AB33" s="54">
        <f t="shared" si="4"/>
      </c>
      <c r="AC33" s="772">
        <f t="shared" si="5"/>
        <v>0</v>
      </c>
      <c r="AD33" s="772"/>
      <c r="AE33" s="772"/>
      <c r="AF33" s="772"/>
      <c r="AG33" s="772"/>
      <c r="AH33" s="781">
        <f t="shared" si="6"/>
        <v>0</v>
      </c>
      <c r="AI33" s="772"/>
      <c r="AJ33" s="772"/>
      <c r="AK33" s="772"/>
      <c r="AL33" s="772"/>
      <c r="AM33" s="97">
        <f t="shared" si="7"/>
      </c>
      <c r="AN33" s="771">
        <f t="shared" si="8"/>
        <v>0</v>
      </c>
      <c r="AO33" s="771"/>
      <c r="AP33" s="771"/>
      <c r="AQ33" s="771"/>
      <c r="AR33" s="98">
        <f t="shared" si="9"/>
      </c>
      <c r="AS33" s="779">
        <f t="shared" si="10"/>
        <v>0</v>
      </c>
      <c r="AT33" s="779"/>
      <c r="AU33" s="779"/>
      <c r="AV33" s="779"/>
      <c r="AW33" s="779"/>
      <c r="AX33" s="803">
        <f t="shared" si="11"/>
        <v>0</v>
      </c>
      <c r="AY33" s="804"/>
      <c r="AZ33" s="804"/>
      <c r="BA33" s="804"/>
      <c r="BB33" s="804"/>
      <c r="BC33" s="805"/>
      <c r="BD33" s="99"/>
    </row>
    <row r="34" spans="1:56" ht="15" customHeight="1">
      <c r="A34" s="221">
        <v>28</v>
      </c>
      <c r="B34" s="783">
        <f>'フ）特性等証明'!B36</f>
        <v>0</v>
      </c>
      <c r="C34" s="783"/>
      <c r="D34" s="796">
        <f>IF(AND(OR('フ）特性等証明'!AB36=0,'フ）特性等証明'!AB36=""),OR('フ）特性等証明'!AF36=0,'フ）特性等証明'!AF36="")),'フ）特性等証明'!X36,IF(OR('フ）特性等証明'!AF36=0,'フ）特性等証明'!AF36=""),'フ）特性等証明'!AB36,'フ）特性等証明'!AF36))</f>
        <v>0</v>
      </c>
      <c r="E34" s="797"/>
      <c r="F34" s="772"/>
      <c r="G34" s="772"/>
      <c r="H34" s="223">
        <f t="shared" si="0"/>
      </c>
      <c r="I34" s="798">
        <f>IF(AND('フ）特性等証明'!X36&lt;&gt;0,'フ）特性等証明'!X36&lt;&gt;""),0.893,IF(AND('フ）特性等証明'!AB36&lt;&gt;0,'フ）特性等証明'!AB36&lt;&gt;""),0.986,IF(AND('フ）特性等証明'!AF36&lt;&gt;0,'フ）特性等証明'!AF36&lt;&gt;""),1.295,0)))</f>
        <v>0</v>
      </c>
      <c r="J34" s="798"/>
      <c r="K34" s="798"/>
      <c r="L34" s="224">
        <f t="shared" si="1"/>
      </c>
      <c r="M34" s="795">
        <f t="shared" si="2"/>
        <v>0</v>
      </c>
      <c r="N34" s="795"/>
      <c r="O34" s="795"/>
      <c r="P34" s="795"/>
      <c r="Q34" s="795"/>
      <c r="R34" s="782">
        <f>'フ）特性等証明'!AJ36</f>
        <v>0</v>
      </c>
      <c r="S34" s="783"/>
      <c r="T34" s="776">
        <f>IF(OR(R34=0,R34=""),0,'フ）特性等証明'!AZ36)</f>
        <v>0</v>
      </c>
      <c r="U34" s="777"/>
      <c r="V34" s="777"/>
      <c r="W34" s="777"/>
      <c r="X34" s="43">
        <f t="shared" si="3"/>
      </c>
      <c r="Y34" s="775">
        <f>IF(OR(T34=0,T34=""),0,'フ）特性等証明'!U36)</f>
        <v>0</v>
      </c>
      <c r="Z34" s="775"/>
      <c r="AA34" s="775"/>
      <c r="AB34" s="54">
        <f t="shared" si="4"/>
      </c>
      <c r="AC34" s="772">
        <f t="shared" si="5"/>
        <v>0</v>
      </c>
      <c r="AD34" s="772"/>
      <c r="AE34" s="772"/>
      <c r="AF34" s="772"/>
      <c r="AG34" s="772"/>
      <c r="AH34" s="781">
        <f t="shared" si="6"/>
        <v>0</v>
      </c>
      <c r="AI34" s="772"/>
      <c r="AJ34" s="772"/>
      <c r="AK34" s="772"/>
      <c r="AL34" s="772"/>
      <c r="AM34" s="97">
        <f t="shared" si="7"/>
      </c>
      <c r="AN34" s="771">
        <f t="shared" si="8"/>
        <v>0</v>
      </c>
      <c r="AO34" s="771"/>
      <c r="AP34" s="771"/>
      <c r="AQ34" s="771"/>
      <c r="AR34" s="98">
        <f t="shared" si="9"/>
      </c>
      <c r="AS34" s="779">
        <f t="shared" si="10"/>
        <v>0</v>
      </c>
      <c r="AT34" s="779"/>
      <c r="AU34" s="779"/>
      <c r="AV34" s="779"/>
      <c r="AW34" s="779"/>
      <c r="AX34" s="803">
        <f t="shared" si="11"/>
        <v>0</v>
      </c>
      <c r="AY34" s="804"/>
      <c r="AZ34" s="804"/>
      <c r="BA34" s="804"/>
      <c r="BB34" s="804"/>
      <c r="BC34" s="805"/>
      <c r="BD34" s="99"/>
    </row>
    <row r="35" spans="1:56" ht="15" customHeight="1">
      <c r="A35" s="221">
        <v>29</v>
      </c>
      <c r="B35" s="783">
        <f>'フ）特性等証明'!B37</f>
        <v>0</v>
      </c>
      <c r="C35" s="783"/>
      <c r="D35" s="796">
        <f>IF(AND(OR('フ）特性等証明'!AB37=0,'フ）特性等証明'!AB37=""),OR('フ）特性等証明'!AF37=0,'フ）特性等証明'!AF37="")),'フ）特性等証明'!X37,IF(OR('フ）特性等証明'!AF37=0,'フ）特性等証明'!AF37=""),'フ）特性等証明'!AB37,'フ）特性等証明'!AF37))</f>
        <v>0</v>
      </c>
      <c r="E35" s="797"/>
      <c r="F35" s="772"/>
      <c r="G35" s="772"/>
      <c r="H35" s="223">
        <f t="shared" si="0"/>
      </c>
      <c r="I35" s="798">
        <f>IF(AND('フ）特性等証明'!X37&lt;&gt;0,'フ）特性等証明'!X37&lt;&gt;""),0.893,IF(AND('フ）特性等証明'!AB37&lt;&gt;0,'フ）特性等証明'!AB37&lt;&gt;""),0.986,IF(AND('フ）特性等証明'!AF37&lt;&gt;0,'フ）特性等証明'!AF37&lt;&gt;""),1.295,0)))</f>
        <v>0</v>
      </c>
      <c r="J35" s="798"/>
      <c r="K35" s="798"/>
      <c r="L35" s="224">
        <f t="shared" si="1"/>
      </c>
      <c r="M35" s="795">
        <f t="shared" si="2"/>
        <v>0</v>
      </c>
      <c r="N35" s="795"/>
      <c r="O35" s="795"/>
      <c r="P35" s="795"/>
      <c r="Q35" s="795"/>
      <c r="R35" s="782">
        <f>'フ）特性等証明'!AJ37</f>
        <v>0</v>
      </c>
      <c r="S35" s="783"/>
      <c r="T35" s="776">
        <f>IF(OR(R35=0,R35=""),0,'フ）特性等証明'!AZ37)</f>
        <v>0</v>
      </c>
      <c r="U35" s="777"/>
      <c r="V35" s="777"/>
      <c r="W35" s="777"/>
      <c r="X35" s="43">
        <f t="shared" si="3"/>
      </c>
      <c r="Y35" s="775">
        <f>IF(OR(T35=0,T35=""),0,'フ）特性等証明'!U37)</f>
        <v>0</v>
      </c>
      <c r="Z35" s="775"/>
      <c r="AA35" s="775"/>
      <c r="AB35" s="54">
        <f t="shared" si="4"/>
      </c>
      <c r="AC35" s="772">
        <f t="shared" si="5"/>
        <v>0</v>
      </c>
      <c r="AD35" s="772"/>
      <c r="AE35" s="772"/>
      <c r="AF35" s="772"/>
      <c r="AG35" s="772"/>
      <c r="AH35" s="781">
        <f t="shared" si="6"/>
        <v>0</v>
      </c>
      <c r="AI35" s="772"/>
      <c r="AJ35" s="772"/>
      <c r="AK35" s="772"/>
      <c r="AL35" s="772"/>
      <c r="AM35" s="97">
        <f t="shared" si="7"/>
      </c>
      <c r="AN35" s="771">
        <f t="shared" si="8"/>
        <v>0</v>
      </c>
      <c r="AO35" s="771"/>
      <c r="AP35" s="771"/>
      <c r="AQ35" s="771"/>
      <c r="AR35" s="98">
        <f t="shared" si="9"/>
      </c>
      <c r="AS35" s="779">
        <f t="shared" si="10"/>
        <v>0</v>
      </c>
      <c r="AT35" s="779"/>
      <c r="AU35" s="779"/>
      <c r="AV35" s="779"/>
      <c r="AW35" s="779"/>
      <c r="AX35" s="803">
        <f t="shared" si="11"/>
        <v>0</v>
      </c>
      <c r="AY35" s="804"/>
      <c r="AZ35" s="804"/>
      <c r="BA35" s="804"/>
      <c r="BB35" s="804"/>
      <c r="BC35" s="805"/>
      <c r="BD35" s="99"/>
    </row>
    <row r="36" spans="1:56" ht="15" customHeight="1">
      <c r="A36" s="221">
        <v>30</v>
      </c>
      <c r="B36" s="783">
        <f>'フ）特性等証明'!B38</f>
        <v>0</v>
      </c>
      <c r="C36" s="783"/>
      <c r="D36" s="796">
        <f>IF(AND(OR('フ）特性等証明'!AB38=0,'フ）特性等証明'!AB38=""),OR('フ）特性等証明'!AF38=0,'フ）特性等証明'!AF38="")),'フ）特性等証明'!X38,IF(OR('フ）特性等証明'!AF38=0,'フ）特性等証明'!AF38=""),'フ）特性等証明'!AB38,'フ）特性等証明'!AF38))</f>
        <v>0</v>
      </c>
      <c r="E36" s="797"/>
      <c r="F36" s="772"/>
      <c r="G36" s="772"/>
      <c r="H36" s="223">
        <f t="shared" si="0"/>
      </c>
      <c r="I36" s="798">
        <f>IF(AND('フ）特性等証明'!X38&lt;&gt;0,'フ）特性等証明'!X38&lt;&gt;""),0.893,IF(AND('フ）特性等証明'!AB38&lt;&gt;0,'フ）特性等証明'!AB38&lt;&gt;""),0.986,IF(AND('フ）特性等証明'!AF38&lt;&gt;0,'フ）特性等証明'!AF38&lt;&gt;""),1.295,0)))</f>
        <v>0</v>
      </c>
      <c r="J36" s="798"/>
      <c r="K36" s="798"/>
      <c r="L36" s="224">
        <f t="shared" si="1"/>
      </c>
      <c r="M36" s="795">
        <f t="shared" si="2"/>
        <v>0</v>
      </c>
      <c r="N36" s="795"/>
      <c r="O36" s="795"/>
      <c r="P36" s="795"/>
      <c r="Q36" s="795"/>
      <c r="R36" s="782">
        <f>'フ）特性等証明'!AJ38</f>
        <v>0</v>
      </c>
      <c r="S36" s="783"/>
      <c r="T36" s="776">
        <f>IF(OR(R36=0,R36=""),0,'フ）特性等証明'!AZ38)</f>
        <v>0</v>
      </c>
      <c r="U36" s="777"/>
      <c r="V36" s="777"/>
      <c r="W36" s="777"/>
      <c r="X36" s="43">
        <f t="shared" si="3"/>
      </c>
      <c r="Y36" s="775">
        <f>IF(OR(T36=0,T36=""),0,'フ）特性等証明'!U38)</f>
        <v>0</v>
      </c>
      <c r="Z36" s="775"/>
      <c r="AA36" s="775"/>
      <c r="AB36" s="54">
        <f t="shared" si="4"/>
      </c>
      <c r="AC36" s="772">
        <f t="shared" si="5"/>
        <v>0</v>
      </c>
      <c r="AD36" s="772"/>
      <c r="AE36" s="772"/>
      <c r="AF36" s="772"/>
      <c r="AG36" s="772"/>
      <c r="AH36" s="781">
        <f t="shared" si="6"/>
        <v>0</v>
      </c>
      <c r="AI36" s="772"/>
      <c r="AJ36" s="772"/>
      <c r="AK36" s="772"/>
      <c r="AL36" s="772"/>
      <c r="AM36" s="97">
        <f t="shared" si="7"/>
      </c>
      <c r="AN36" s="771">
        <f t="shared" si="8"/>
        <v>0</v>
      </c>
      <c r="AO36" s="771"/>
      <c r="AP36" s="771"/>
      <c r="AQ36" s="771"/>
      <c r="AR36" s="98">
        <f t="shared" si="9"/>
      </c>
      <c r="AS36" s="779">
        <f t="shared" si="10"/>
        <v>0</v>
      </c>
      <c r="AT36" s="779"/>
      <c r="AU36" s="779"/>
      <c r="AV36" s="779"/>
      <c r="AW36" s="779"/>
      <c r="AX36" s="803">
        <f t="shared" si="11"/>
        <v>0</v>
      </c>
      <c r="AY36" s="804"/>
      <c r="AZ36" s="804"/>
      <c r="BA36" s="804"/>
      <c r="BB36" s="804"/>
      <c r="BC36" s="805"/>
      <c r="BD36" s="99"/>
    </row>
    <row r="37" spans="1:56" s="226" customFormat="1" ht="15" customHeight="1">
      <c r="A37" s="225"/>
      <c r="L37" s="47" t="s">
        <v>3</v>
      </c>
      <c r="M37" s="807">
        <f>SUM(M7:P36)</f>
        <v>0</v>
      </c>
      <c r="N37" s="795"/>
      <c r="O37" s="795"/>
      <c r="P37" s="795"/>
      <c r="Q37" s="808"/>
      <c r="T37" s="100"/>
      <c r="U37" s="100"/>
      <c r="V37" s="100"/>
      <c r="W37" s="53"/>
      <c r="X37" s="53"/>
      <c r="Y37" s="53"/>
      <c r="Z37" s="53"/>
      <c r="AA37" s="53"/>
      <c r="AB37" s="47" t="s">
        <v>3</v>
      </c>
      <c r="AC37" s="781">
        <f>SUM(AC7:AG36)</f>
        <v>0</v>
      </c>
      <c r="AD37" s="772"/>
      <c r="AE37" s="772"/>
      <c r="AF37" s="772"/>
      <c r="AG37" s="824"/>
      <c r="AH37" s="101"/>
      <c r="AI37" s="102"/>
      <c r="AJ37" s="102"/>
      <c r="AK37" s="102"/>
      <c r="AL37" s="102"/>
      <c r="AM37" s="102"/>
      <c r="AN37" s="102"/>
      <c r="AO37" s="102"/>
      <c r="AP37" s="102"/>
      <c r="AQ37" s="102"/>
      <c r="AR37" s="103" t="s">
        <v>3</v>
      </c>
      <c r="AS37" s="807">
        <f>SUM(AS7:AW36)</f>
        <v>0</v>
      </c>
      <c r="AT37" s="795"/>
      <c r="AU37" s="795"/>
      <c r="AV37" s="795"/>
      <c r="AW37" s="795"/>
      <c r="AX37" s="825">
        <f>SUM(AX7:BC36)</f>
        <v>0</v>
      </c>
      <c r="AY37" s="795"/>
      <c r="AZ37" s="795"/>
      <c r="BA37" s="795"/>
      <c r="BB37" s="795"/>
      <c r="BC37" s="808"/>
      <c r="BD37" s="227"/>
    </row>
  </sheetData>
  <sheetProtection/>
  <mergeCells count="398">
    <mergeCell ref="AX36:BC36"/>
    <mergeCell ref="AC37:AG37"/>
    <mergeCell ref="AS37:AW37"/>
    <mergeCell ref="AX37:BC37"/>
    <mergeCell ref="AS36:AW36"/>
    <mergeCell ref="AX32:BC32"/>
    <mergeCell ref="AX33:BC33"/>
    <mergeCell ref="AX34:BC34"/>
    <mergeCell ref="AX35:BC35"/>
    <mergeCell ref="AX27:BC27"/>
    <mergeCell ref="AX28:BC28"/>
    <mergeCell ref="AX29:BC29"/>
    <mergeCell ref="AX30:BC30"/>
    <mergeCell ref="AX20:BC20"/>
    <mergeCell ref="AX21:BC21"/>
    <mergeCell ref="AX22:BC22"/>
    <mergeCell ref="AX23:BC23"/>
    <mergeCell ref="AX14:BC14"/>
    <mergeCell ref="AX15:BC15"/>
    <mergeCell ref="AX16:BC16"/>
    <mergeCell ref="AX17:BC17"/>
    <mergeCell ref="AX10:BC10"/>
    <mergeCell ref="AX11:BC11"/>
    <mergeCell ref="AX12:BC12"/>
    <mergeCell ref="AX13:BC13"/>
    <mergeCell ref="AX4:BC4"/>
    <mergeCell ref="A1:J2"/>
    <mergeCell ref="AL1:BC2"/>
    <mergeCell ref="K1:AK2"/>
    <mergeCell ref="AX5:BC5"/>
    <mergeCell ref="AX6:BC6"/>
    <mergeCell ref="AX7:BC7"/>
    <mergeCell ref="AX8:BC8"/>
    <mergeCell ref="AS32:AW32"/>
    <mergeCell ref="AS33:AW33"/>
    <mergeCell ref="AS34:AW34"/>
    <mergeCell ref="AS35:AW35"/>
    <mergeCell ref="AS27:AW27"/>
    <mergeCell ref="AS28:AW28"/>
    <mergeCell ref="AS29:AW29"/>
    <mergeCell ref="AS30:AW30"/>
    <mergeCell ref="AS18:AW18"/>
    <mergeCell ref="AS19:AW19"/>
    <mergeCell ref="AS20:AW20"/>
    <mergeCell ref="AS21:AW21"/>
    <mergeCell ref="AS14:AW14"/>
    <mergeCell ref="AS15:AW15"/>
    <mergeCell ref="AS16:AW16"/>
    <mergeCell ref="AS17:AW17"/>
    <mergeCell ref="AS7:AW7"/>
    <mergeCell ref="AC8:AG8"/>
    <mergeCell ref="AC9:AG9"/>
    <mergeCell ref="AS8:AW8"/>
    <mergeCell ref="AS9:AW9"/>
    <mergeCell ref="AH8:AL8"/>
    <mergeCell ref="AH9:AL9"/>
    <mergeCell ref="AX9:BC9"/>
    <mergeCell ref="AH36:AL36"/>
    <mergeCell ref="AC5:AG5"/>
    <mergeCell ref="AC6:AG6"/>
    <mergeCell ref="AC7:AG7"/>
    <mergeCell ref="AH5:AL6"/>
    <mergeCell ref="AH30:AL30"/>
    <mergeCell ref="AH31:AL31"/>
    <mergeCell ref="AH32:AL32"/>
    <mergeCell ref="AH33:AL33"/>
    <mergeCell ref="M37:Q37"/>
    <mergeCell ref="M14:Q14"/>
    <mergeCell ref="M15:Q15"/>
    <mergeCell ref="M16:Q16"/>
    <mergeCell ref="M17:Q17"/>
    <mergeCell ref="M20:Q20"/>
    <mergeCell ref="M21:Q21"/>
    <mergeCell ref="M22:Q22"/>
    <mergeCell ref="M23:Q23"/>
    <mergeCell ref="M28:Q28"/>
    <mergeCell ref="M19:Q19"/>
    <mergeCell ref="I32:K32"/>
    <mergeCell ref="I33:K33"/>
    <mergeCell ref="I22:K22"/>
    <mergeCell ref="I23:K23"/>
    <mergeCell ref="M29:Q29"/>
    <mergeCell ref="M30:Q30"/>
    <mergeCell ref="M31:Q31"/>
    <mergeCell ref="I28:K28"/>
    <mergeCell ref="I29:K29"/>
    <mergeCell ref="I30:K30"/>
    <mergeCell ref="I31:K31"/>
    <mergeCell ref="I7:K7"/>
    <mergeCell ref="L5:L6"/>
    <mergeCell ref="I14:K14"/>
    <mergeCell ref="I15:K15"/>
    <mergeCell ref="I5:K5"/>
    <mergeCell ref="I6:K6"/>
    <mergeCell ref="I26:K26"/>
    <mergeCell ref="I27:K27"/>
    <mergeCell ref="M6:Q6"/>
    <mergeCell ref="M7:Q7"/>
    <mergeCell ref="R19:S19"/>
    <mergeCell ref="R17:S17"/>
    <mergeCell ref="M12:Q12"/>
    <mergeCell ref="M13:Q13"/>
    <mergeCell ref="M8:Q8"/>
    <mergeCell ref="M9:Q9"/>
    <mergeCell ref="M10:Q10"/>
    <mergeCell ref="M18:Q18"/>
    <mergeCell ref="T18:W18"/>
    <mergeCell ref="B19:C19"/>
    <mergeCell ref="B17:C17"/>
    <mergeCell ref="D21:G21"/>
    <mergeCell ref="R18:S18"/>
    <mergeCell ref="D19:G19"/>
    <mergeCell ref="I18:K18"/>
    <mergeCell ref="I19:K19"/>
    <mergeCell ref="I20:K20"/>
    <mergeCell ref="I21:K21"/>
    <mergeCell ref="T20:W20"/>
    <mergeCell ref="T21:W21"/>
    <mergeCell ref="B36:C36"/>
    <mergeCell ref="R33:S33"/>
    <mergeCell ref="R34:S34"/>
    <mergeCell ref="R35:S35"/>
    <mergeCell ref="B21:C21"/>
    <mergeCell ref="D20:G20"/>
    <mergeCell ref="B20:C20"/>
    <mergeCell ref="B34:C34"/>
    <mergeCell ref="AC18:AG18"/>
    <mergeCell ref="AC19:AG19"/>
    <mergeCell ref="AC20:AG20"/>
    <mergeCell ref="AC21:AG21"/>
    <mergeCell ref="D36:G36"/>
    <mergeCell ref="R36:S36"/>
    <mergeCell ref="T36:W36"/>
    <mergeCell ref="I36:K36"/>
    <mergeCell ref="M36:Q36"/>
    <mergeCell ref="Y36:AA36"/>
    <mergeCell ref="AN34:AQ34"/>
    <mergeCell ref="AN35:AQ35"/>
    <mergeCell ref="B35:C35"/>
    <mergeCell ref="AH35:AL35"/>
    <mergeCell ref="T35:W35"/>
    <mergeCell ref="Y35:AA35"/>
    <mergeCell ref="AN36:AQ36"/>
    <mergeCell ref="AC35:AG35"/>
    <mergeCell ref="AC36:AG36"/>
    <mergeCell ref="T32:W32"/>
    <mergeCell ref="B33:C33"/>
    <mergeCell ref="AH34:AL34"/>
    <mergeCell ref="T34:W34"/>
    <mergeCell ref="Y34:AA34"/>
    <mergeCell ref="AC32:AG32"/>
    <mergeCell ref="AC33:AG33"/>
    <mergeCell ref="AC34:AG34"/>
    <mergeCell ref="I34:K34"/>
    <mergeCell ref="M32:Q32"/>
    <mergeCell ref="D35:G35"/>
    <mergeCell ref="D33:G33"/>
    <mergeCell ref="D34:G34"/>
    <mergeCell ref="R32:S32"/>
    <mergeCell ref="I35:K35"/>
    <mergeCell ref="M33:Q33"/>
    <mergeCell ref="M34:Q34"/>
    <mergeCell ref="M35:Q35"/>
    <mergeCell ref="AN30:AQ30"/>
    <mergeCell ref="AN31:AQ31"/>
    <mergeCell ref="R31:S31"/>
    <mergeCell ref="AC31:AG31"/>
    <mergeCell ref="R30:S30"/>
    <mergeCell ref="AS31:AW31"/>
    <mergeCell ref="AX31:BC31"/>
    <mergeCell ref="R29:S29"/>
    <mergeCell ref="D30:G30"/>
    <mergeCell ref="T30:W30"/>
    <mergeCell ref="Y30:AA30"/>
    <mergeCell ref="AH29:AL29"/>
    <mergeCell ref="T29:W29"/>
    <mergeCell ref="Y29:AA29"/>
    <mergeCell ref="AC30:AG30"/>
    <mergeCell ref="B29:C29"/>
    <mergeCell ref="D28:G28"/>
    <mergeCell ref="B28:C28"/>
    <mergeCell ref="D29:G29"/>
    <mergeCell ref="AX24:BC24"/>
    <mergeCell ref="AX25:BC25"/>
    <mergeCell ref="AX26:BC26"/>
    <mergeCell ref="AS22:AW22"/>
    <mergeCell ref="AS23:AW23"/>
    <mergeCell ref="AS24:AW24"/>
    <mergeCell ref="AS25:AW25"/>
    <mergeCell ref="AS26:AW26"/>
    <mergeCell ref="AX19:BC19"/>
    <mergeCell ref="AX18:BC18"/>
    <mergeCell ref="B27:C27"/>
    <mergeCell ref="B26:C26"/>
    <mergeCell ref="D25:G25"/>
    <mergeCell ref="Y25:AA25"/>
    <mergeCell ref="T25:W25"/>
    <mergeCell ref="M25:Q25"/>
    <mergeCell ref="D26:G26"/>
    <mergeCell ref="D27:G27"/>
    <mergeCell ref="B30:C30"/>
    <mergeCell ref="B31:C31"/>
    <mergeCell ref="D31:G31"/>
    <mergeCell ref="B32:C32"/>
    <mergeCell ref="D32:G32"/>
    <mergeCell ref="B25:C25"/>
    <mergeCell ref="B24:C24"/>
    <mergeCell ref="D24:G24"/>
    <mergeCell ref="I24:K24"/>
    <mergeCell ref="I25:K25"/>
    <mergeCell ref="Y23:AA23"/>
    <mergeCell ref="T23:W23"/>
    <mergeCell ref="AC22:AG22"/>
    <mergeCell ref="AC23:AG23"/>
    <mergeCell ref="B7:C7"/>
    <mergeCell ref="B10:C10"/>
    <mergeCell ref="B13:C13"/>
    <mergeCell ref="B14:C14"/>
    <mergeCell ref="B8:C8"/>
    <mergeCell ref="B9:C9"/>
    <mergeCell ref="B12:C12"/>
    <mergeCell ref="B11:C11"/>
    <mergeCell ref="I8:K8"/>
    <mergeCell ref="I9:K9"/>
    <mergeCell ref="B23:C23"/>
    <mergeCell ref="B22:C22"/>
    <mergeCell ref="D23:G23"/>
    <mergeCell ref="D22:G22"/>
    <mergeCell ref="I16:K16"/>
    <mergeCell ref="I17:K17"/>
    <mergeCell ref="B15:C15"/>
    <mergeCell ref="B18:C18"/>
    <mergeCell ref="B16:C16"/>
    <mergeCell ref="D16:G16"/>
    <mergeCell ref="D17:G17"/>
    <mergeCell ref="D18:G18"/>
    <mergeCell ref="D15:G15"/>
    <mergeCell ref="T11:W11"/>
    <mergeCell ref="D8:G8"/>
    <mergeCell ref="D5:G6"/>
    <mergeCell ref="H5:H6"/>
    <mergeCell ref="D10:G10"/>
    <mergeCell ref="I10:K10"/>
    <mergeCell ref="I11:K11"/>
    <mergeCell ref="D11:G11"/>
    <mergeCell ref="D7:G7"/>
    <mergeCell ref="D9:G9"/>
    <mergeCell ref="AH14:AL14"/>
    <mergeCell ref="AH15:AL15"/>
    <mergeCell ref="D12:G12"/>
    <mergeCell ref="D13:G13"/>
    <mergeCell ref="I12:K12"/>
    <mergeCell ref="I13:K13"/>
    <mergeCell ref="D14:G14"/>
    <mergeCell ref="AC12:AG12"/>
    <mergeCell ref="AC13:AG13"/>
    <mergeCell ref="AH20:AL20"/>
    <mergeCell ref="AH21:AL21"/>
    <mergeCell ref="AC14:AG14"/>
    <mergeCell ref="AC15:AG15"/>
    <mergeCell ref="AC16:AG16"/>
    <mergeCell ref="AC17:AG17"/>
    <mergeCell ref="AH16:AL16"/>
    <mergeCell ref="AH17:AL17"/>
    <mergeCell ref="AH18:AL18"/>
    <mergeCell ref="AH19:AL19"/>
    <mergeCell ref="M11:Q11"/>
    <mergeCell ref="M24:Q24"/>
    <mergeCell ref="AH22:AL22"/>
    <mergeCell ref="AH23:AL23"/>
    <mergeCell ref="AH24:AL24"/>
    <mergeCell ref="AC24:AG24"/>
    <mergeCell ref="R11:S11"/>
    <mergeCell ref="R12:S12"/>
    <mergeCell ref="R13:S13"/>
    <mergeCell ref="R14:S14"/>
    <mergeCell ref="M26:Q26"/>
    <mergeCell ref="M27:Q27"/>
    <mergeCell ref="AH25:AL25"/>
    <mergeCell ref="AH26:AL26"/>
    <mergeCell ref="AH27:AL27"/>
    <mergeCell ref="AC25:AG25"/>
    <mergeCell ref="AC26:AG26"/>
    <mergeCell ref="AC27:AG27"/>
    <mergeCell ref="T26:W26"/>
    <mergeCell ref="Y26:AA26"/>
    <mergeCell ref="B5:C5"/>
    <mergeCell ref="B6:C6"/>
    <mergeCell ref="B4:Q4"/>
    <mergeCell ref="R5:S5"/>
    <mergeCell ref="R6:S6"/>
    <mergeCell ref="R4:AW4"/>
    <mergeCell ref="AS6:AW6"/>
    <mergeCell ref="Y6:AA6"/>
    <mergeCell ref="AR5:AR6"/>
    <mergeCell ref="M5:Q5"/>
    <mergeCell ref="R7:S7"/>
    <mergeCell ref="R8:S8"/>
    <mergeCell ref="R9:S9"/>
    <mergeCell ref="R10:S10"/>
    <mergeCell ref="R28:S28"/>
    <mergeCell ref="R20:S20"/>
    <mergeCell ref="R21:S21"/>
    <mergeCell ref="R22:S22"/>
    <mergeCell ref="R23:S23"/>
    <mergeCell ref="R24:S24"/>
    <mergeCell ref="R25:S25"/>
    <mergeCell ref="R26:S26"/>
    <mergeCell ref="R27:S27"/>
    <mergeCell ref="R15:S15"/>
    <mergeCell ref="R16:S16"/>
    <mergeCell ref="AH28:AL28"/>
    <mergeCell ref="T7:W7"/>
    <mergeCell ref="Y7:AA7"/>
    <mergeCell ref="T13:W13"/>
    <mergeCell ref="T8:W8"/>
    <mergeCell ref="Y8:AA8"/>
    <mergeCell ref="T9:W9"/>
    <mergeCell ref="AH7:AL7"/>
    <mergeCell ref="T12:W12"/>
    <mergeCell ref="AN9:AQ9"/>
    <mergeCell ref="AN10:AQ10"/>
    <mergeCell ref="AN11:AQ11"/>
    <mergeCell ref="Y12:AA12"/>
    <mergeCell ref="Y9:AA9"/>
    <mergeCell ref="T10:W10"/>
    <mergeCell ref="Y10:AA10"/>
    <mergeCell ref="Y11:AA11"/>
    <mergeCell ref="AH12:AL12"/>
    <mergeCell ref="Y13:AA13"/>
    <mergeCell ref="AM5:AM6"/>
    <mergeCell ref="AN5:AQ5"/>
    <mergeCell ref="AN6:AQ6"/>
    <mergeCell ref="AN7:AQ7"/>
    <mergeCell ref="AH13:AL13"/>
    <mergeCell ref="AH10:AL10"/>
    <mergeCell ref="AH11:AL11"/>
    <mergeCell ref="AC10:AG10"/>
    <mergeCell ref="AC11:AG11"/>
    <mergeCell ref="AS10:AW10"/>
    <mergeCell ref="AS11:AW11"/>
    <mergeCell ref="AS12:AW12"/>
    <mergeCell ref="AS13:AW13"/>
    <mergeCell ref="AN15:AQ15"/>
    <mergeCell ref="T17:W17"/>
    <mergeCell ref="Y17:AA17"/>
    <mergeCell ref="T16:W16"/>
    <mergeCell ref="Y16:AA16"/>
    <mergeCell ref="T15:W15"/>
    <mergeCell ref="Y15:AA15"/>
    <mergeCell ref="T19:W19"/>
    <mergeCell ref="AN8:AQ8"/>
    <mergeCell ref="AN12:AQ12"/>
    <mergeCell ref="AN13:AQ13"/>
    <mergeCell ref="AN16:AQ16"/>
    <mergeCell ref="AN17:AQ17"/>
    <mergeCell ref="AN18:AQ18"/>
    <mergeCell ref="AN19:AQ19"/>
    <mergeCell ref="T14:W14"/>
    <mergeCell ref="AN14:AQ14"/>
    <mergeCell ref="Y20:AA20"/>
    <mergeCell ref="Y18:AA18"/>
    <mergeCell ref="Y19:AA19"/>
    <mergeCell ref="Y14:AA14"/>
    <mergeCell ref="AN20:AQ20"/>
    <mergeCell ref="Y21:AA21"/>
    <mergeCell ref="AN21:AQ21"/>
    <mergeCell ref="T24:W24"/>
    <mergeCell ref="Y24:AA24"/>
    <mergeCell ref="T22:W22"/>
    <mergeCell ref="Y22:AA22"/>
    <mergeCell ref="AN22:AQ22"/>
    <mergeCell ref="AN23:AQ23"/>
    <mergeCell ref="AN24:AQ24"/>
    <mergeCell ref="T28:W28"/>
    <mergeCell ref="Y28:AA28"/>
    <mergeCell ref="T27:W27"/>
    <mergeCell ref="Y27:AA27"/>
    <mergeCell ref="AN25:AQ25"/>
    <mergeCell ref="AN26:AQ26"/>
    <mergeCell ref="AS5:AW5"/>
    <mergeCell ref="T33:W33"/>
    <mergeCell ref="Y33:AA33"/>
    <mergeCell ref="Y32:AA32"/>
    <mergeCell ref="AN27:AQ27"/>
    <mergeCell ref="AN28:AQ28"/>
    <mergeCell ref="AN29:AQ29"/>
    <mergeCell ref="AN32:AQ32"/>
    <mergeCell ref="AN33:AQ33"/>
    <mergeCell ref="AC28:AG28"/>
    <mergeCell ref="AC29:AG29"/>
    <mergeCell ref="T6:W6"/>
    <mergeCell ref="X5:X6"/>
    <mergeCell ref="Y5:AA5"/>
    <mergeCell ref="AB5:AB6"/>
    <mergeCell ref="T5:W5"/>
    <mergeCell ref="Y31:AA31"/>
    <mergeCell ref="T31:W31"/>
  </mergeCells>
  <conditionalFormatting sqref="AH7:AH36 AC7:AC36">
    <cfRule type="cellIs" priority="1" dxfId="0"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codeName="Sheet7">
    <tabColor indexed="47"/>
    <pageSetUpPr fitToPage="1"/>
  </sheetPr>
  <dimension ref="B1:AK41"/>
  <sheetViews>
    <sheetView showGridLines="0" showZeros="0" view="pageBreakPreview" zoomScale="60" zoomScaleNormal="75" workbookViewId="0" topLeftCell="A4">
      <selection activeCell="AC32" sqref="AC32:AE33"/>
    </sheetView>
  </sheetViews>
  <sheetFormatPr defaultColWidth="9.00390625" defaultRowHeight="13.5" customHeight="1"/>
  <cols>
    <col min="1" max="1" width="2.625" style="253" customWidth="1"/>
    <col min="2" max="8" width="2.875" style="253" customWidth="1"/>
    <col min="9" max="25" width="1.4921875" style="253" customWidth="1"/>
    <col min="26" max="34" width="5.50390625" style="253" customWidth="1"/>
    <col min="35" max="120" width="2.625" style="253" customWidth="1"/>
    <col min="121" max="16384" width="9.00390625" style="253" customWidth="1"/>
  </cols>
  <sheetData>
    <row r="1" spans="2:34" ht="13.5">
      <c r="B1" s="843" t="s">
        <v>385</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5"/>
    </row>
    <row r="2" spans="2:34" ht="13.5">
      <c r="B2" s="846"/>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8"/>
    </row>
    <row r="3" spans="2:34" ht="13.5">
      <c r="B3" s="846"/>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8"/>
    </row>
    <row r="4" spans="2:34" ht="22.5" customHeight="1">
      <c r="B4" s="849" t="s">
        <v>386</v>
      </c>
      <c r="C4" s="850"/>
      <c r="D4" s="850"/>
      <c r="E4" s="850"/>
      <c r="F4" s="850"/>
      <c r="G4" s="850"/>
      <c r="H4" s="850"/>
      <c r="I4" s="850" t="s">
        <v>387</v>
      </c>
      <c r="J4" s="850"/>
      <c r="K4" s="850"/>
      <c r="L4" s="850"/>
      <c r="M4" s="850"/>
      <c r="N4" s="850"/>
      <c r="O4" s="850"/>
      <c r="P4" s="850"/>
      <c r="Q4" s="850"/>
      <c r="R4" s="850"/>
      <c r="S4" s="850"/>
      <c r="T4" s="850"/>
      <c r="U4" s="850"/>
      <c r="V4" s="850"/>
      <c r="W4" s="850"/>
      <c r="X4" s="850"/>
      <c r="Y4" s="850"/>
      <c r="Z4" s="851" t="s">
        <v>388</v>
      </c>
      <c r="AA4" s="852"/>
      <c r="AB4" s="852"/>
      <c r="AC4" s="852"/>
      <c r="AD4" s="852"/>
      <c r="AE4" s="852"/>
      <c r="AF4" s="852"/>
      <c r="AG4" s="852"/>
      <c r="AH4" s="853"/>
    </row>
    <row r="5" spans="2:34" ht="22.5" customHeight="1">
      <c r="B5" s="849"/>
      <c r="C5" s="850"/>
      <c r="D5" s="850"/>
      <c r="E5" s="850"/>
      <c r="F5" s="850"/>
      <c r="G5" s="850"/>
      <c r="H5" s="850"/>
      <c r="I5" s="850"/>
      <c r="J5" s="850"/>
      <c r="K5" s="850"/>
      <c r="L5" s="850"/>
      <c r="M5" s="850"/>
      <c r="N5" s="850"/>
      <c r="O5" s="850"/>
      <c r="P5" s="850"/>
      <c r="Q5" s="850"/>
      <c r="R5" s="850"/>
      <c r="S5" s="850"/>
      <c r="T5" s="850"/>
      <c r="U5" s="850"/>
      <c r="V5" s="850"/>
      <c r="W5" s="850"/>
      <c r="X5" s="850"/>
      <c r="Y5" s="850"/>
      <c r="Z5" s="850" t="s">
        <v>220</v>
      </c>
      <c r="AA5" s="850"/>
      <c r="AB5" s="850"/>
      <c r="AC5" s="854" t="s">
        <v>322</v>
      </c>
      <c r="AD5" s="854"/>
      <c r="AE5" s="854"/>
      <c r="AF5" s="854" t="s">
        <v>389</v>
      </c>
      <c r="AG5" s="854"/>
      <c r="AH5" s="855"/>
    </row>
    <row r="6" spans="2:34" ht="22.5" customHeight="1">
      <c r="B6" s="828"/>
      <c r="C6" s="829"/>
      <c r="D6" s="829"/>
      <c r="E6" s="829"/>
      <c r="F6" s="829"/>
      <c r="G6" s="829"/>
      <c r="H6" s="829"/>
      <c r="I6" s="836"/>
      <c r="J6" s="837"/>
      <c r="K6" s="837"/>
      <c r="L6" s="837"/>
      <c r="M6" s="837"/>
      <c r="N6" s="837"/>
      <c r="O6" s="837"/>
      <c r="P6" s="837"/>
      <c r="Q6" s="837"/>
      <c r="R6" s="837"/>
      <c r="S6" s="837"/>
      <c r="T6" s="837"/>
      <c r="U6" s="837"/>
      <c r="V6" s="837"/>
      <c r="W6" s="837"/>
      <c r="X6" s="837"/>
      <c r="Y6" s="838"/>
      <c r="Z6" s="842"/>
      <c r="AA6" s="842"/>
      <c r="AB6" s="842"/>
      <c r="AC6" s="842"/>
      <c r="AD6" s="842"/>
      <c r="AE6" s="842"/>
      <c r="AF6" s="826">
        <f>IF(AND(NOT(Z6=""),NOT(AC6="")),Z6-AC6,"")</f>
      </c>
      <c r="AG6" s="826"/>
      <c r="AH6" s="827"/>
    </row>
    <row r="7" spans="2:34" ht="22.5" customHeight="1">
      <c r="B7" s="828"/>
      <c r="C7" s="829"/>
      <c r="D7" s="829"/>
      <c r="E7" s="829"/>
      <c r="F7" s="829"/>
      <c r="G7" s="829"/>
      <c r="H7" s="829"/>
      <c r="I7" s="839"/>
      <c r="J7" s="840"/>
      <c r="K7" s="840"/>
      <c r="L7" s="840"/>
      <c r="M7" s="840"/>
      <c r="N7" s="840"/>
      <c r="O7" s="840"/>
      <c r="P7" s="840"/>
      <c r="Q7" s="840"/>
      <c r="R7" s="840"/>
      <c r="S7" s="840"/>
      <c r="T7" s="840"/>
      <c r="U7" s="840"/>
      <c r="V7" s="840"/>
      <c r="W7" s="840"/>
      <c r="X7" s="840"/>
      <c r="Y7" s="841"/>
      <c r="Z7" s="842"/>
      <c r="AA7" s="842"/>
      <c r="AB7" s="842"/>
      <c r="AC7" s="842"/>
      <c r="AD7" s="842"/>
      <c r="AE7" s="842"/>
      <c r="AF7" s="826"/>
      <c r="AG7" s="826"/>
      <c r="AH7" s="827"/>
    </row>
    <row r="8" spans="2:34" ht="22.5" customHeight="1">
      <c r="B8" s="828"/>
      <c r="C8" s="829"/>
      <c r="D8" s="829"/>
      <c r="E8" s="829"/>
      <c r="F8" s="829"/>
      <c r="G8" s="829"/>
      <c r="H8" s="829"/>
      <c r="I8" s="836"/>
      <c r="J8" s="837"/>
      <c r="K8" s="837"/>
      <c r="L8" s="837"/>
      <c r="M8" s="837"/>
      <c r="N8" s="837"/>
      <c r="O8" s="837"/>
      <c r="P8" s="837"/>
      <c r="Q8" s="837"/>
      <c r="R8" s="837"/>
      <c r="S8" s="837"/>
      <c r="T8" s="837"/>
      <c r="U8" s="837"/>
      <c r="V8" s="837"/>
      <c r="W8" s="837"/>
      <c r="X8" s="837"/>
      <c r="Y8" s="838"/>
      <c r="Z8" s="842">
        <v>0</v>
      </c>
      <c r="AA8" s="842"/>
      <c r="AB8" s="842"/>
      <c r="AC8" s="842">
        <v>0</v>
      </c>
      <c r="AD8" s="842"/>
      <c r="AE8" s="842"/>
      <c r="AF8" s="826">
        <f>IF(AND(NOT(Z8=""),NOT(AC8="")),Z8-AC8,"")</f>
        <v>0</v>
      </c>
      <c r="AG8" s="826"/>
      <c r="AH8" s="827"/>
    </row>
    <row r="9" spans="2:34" ht="22.5" customHeight="1">
      <c r="B9" s="828"/>
      <c r="C9" s="829"/>
      <c r="D9" s="829"/>
      <c r="E9" s="829"/>
      <c r="F9" s="829"/>
      <c r="G9" s="829"/>
      <c r="H9" s="829"/>
      <c r="I9" s="839"/>
      <c r="J9" s="840"/>
      <c r="K9" s="840"/>
      <c r="L9" s="840"/>
      <c r="M9" s="840"/>
      <c r="N9" s="840"/>
      <c r="O9" s="840"/>
      <c r="P9" s="840"/>
      <c r="Q9" s="840"/>
      <c r="R9" s="840"/>
      <c r="S9" s="840"/>
      <c r="T9" s="840"/>
      <c r="U9" s="840"/>
      <c r="V9" s="840"/>
      <c r="W9" s="840"/>
      <c r="X9" s="840"/>
      <c r="Y9" s="841"/>
      <c r="Z9" s="842"/>
      <c r="AA9" s="842"/>
      <c r="AB9" s="842"/>
      <c r="AC9" s="842"/>
      <c r="AD9" s="842"/>
      <c r="AE9" s="842"/>
      <c r="AF9" s="826"/>
      <c r="AG9" s="826"/>
      <c r="AH9" s="827"/>
    </row>
    <row r="10" spans="2:34" ht="22.5" customHeight="1">
      <c r="B10" s="828"/>
      <c r="C10" s="829"/>
      <c r="D10" s="829"/>
      <c r="E10" s="829"/>
      <c r="F10" s="829"/>
      <c r="G10" s="829"/>
      <c r="H10" s="829"/>
      <c r="I10" s="836"/>
      <c r="J10" s="837"/>
      <c r="K10" s="837"/>
      <c r="L10" s="837"/>
      <c r="M10" s="837"/>
      <c r="N10" s="837"/>
      <c r="O10" s="837"/>
      <c r="P10" s="837"/>
      <c r="Q10" s="837"/>
      <c r="R10" s="837"/>
      <c r="S10" s="837"/>
      <c r="T10" s="837"/>
      <c r="U10" s="837"/>
      <c r="V10" s="837"/>
      <c r="W10" s="837"/>
      <c r="X10" s="837"/>
      <c r="Y10" s="838"/>
      <c r="Z10" s="842">
        <v>0</v>
      </c>
      <c r="AA10" s="842"/>
      <c r="AB10" s="842"/>
      <c r="AC10" s="842">
        <v>0</v>
      </c>
      <c r="AD10" s="842"/>
      <c r="AE10" s="842"/>
      <c r="AF10" s="826">
        <f>IF(AND(NOT(Z10=""),NOT(AC10="")),Z10-AC10,"")</f>
        <v>0</v>
      </c>
      <c r="AG10" s="826"/>
      <c r="AH10" s="827"/>
    </row>
    <row r="11" spans="2:34" ht="22.5" customHeight="1">
      <c r="B11" s="828"/>
      <c r="C11" s="829"/>
      <c r="D11" s="829"/>
      <c r="E11" s="829"/>
      <c r="F11" s="829"/>
      <c r="G11" s="829"/>
      <c r="H11" s="829"/>
      <c r="I11" s="839"/>
      <c r="J11" s="840"/>
      <c r="K11" s="840"/>
      <c r="L11" s="840"/>
      <c r="M11" s="840"/>
      <c r="N11" s="840"/>
      <c r="O11" s="840"/>
      <c r="P11" s="840"/>
      <c r="Q11" s="840"/>
      <c r="R11" s="840"/>
      <c r="S11" s="840"/>
      <c r="T11" s="840"/>
      <c r="U11" s="840"/>
      <c r="V11" s="840"/>
      <c r="W11" s="840"/>
      <c r="X11" s="840"/>
      <c r="Y11" s="841"/>
      <c r="Z11" s="842"/>
      <c r="AA11" s="842"/>
      <c r="AB11" s="842"/>
      <c r="AC11" s="842"/>
      <c r="AD11" s="842"/>
      <c r="AE11" s="842"/>
      <c r="AF11" s="826"/>
      <c r="AG11" s="826"/>
      <c r="AH11" s="827"/>
    </row>
    <row r="12" spans="2:34" ht="22.5" customHeight="1">
      <c r="B12" s="828"/>
      <c r="C12" s="829"/>
      <c r="D12" s="829"/>
      <c r="E12" s="829"/>
      <c r="F12" s="829"/>
      <c r="G12" s="829"/>
      <c r="H12" s="829"/>
      <c r="I12" s="836"/>
      <c r="J12" s="837"/>
      <c r="K12" s="837"/>
      <c r="L12" s="837"/>
      <c r="M12" s="837"/>
      <c r="N12" s="837"/>
      <c r="O12" s="837"/>
      <c r="P12" s="837"/>
      <c r="Q12" s="837"/>
      <c r="R12" s="837"/>
      <c r="S12" s="837"/>
      <c r="T12" s="837"/>
      <c r="U12" s="837"/>
      <c r="V12" s="837"/>
      <c r="W12" s="837"/>
      <c r="X12" s="837"/>
      <c r="Y12" s="838"/>
      <c r="Z12" s="842">
        <v>0</v>
      </c>
      <c r="AA12" s="842"/>
      <c r="AB12" s="842"/>
      <c r="AC12" s="842">
        <v>0</v>
      </c>
      <c r="AD12" s="842"/>
      <c r="AE12" s="842"/>
      <c r="AF12" s="826">
        <f>IF(AND(NOT(Z12=""),NOT(AC12="")),Z12-AC12,"")</f>
        <v>0</v>
      </c>
      <c r="AG12" s="826"/>
      <c r="AH12" s="827"/>
    </row>
    <row r="13" spans="2:34" ht="22.5" customHeight="1">
      <c r="B13" s="828"/>
      <c r="C13" s="829"/>
      <c r="D13" s="829"/>
      <c r="E13" s="829"/>
      <c r="F13" s="829"/>
      <c r="G13" s="829"/>
      <c r="H13" s="829"/>
      <c r="I13" s="839"/>
      <c r="J13" s="840"/>
      <c r="K13" s="840"/>
      <c r="L13" s="840"/>
      <c r="M13" s="840"/>
      <c r="N13" s="840"/>
      <c r="O13" s="840"/>
      <c r="P13" s="840"/>
      <c r="Q13" s="840"/>
      <c r="R13" s="840"/>
      <c r="S13" s="840"/>
      <c r="T13" s="840"/>
      <c r="U13" s="840"/>
      <c r="V13" s="840"/>
      <c r="W13" s="840"/>
      <c r="X13" s="840"/>
      <c r="Y13" s="841"/>
      <c r="Z13" s="842"/>
      <c r="AA13" s="842"/>
      <c r="AB13" s="842"/>
      <c r="AC13" s="842"/>
      <c r="AD13" s="842"/>
      <c r="AE13" s="842"/>
      <c r="AF13" s="826"/>
      <c r="AG13" s="826"/>
      <c r="AH13" s="827"/>
    </row>
    <row r="14" spans="2:34" ht="22.5" customHeight="1">
      <c r="B14" s="828"/>
      <c r="C14" s="829"/>
      <c r="D14" s="829"/>
      <c r="E14" s="829"/>
      <c r="F14" s="829"/>
      <c r="G14" s="829"/>
      <c r="H14" s="829"/>
      <c r="I14" s="836"/>
      <c r="J14" s="837"/>
      <c r="K14" s="837"/>
      <c r="L14" s="837"/>
      <c r="M14" s="837"/>
      <c r="N14" s="837"/>
      <c r="O14" s="837"/>
      <c r="P14" s="837"/>
      <c r="Q14" s="837"/>
      <c r="R14" s="837"/>
      <c r="S14" s="837"/>
      <c r="T14" s="837"/>
      <c r="U14" s="837"/>
      <c r="V14" s="837"/>
      <c r="W14" s="837"/>
      <c r="X14" s="837"/>
      <c r="Y14" s="838"/>
      <c r="Z14" s="842">
        <v>0</v>
      </c>
      <c r="AA14" s="842"/>
      <c r="AB14" s="842"/>
      <c r="AC14" s="842">
        <v>0</v>
      </c>
      <c r="AD14" s="842"/>
      <c r="AE14" s="842"/>
      <c r="AF14" s="826">
        <f>IF(AND(NOT(Z14=""),NOT(AC14="")),Z14-AC14,"")</f>
        <v>0</v>
      </c>
      <c r="AG14" s="826"/>
      <c r="AH14" s="827"/>
    </row>
    <row r="15" spans="2:34" ht="22.5" customHeight="1">
      <c r="B15" s="828"/>
      <c r="C15" s="829"/>
      <c r="D15" s="829"/>
      <c r="E15" s="829"/>
      <c r="F15" s="829"/>
      <c r="G15" s="829"/>
      <c r="H15" s="829"/>
      <c r="I15" s="839"/>
      <c r="J15" s="840"/>
      <c r="K15" s="840"/>
      <c r="L15" s="840"/>
      <c r="M15" s="840"/>
      <c r="N15" s="840"/>
      <c r="O15" s="840"/>
      <c r="P15" s="840"/>
      <c r="Q15" s="840"/>
      <c r="R15" s="840"/>
      <c r="S15" s="840"/>
      <c r="T15" s="840"/>
      <c r="U15" s="840"/>
      <c r="V15" s="840"/>
      <c r="W15" s="840"/>
      <c r="X15" s="840"/>
      <c r="Y15" s="841"/>
      <c r="Z15" s="842"/>
      <c r="AA15" s="842"/>
      <c r="AB15" s="842"/>
      <c r="AC15" s="842"/>
      <c r="AD15" s="842"/>
      <c r="AE15" s="842"/>
      <c r="AF15" s="826"/>
      <c r="AG15" s="826"/>
      <c r="AH15" s="827"/>
    </row>
    <row r="16" spans="2:34" ht="22.5" customHeight="1">
      <c r="B16" s="828"/>
      <c r="C16" s="829"/>
      <c r="D16" s="829"/>
      <c r="E16" s="829"/>
      <c r="F16" s="829"/>
      <c r="G16" s="829"/>
      <c r="H16" s="829"/>
      <c r="I16" s="836"/>
      <c r="J16" s="837"/>
      <c r="K16" s="837"/>
      <c r="L16" s="837"/>
      <c r="M16" s="837"/>
      <c r="N16" s="837"/>
      <c r="O16" s="837"/>
      <c r="P16" s="837"/>
      <c r="Q16" s="837"/>
      <c r="R16" s="837"/>
      <c r="S16" s="837"/>
      <c r="T16" s="837"/>
      <c r="U16" s="837"/>
      <c r="V16" s="837"/>
      <c r="W16" s="837"/>
      <c r="X16" s="837"/>
      <c r="Y16" s="838"/>
      <c r="Z16" s="842">
        <v>0</v>
      </c>
      <c r="AA16" s="842"/>
      <c r="AB16" s="842"/>
      <c r="AC16" s="842">
        <v>0</v>
      </c>
      <c r="AD16" s="842"/>
      <c r="AE16" s="842"/>
      <c r="AF16" s="826">
        <f>IF(AND(NOT(Z16=""),NOT(AC16="")),Z16-AC16,"")</f>
        <v>0</v>
      </c>
      <c r="AG16" s="826"/>
      <c r="AH16" s="827"/>
    </row>
    <row r="17" spans="2:34" ht="22.5" customHeight="1">
      <c r="B17" s="828"/>
      <c r="C17" s="829"/>
      <c r="D17" s="829"/>
      <c r="E17" s="829"/>
      <c r="F17" s="829"/>
      <c r="G17" s="829"/>
      <c r="H17" s="829"/>
      <c r="I17" s="839"/>
      <c r="J17" s="840"/>
      <c r="K17" s="840"/>
      <c r="L17" s="840"/>
      <c r="M17" s="840"/>
      <c r="N17" s="840"/>
      <c r="O17" s="840"/>
      <c r="P17" s="840"/>
      <c r="Q17" s="840"/>
      <c r="R17" s="840"/>
      <c r="S17" s="840"/>
      <c r="T17" s="840"/>
      <c r="U17" s="840"/>
      <c r="V17" s="840"/>
      <c r="W17" s="840"/>
      <c r="X17" s="840"/>
      <c r="Y17" s="841"/>
      <c r="Z17" s="842"/>
      <c r="AA17" s="842"/>
      <c r="AB17" s="842"/>
      <c r="AC17" s="842"/>
      <c r="AD17" s="842"/>
      <c r="AE17" s="842"/>
      <c r="AF17" s="826"/>
      <c r="AG17" s="826"/>
      <c r="AH17" s="827"/>
    </row>
    <row r="18" spans="2:34" ht="22.5" customHeight="1">
      <c r="B18" s="828"/>
      <c r="C18" s="829"/>
      <c r="D18" s="829"/>
      <c r="E18" s="829"/>
      <c r="F18" s="829"/>
      <c r="G18" s="829"/>
      <c r="H18" s="829"/>
      <c r="I18" s="836"/>
      <c r="J18" s="837"/>
      <c r="K18" s="837"/>
      <c r="L18" s="837"/>
      <c r="M18" s="837"/>
      <c r="N18" s="837"/>
      <c r="O18" s="837"/>
      <c r="P18" s="837"/>
      <c r="Q18" s="837"/>
      <c r="R18" s="837"/>
      <c r="S18" s="837"/>
      <c r="T18" s="837"/>
      <c r="U18" s="837"/>
      <c r="V18" s="837"/>
      <c r="W18" s="837"/>
      <c r="X18" s="837"/>
      <c r="Y18" s="838"/>
      <c r="Z18" s="842">
        <v>0</v>
      </c>
      <c r="AA18" s="842"/>
      <c r="AB18" s="842"/>
      <c r="AC18" s="842">
        <v>0</v>
      </c>
      <c r="AD18" s="842"/>
      <c r="AE18" s="842"/>
      <c r="AF18" s="826">
        <f>IF(AND(NOT(Z18=""),NOT(AC18="")),Z18-AC18,"")</f>
        <v>0</v>
      </c>
      <c r="AG18" s="826"/>
      <c r="AH18" s="827"/>
    </row>
    <row r="19" spans="2:34" ht="22.5" customHeight="1">
      <c r="B19" s="828"/>
      <c r="C19" s="829"/>
      <c r="D19" s="829"/>
      <c r="E19" s="829"/>
      <c r="F19" s="829"/>
      <c r="G19" s="829"/>
      <c r="H19" s="829"/>
      <c r="I19" s="839"/>
      <c r="J19" s="840"/>
      <c r="K19" s="840"/>
      <c r="L19" s="840"/>
      <c r="M19" s="840"/>
      <c r="N19" s="840"/>
      <c r="O19" s="840"/>
      <c r="P19" s="840"/>
      <c r="Q19" s="840"/>
      <c r="R19" s="840"/>
      <c r="S19" s="840"/>
      <c r="T19" s="840"/>
      <c r="U19" s="840"/>
      <c r="V19" s="840"/>
      <c r="W19" s="840"/>
      <c r="X19" s="840"/>
      <c r="Y19" s="841"/>
      <c r="Z19" s="842"/>
      <c r="AA19" s="842"/>
      <c r="AB19" s="842"/>
      <c r="AC19" s="842"/>
      <c r="AD19" s="842"/>
      <c r="AE19" s="842"/>
      <c r="AF19" s="826"/>
      <c r="AG19" s="826"/>
      <c r="AH19" s="827"/>
    </row>
    <row r="20" spans="2:34" ht="22.5" customHeight="1">
      <c r="B20" s="828"/>
      <c r="C20" s="829"/>
      <c r="D20" s="829"/>
      <c r="E20" s="829"/>
      <c r="F20" s="829"/>
      <c r="G20" s="829"/>
      <c r="H20" s="829"/>
      <c r="I20" s="836"/>
      <c r="J20" s="837"/>
      <c r="K20" s="837"/>
      <c r="L20" s="837"/>
      <c r="M20" s="837"/>
      <c r="N20" s="837"/>
      <c r="O20" s="837"/>
      <c r="P20" s="837"/>
      <c r="Q20" s="837"/>
      <c r="R20" s="837"/>
      <c r="S20" s="837"/>
      <c r="T20" s="837"/>
      <c r="U20" s="837"/>
      <c r="V20" s="837"/>
      <c r="W20" s="837"/>
      <c r="X20" s="837"/>
      <c r="Y20" s="838"/>
      <c r="Z20" s="842">
        <v>0</v>
      </c>
      <c r="AA20" s="842"/>
      <c r="AB20" s="842"/>
      <c r="AC20" s="842">
        <v>0</v>
      </c>
      <c r="AD20" s="842"/>
      <c r="AE20" s="842"/>
      <c r="AF20" s="826">
        <f>IF(AND(NOT(Z20=""),NOT(AC20="")),Z20-AC20,"")</f>
        <v>0</v>
      </c>
      <c r="AG20" s="826"/>
      <c r="AH20" s="827"/>
    </row>
    <row r="21" spans="2:34" ht="22.5" customHeight="1">
      <c r="B21" s="828"/>
      <c r="C21" s="829"/>
      <c r="D21" s="829"/>
      <c r="E21" s="829"/>
      <c r="F21" s="829"/>
      <c r="G21" s="829"/>
      <c r="H21" s="829"/>
      <c r="I21" s="839"/>
      <c r="J21" s="840"/>
      <c r="K21" s="840"/>
      <c r="L21" s="840"/>
      <c r="M21" s="840"/>
      <c r="N21" s="840"/>
      <c r="O21" s="840"/>
      <c r="P21" s="840"/>
      <c r="Q21" s="840"/>
      <c r="R21" s="840"/>
      <c r="S21" s="840"/>
      <c r="T21" s="840"/>
      <c r="U21" s="840"/>
      <c r="V21" s="840"/>
      <c r="W21" s="840"/>
      <c r="X21" s="840"/>
      <c r="Y21" s="841"/>
      <c r="Z21" s="842"/>
      <c r="AA21" s="842"/>
      <c r="AB21" s="842"/>
      <c r="AC21" s="842"/>
      <c r="AD21" s="842"/>
      <c r="AE21" s="842"/>
      <c r="AF21" s="826"/>
      <c r="AG21" s="826"/>
      <c r="AH21" s="827"/>
    </row>
    <row r="22" spans="2:34" ht="22.5" customHeight="1">
      <c r="B22" s="828"/>
      <c r="C22" s="829"/>
      <c r="D22" s="829"/>
      <c r="E22" s="829"/>
      <c r="F22" s="829"/>
      <c r="G22" s="829"/>
      <c r="H22" s="829"/>
      <c r="I22" s="836"/>
      <c r="J22" s="837"/>
      <c r="K22" s="837"/>
      <c r="L22" s="837"/>
      <c r="M22" s="837"/>
      <c r="N22" s="837"/>
      <c r="O22" s="837"/>
      <c r="P22" s="837"/>
      <c r="Q22" s="837"/>
      <c r="R22" s="837"/>
      <c r="S22" s="837"/>
      <c r="T22" s="837"/>
      <c r="U22" s="837"/>
      <c r="V22" s="837"/>
      <c r="W22" s="837"/>
      <c r="X22" s="837"/>
      <c r="Y22" s="838"/>
      <c r="Z22" s="842">
        <v>0</v>
      </c>
      <c r="AA22" s="842"/>
      <c r="AB22" s="842"/>
      <c r="AC22" s="842">
        <v>0</v>
      </c>
      <c r="AD22" s="842"/>
      <c r="AE22" s="842"/>
      <c r="AF22" s="826">
        <f>IF(AND(NOT(Z22=""),NOT(AC22="")),Z22-AC22,"")</f>
        <v>0</v>
      </c>
      <c r="AG22" s="826"/>
      <c r="AH22" s="827"/>
    </row>
    <row r="23" spans="2:34" ht="22.5" customHeight="1">
      <c r="B23" s="828"/>
      <c r="C23" s="829"/>
      <c r="D23" s="829"/>
      <c r="E23" s="829"/>
      <c r="F23" s="829"/>
      <c r="G23" s="829"/>
      <c r="H23" s="829"/>
      <c r="I23" s="839"/>
      <c r="J23" s="840"/>
      <c r="K23" s="840"/>
      <c r="L23" s="840"/>
      <c r="M23" s="840"/>
      <c r="N23" s="840"/>
      <c r="O23" s="840"/>
      <c r="P23" s="840"/>
      <c r="Q23" s="840"/>
      <c r="R23" s="840"/>
      <c r="S23" s="840"/>
      <c r="T23" s="840"/>
      <c r="U23" s="840"/>
      <c r="V23" s="840"/>
      <c r="W23" s="840"/>
      <c r="X23" s="840"/>
      <c r="Y23" s="841"/>
      <c r="Z23" s="842"/>
      <c r="AA23" s="842"/>
      <c r="AB23" s="842"/>
      <c r="AC23" s="842"/>
      <c r="AD23" s="842"/>
      <c r="AE23" s="842"/>
      <c r="AF23" s="826"/>
      <c r="AG23" s="826"/>
      <c r="AH23" s="827"/>
    </row>
    <row r="24" spans="2:34" ht="22.5" customHeight="1">
      <c r="B24" s="828"/>
      <c r="C24" s="829"/>
      <c r="D24" s="829"/>
      <c r="E24" s="829"/>
      <c r="F24" s="829"/>
      <c r="G24" s="829"/>
      <c r="H24" s="829"/>
      <c r="I24" s="836"/>
      <c r="J24" s="837"/>
      <c r="K24" s="837"/>
      <c r="L24" s="837"/>
      <c r="M24" s="837"/>
      <c r="N24" s="837"/>
      <c r="O24" s="837"/>
      <c r="P24" s="837"/>
      <c r="Q24" s="837"/>
      <c r="R24" s="837"/>
      <c r="S24" s="837"/>
      <c r="T24" s="837"/>
      <c r="U24" s="837"/>
      <c r="V24" s="837"/>
      <c r="W24" s="837"/>
      <c r="X24" s="837"/>
      <c r="Y24" s="838"/>
      <c r="Z24" s="842">
        <v>0</v>
      </c>
      <c r="AA24" s="842"/>
      <c r="AB24" s="842"/>
      <c r="AC24" s="842">
        <v>0</v>
      </c>
      <c r="AD24" s="842"/>
      <c r="AE24" s="842"/>
      <c r="AF24" s="826">
        <f>IF(AND(NOT(Z24=""),NOT(AC24="")),Z24-AC24,"")</f>
        <v>0</v>
      </c>
      <c r="AG24" s="826"/>
      <c r="AH24" s="827"/>
    </row>
    <row r="25" spans="2:34" ht="22.5" customHeight="1">
      <c r="B25" s="828"/>
      <c r="C25" s="829"/>
      <c r="D25" s="829"/>
      <c r="E25" s="829"/>
      <c r="F25" s="829"/>
      <c r="G25" s="829"/>
      <c r="H25" s="829"/>
      <c r="I25" s="839"/>
      <c r="J25" s="840"/>
      <c r="K25" s="840"/>
      <c r="L25" s="840"/>
      <c r="M25" s="840"/>
      <c r="N25" s="840"/>
      <c r="O25" s="840"/>
      <c r="P25" s="840"/>
      <c r="Q25" s="840"/>
      <c r="R25" s="840"/>
      <c r="S25" s="840"/>
      <c r="T25" s="840"/>
      <c r="U25" s="840"/>
      <c r="V25" s="840"/>
      <c r="W25" s="840"/>
      <c r="X25" s="840"/>
      <c r="Y25" s="841"/>
      <c r="Z25" s="842"/>
      <c r="AA25" s="842"/>
      <c r="AB25" s="842"/>
      <c r="AC25" s="842"/>
      <c r="AD25" s="842"/>
      <c r="AE25" s="842"/>
      <c r="AF25" s="826"/>
      <c r="AG25" s="826"/>
      <c r="AH25" s="827"/>
    </row>
    <row r="26" spans="2:36" ht="22.5" customHeight="1">
      <c r="B26" s="828"/>
      <c r="C26" s="829"/>
      <c r="D26" s="829"/>
      <c r="E26" s="829"/>
      <c r="F26" s="829"/>
      <c r="G26" s="829"/>
      <c r="H26" s="829"/>
      <c r="I26" s="836"/>
      <c r="J26" s="837"/>
      <c r="K26" s="837"/>
      <c r="L26" s="837"/>
      <c r="M26" s="837"/>
      <c r="N26" s="837"/>
      <c r="O26" s="837"/>
      <c r="P26" s="837"/>
      <c r="Q26" s="837"/>
      <c r="R26" s="837"/>
      <c r="S26" s="837"/>
      <c r="T26" s="837"/>
      <c r="U26" s="837"/>
      <c r="V26" s="837"/>
      <c r="W26" s="837"/>
      <c r="X26" s="837"/>
      <c r="Y26" s="838"/>
      <c r="Z26" s="842">
        <v>0</v>
      </c>
      <c r="AA26" s="842"/>
      <c r="AB26" s="842"/>
      <c r="AC26" s="842">
        <v>0</v>
      </c>
      <c r="AD26" s="842"/>
      <c r="AE26" s="842"/>
      <c r="AF26" s="826">
        <f>IF(AND(NOT(Z26=""),NOT(AC26="")),Z26-AC26,"")</f>
        <v>0</v>
      </c>
      <c r="AG26" s="826"/>
      <c r="AH26" s="827"/>
      <c r="AI26" s="254"/>
      <c r="AJ26" s="254"/>
    </row>
    <row r="27" spans="2:36" ht="22.5" customHeight="1">
      <c r="B27" s="828"/>
      <c r="C27" s="829"/>
      <c r="D27" s="829"/>
      <c r="E27" s="829"/>
      <c r="F27" s="829"/>
      <c r="G27" s="829"/>
      <c r="H27" s="829"/>
      <c r="I27" s="839"/>
      <c r="J27" s="840"/>
      <c r="K27" s="840"/>
      <c r="L27" s="840"/>
      <c r="M27" s="840"/>
      <c r="N27" s="840"/>
      <c r="O27" s="840"/>
      <c r="P27" s="840"/>
      <c r="Q27" s="840"/>
      <c r="R27" s="840"/>
      <c r="S27" s="840"/>
      <c r="T27" s="840"/>
      <c r="U27" s="840"/>
      <c r="V27" s="840"/>
      <c r="W27" s="840"/>
      <c r="X27" s="840"/>
      <c r="Y27" s="841"/>
      <c r="Z27" s="842"/>
      <c r="AA27" s="842"/>
      <c r="AB27" s="842"/>
      <c r="AC27" s="842"/>
      <c r="AD27" s="842"/>
      <c r="AE27" s="842"/>
      <c r="AF27" s="826"/>
      <c r="AG27" s="826"/>
      <c r="AH27" s="827"/>
      <c r="AI27" s="254"/>
      <c r="AJ27" s="254"/>
    </row>
    <row r="28" spans="2:36" ht="22.5" customHeight="1">
      <c r="B28" s="828"/>
      <c r="C28" s="829"/>
      <c r="D28" s="829"/>
      <c r="E28" s="829"/>
      <c r="F28" s="829"/>
      <c r="G28" s="829"/>
      <c r="H28" s="829"/>
      <c r="I28" s="836"/>
      <c r="J28" s="837"/>
      <c r="K28" s="837"/>
      <c r="L28" s="837"/>
      <c r="M28" s="837"/>
      <c r="N28" s="837"/>
      <c r="O28" s="837"/>
      <c r="P28" s="837"/>
      <c r="Q28" s="837"/>
      <c r="R28" s="837"/>
      <c r="S28" s="837"/>
      <c r="T28" s="837"/>
      <c r="U28" s="837"/>
      <c r="V28" s="837"/>
      <c r="W28" s="837"/>
      <c r="X28" s="837"/>
      <c r="Y28" s="838"/>
      <c r="Z28" s="842">
        <v>0</v>
      </c>
      <c r="AA28" s="842"/>
      <c r="AB28" s="842"/>
      <c r="AC28" s="842">
        <v>0</v>
      </c>
      <c r="AD28" s="842"/>
      <c r="AE28" s="842"/>
      <c r="AF28" s="826">
        <f>IF(AND(NOT(Z28=""),NOT(AC28="")),Z28-AC28,"")</f>
        <v>0</v>
      </c>
      <c r="AG28" s="826"/>
      <c r="AH28" s="827"/>
      <c r="AI28" s="254"/>
      <c r="AJ28" s="254"/>
    </row>
    <row r="29" spans="2:36" ht="22.5" customHeight="1">
      <c r="B29" s="828"/>
      <c r="C29" s="829"/>
      <c r="D29" s="829"/>
      <c r="E29" s="829"/>
      <c r="F29" s="829"/>
      <c r="G29" s="829"/>
      <c r="H29" s="829"/>
      <c r="I29" s="839"/>
      <c r="J29" s="840"/>
      <c r="K29" s="840"/>
      <c r="L29" s="840"/>
      <c r="M29" s="840"/>
      <c r="N29" s="840"/>
      <c r="O29" s="840"/>
      <c r="P29" s="840"/>
      <c r="Q29" s="840"/>
      <c r="R29" s="840"/>
      <c r="S29" s="840"/>
      <c r="T29" s="840"/>
      <c r="U29" s="840"/>
      <c r="V29" s="840"/>
      <c r="W29" s="840"/>
      <c r="X29" s="840"/>
      <c r="Y29" s="841"/>
      <c r="Z29" s="842"/>
      <c r="AA29" s="842"/>
      <c r="AB29" s="842"/>
      <c r="AC29" s="842"/>
      <c r="AD29" s="842"/>
      <c r="AE29" s="842"/>
      <c r="AF29" s="826"/>
      <c r="AG29" s="826"/>
      <c r="AH29" s="827"/>
      <c r="AI29" s="254"/>
      <c r="AJ29" s="254"/>
    </row>
    <row r="30" spans="2:36" ht="22.5" customHeight="1">
      <c r="B30" s="828"/>
      <c r="C30" s="829"/>
      <c r="D30" s="829"/>
      <c r="E30" s="829"/>
      <c r="F30" s="829"/>
      <c r="G30" s="829"/>
      <c r="H30" s="829"/>
      <c r="I30" s="836"/>
      <c r="J30" s="837"/>
      <c r="K30" s="837"/>
      <c r="L30" s="837"/>
      <c r="M30" s="837"/>
      <c r="N30" s="837"/>
      <c r="O30" s="837"/>
      <c r="P30" s="837"/>
      <c r="Q30" s="837"/>
      <c r="R30" s="837"/>
      <c r="S30" s="837"/>
      <c r="T30" s="837"/>
      <c r="U30" s="837"/>
      <c r="V30" s="837"/>
      <c r="W30" s="837"/>
      <c r="X30" s="837"/>
      <c r="Y30" s="838"/>
      <c r="Z30" s="842">
        <v>0</v>
      </c>
      <c r="AA30" s="842"/>
      <c r="AB30" s="842"/>
      <c r="AC30" s="842">
        <v>0</v>
      </c>
      <c r="AD30" s="842"/>
      <c r="AE30" s="842"/>
      <c r="AF30" s="826">
        <f>IF(AND(NOT(Z30=""),NOT(AC30="")),Z30-AC30,"")</f>
        <v>0</v>
      </c>
      <c r="AG30" s="826"/>
      <c r="AH30" s="827"/>
      <c r="AI30" s="254"/>
      <c r="AJ30" s="254"/>
    </row>
    <row r="31" spans="2:36" ht="22.5" customHeight="1" thickBot="1">
      <c r="B31" s="856"/>
      <c r="C31" s="857"/>
      <c r="D31" s="857"/>
      <c r="E31" s="857"/>
      <c r="F31" s="857"/>
      <c r="G31" s="857"/>
      <c r="H31" s="857"/>
      <c r="I31" s="839"/>
      <c r="J31" s="840"/>
      <c r="K31" s="840"/>
      <c r="L31" s="840"/>
      <c r="M31" s="840"/>
      <c r="N31" s="840"/>
      <c r="O31" s="840"/>
      <c r="P31" s="840"/>
      <c r="Q31" s="840"/>
      <c r="R31" s="840"/>
      <c r="S31" s="840"/>
      <c r="T31" s="840"/>
      <c r="U31" s="840"/>
      <c r="V31" s="840"/>
      <c r="W31" s="840"/>
      <c r="X31" s="840"/>
      <c r="Y31" s="841"/>
      <c r="Z31" s="842"/>
      <c r="AA31" s="842"/>
      <c r="AB31" s="842"/>
      <c r="AC31" s="842"/>
      <c r="AD31" s="842"/>
      <c r="AE31" s="842"/>
      <c r="AF31" s="858"/>
      <c r="AG31" s="858"/>
      <c r="AH31" s="859"/>
      <c r="AI31" s="254"/>
      <c r="AJ31" s="254"/>
    </row>
    <row r="32" spans="2:36" ht="22.5" customHeight="1" thickTop="1">
      <c r="B32" s="860" t="s">
        <v>390</v>
      </c>
      <c r="C32" s="861"/>
      <c r="D32" s="861"/>
      <c r="E32" s="861"/>
      <c r="F32" s="861"/>
      <c r="G32" s="861"/>
      <c r="H32" s="861"/>
      <c r="I32" s="861"/>
      <c r="J32" s="861"/>
      <c r="K32" s="861"/>
      <c r="L32" s="861"/>
      <c r="M32" s="861"/>
      <c r="N32" s="861"/>
      <c r="O32" s="861"/>
      <c r="P32" s="861"/>
      <c r="Q32" s="861"/>
      <c r="R32" s="861"/>
      <c r="S32" s="861"/>
      <c r="T32" s="861"/>
      <c r="U32" s="861"/>
      <c r="V32" s="861"/>
      <c r="W32" s="861"/>
      <c r="X32" s="861"/>
      <c r="Y32" s="862"/>
      <c r="Z32" s="866">
        <f>SUM(Z6:AB31)</f>
        <v>0</v>
      </c>
      <c r="AA32" s="866"/>
      <c r="AB32" s="866"/>
      <c r="AC32" s="866">
        <f>SUM(AC6:AE31)</f>
        <v>0</v>
      </c>
      <c r="AD32" s="866"/>
      <c r="AE32" s="866"/>
      <c r="AF32" s="866">
        <f>SUM(AF6:AH31)</f>
        <v>0</v>
      </c>
      <c r="AG32" s="866"/>
      <c r="AH32" s="866"/>
      <c r="AI32" s="254"/>
      <c r="AJ32" s="254"/>
    </row>
    <row r="33" spans="2:36" ht="22.5" customHeight="1" thickBot="1">
      <c r="B33" s="863"/>
      <c r="C33" s="864"/>
      <c r="D33" s="864"/>
      <c r="E33" s="864"/>
      <c r="F33" s="864"/>
      <c r="G33" s="864"/>
      <c r="H33" s="864"/>
      <c r="I33" s="864"/>
      <c r="J33" s="864"/>
      <c r="K33" s="864"/>
      <c r="L33" s="864"/>
      <c r="M33" s="864"/>
      <c r="N33" s="864"/>
      <c r="O33" s="864"/>
      <c r="P33" s="864"/>
      <c r="Q33" s="864"/>
      <c r="R33" s="864"/>
      <c r="S33" s="864"/>
      <c r="T33" s="864"/>
      <c r="U33" s="864"/>
      <c r="V33" s="864"/>
      <c r="W33" s="864"/>
      <c r="X33" s="864"/>
      <c r="Y33" s="865"/>
      <c r="Z33" s="867"/>
      <c r="AA33" s="867"/>
      <c r="AB33" s="867"/>
      <c r="AC33" s="867"/>
      <c r="AD33" s="867"/>
      <c r="AE33" s="867"/>
      <c r="AF33" s="867"/>
      <c r="AG33" s="867"/>
      <c r="AH33" s="867"/>
      <c r="AI33" s="254"/>
      <c r="AJ33" s="254"/>
    </row>
    <row r="34" spans="2:37" ht="13.5">
      <c r="B34" s="874" t="s">
        <v>391</v>
      </c>
      <c r="C34" s="875"/>
      <c r="D34" s="875"/>
      <c r="E34" s="875"/>
      <c r="F34" s="875"/>
      <c r="G34" s="255"/>
      <c r="H34" s="255"/>
      <c r="I34" s="255"/>
      <c r="J34" s="255"/>
      <c r="K34" s="255"/>
      <c r="L34" s="255"/>
      <c r="M34" s="255"/>
      <c r="N34" s="255"/>
      <c r="O34" s="255"/>
      <c r="P34" s="255"/>
      <c r="Q34" s="255"/>
      <c r="R34" s="255"/>
      <c r="S34" s="255"/>
      <c r="T34" s="255"/>
      <c r="U34" s="255"/>
      <c r="V34" s="255"/>
      <c r="W34" s="255"/>
      <c r="X34" s="255"/>
      <c r="Y34" s="256"/>
      <c r="Z34" s="876" t="s">
        <v>392</v>
      </c>
      <c r="AA34" s="875"/>
      <c r="AB34" s="875"/>
      <c r="AC34" s="255"/>
      <c r="AD34" s="255"/>
      <c r="AE34" s="255"/>
      <c r="AF34" s="255"/>
      <c r="AG34" s="255"/>
      <c r="AH34" s="257"/>
      <c r="AI34" s="255"/>
      <c r="AJ34" s="255"/>
      <c r="AK34" s="255"/>
    </row>
    <row r="35" spans="2:37" ht="13.5">
      <c r="B35" s="258"/>
      <c r="C35" s="259"/>
      <c r="D35" s="259"/>
      <c r="E35" s="259"/>
      <c r="F35" s="259"/>
      <c r="G35" s="255"/>
      <c r="H35" s="255"/>
      <c r="I35" s="255"/>
      <c r="J35" s="255"/>
      <c r="K35" s="255"/>
      <c r="L35" s="255"/>
      <c r="M35" s="255"/>
      <c r="N35" s="255"/>
      <c r="O35" s="255"/>
      <c r="P35" s="255"/>
      <c r="Q35" s="255"/>
      <c r="R35" s="255"/>
      <c r="S35" s="255"/>
      <c r="T35" s="255"/>
      <c r="U35" s="255"/>
      <c r="V35" s="255"/>
      <c r="W35" s="255"/>
      <c r="X35" s="255"/>
      <c r="Y35" s="256"/>
      <c r="Z35" s="260"/>
      <c r="AA35" s="259"/>
      <c r="AB35" s="259"/>
      <c r="AC35" s="255"/>
      <c r="AD35" s="255"/>
      <c r="AE35" s="255"/>
      <c r="AF35" s="255"/>
      <c r="AG35" s="255"/>
      <c r="AH35" s="257"/>
      <c r="AI35" s="255"/>
      <c r="AJ35" s="255"/>
      <c r="AK35" s="255"/>
    </row>
    <row r="36" spans="2:37" ht="13.5" customHeight="1">
      <c r="B36" s="261"/>
      <c r="C36" s="262"/>
      <c r="D36" s="262"/>
      <c r="E36" s="262"/>
      <c r="F36" s="262"/>
      <c r="G36" s="262"/>
      <c r="H36" s="262"/>
      <c r="I36" s="262"/>
      <c r="J36" s="262"/>
      <c r="K36" s="262"/>
      <c r="L36" s="262"/>
      <c r="M36" s="262"/>
      <c r="N36" s="262"/>
      <c r="O36" s="262"/>
      <c r="P36" s="262"/>
      <c r="Q36" s="262"/>
      <c r="R36" s="262"/>
      <c r="S36" s="262"/>
      <c r="T36" s="262"/>
      <c r="U36" s="262"/>
      <c r="V36" s="262"/>
      <c r="W36" s="262"/>
      <c r="X36" s="262"/>
      <c r="Y36" s="263"/>
      <c r="Z36" s="877"/>
      <c r="AA36" s="878"/>
      <c r="AB36" s="878"/>
      <c r="AC36" s="878"/>
      <c r="AD36" s="878"/>
      <c r="AE36" s="878"/>
      <c r="AF36" s="878"/>
      <c r="AG36" s="878"/>
      <c r="AH36" s="879"/>
      <c r="AI36" s="264"/>
      <c r="AJ36" s="264"/>
      <c r="AK36" s="264"/>
    </row>
    <row r="37" spans="2:37" ht="13.5" customHeight="1">
      <c r="B37" s="868">
        <v>0</v>
      </c>
      <c r="C37" s="869"/>
      <c r="D37" s="869"/>
      <c r="E37" s="869"/>
      <c r="F37" s="869"/>
      <c r="G37" s="869"/>
      <c r="H37" s="869"/>
      <c r="I37" s="869"/>
      <c r="J37" s="869"/>
      <c r="K37" s="869"/>
      <c r="L37" s="869"/>
      <c r="M37" s="869"/>
      <c r="N37" s="869"/>
      <c r="O37" s="869"/>
      <c r="P37" s="869"/>
      <c r="Q37" s="869"/>
      <c r="R37" s="869"/>
      <c r="S37" s="869"/>
      <c r="T37" s="869"/>
      <c r="U37" s="869"/>
      <c r="V37" s="869"/>
      <c r="W37" s="869"/>
      <c r="X37" s="869"/>
      <c r="Y37" s="870"/>
      <c r="Z37" s="871"/>
      <c r="AA37" s="872"/>
      <c r="AB37" s="872"/>
      <c r="AC37" s="872"/>
      <c r="AD37" s="872"/>
      <c r="AE37" s="872"/>
      <c r="AF37" s="872"/>
      <c r="AG37" s="872"/>
      <c r="AH37" s="873"/>
      <c r="AI37" s="265"/>
      <c r="AJ37" s="265"/>
      <c r="AK37" s="265"/>
    </row>
    <row r="38" spans="2:37" ht="13.5" customHeight="1">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70"/>
      <c r="Z38" s="871"/>
      <c r="AA38" s="872"/>
      <c r="AB38" s="872"/>
      <c r="AC38" s="872"/>
      <c r="AD38" s="872"/>
      <c r="AE38" s="872"/>
      <c r="AF38" s="872"/>
      <c r="AG38" s="872"/>
      <c r="AH38" s="873"/>
      <c r="AI38" s="265"/>
      <c r="AJ38" s="265"/>
      <c r="AK38" s="265"/>
    </row>
    <row r="39" spans="2:37" ht="13.5" customHeight="1">
      <c r="B39" s="830">
        <v>0</v>
      </c>
      <c r="C39" s="831"/>
      <c r="D39" s="831"/>
      <c r="E39" s="831"/>
      <c r="F39" s="831"/>
      <c r="G39" s="831"/>
      <c r="H39" s="831"/>
      <c r="I39" s="831"/>
      <c r="J39" s="831"/>
      <c r="K39" s="831"/>
      <c r="L39" s="831"/>
      <c r="M39" s="831"/>
      <c r="N39" s="831"/>
      <c r="O39" s="831"/>
      <c r="P39" s="831"/>
      <c r="Q39" s="831"/>
      <c r="R39" s="831"/>
      <c r="S39" s="831"/>
      <c r="T39" s="831"/>
      <c r="U39" s="831"/>
      <c r="V39" s="266"/>
      <c r="W39" s="832" t="s">
        <v>59</v>
      </c>
      <c r="X39" s="832"/>
      <c r="Y39" s="267"/>
      <c r="Z39" s="833"/>
      <c r="AA39" s="834"/>
      <c r="AB39" s="834"/>
      <c r="AC39" s="834"/>
      <c r="AD39" s="834"/>
      <c r="AE39" s="834"/>
      <c r="AF39" s="834"/>
      <c r="AG39" s="834"/>
      <c r="AH39" s="835" t="s">
        <v>59</v>
      </c>
      <c r="AI39" s="265"/>
      <c r="AJ39" s="265"/>
      <c r="AK39" s="265"/>
    </row>
    <row r="40" spans="2:37" ht="14.25" customHeight="1">
      <c r="B40" s="830"/>
      <c r="C40" s="831"/>
      <c r="D40" s="831"/>
      <c r="E40" s="831"/>
      <c r="F40" s="831"/>
      <c r="G40" s="831"/>
      <c r="H40" s="831"/>
      <c r="I40" s="831"/>
      <c r="J40" s="831"/>
      <c r="K40" s="831"/>
      <c r="L40" s="831"/>
      <c r="M40" s="831"/>
      <c r="N40" s="831"/>
      <c r="O40" s="831"/>
      <c r="P40" s="831"/>
      <c r="Q40" s="831"/>
      <c r="R40" s="831"/>
      <c r="S40" s="831"/>
      <c r="T40" s="831"/>
      <c r="U40" s="831"/>
      <c r="V40" s="268"/>
      <c r="W40" s="832"/>
      <c r="X40" s="832"/>
      <c r="Y40" s="267"/>
      <c r="Z40" s="833"/>
      <c r="AA40" s="834"/>
      <c r="AB40" s="834"/>
      <c r="AC40" s="834"/>
      <c r="AD40" s="834"/>
      <c r="AE40" s="834"/>
      <c r="AF40" s="834"/>
      <c r="AG40" s="834"/>
      <c r="AH40" s="835"/>
      <c r="AI40" s="265"/>
      <c r="AJ40" s="265"/>
      <c r="AK40" s="265"/>
    </row>
    <row r="41" spans="2:34" ht="14.25" thickBot="1">
      <c r="B41" s="269"/>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1"/>
      <c r="AA41" s="270"/>
      <c r="AB41" s="270"/>
      <c r="AC41" s="270"/>
      <c r="AD41" s="270"/>
      <c r="AE41" s="270"/>
      <c r="AF41" s="270"/>
      <c r="AG41" s="270"/>
      <c r="AH41" s="272"/>
    </row>
    <row r="42" ht="13.5"/>
    <row r="43" ht="13.5"/>
    <row r="44" ht="13.5"/>
    <row r="45" ht="13.5"/>
    <row r="46" ht="13.5"/>
    <row r="47" ht="13.5"/>
    <row r="48" ht="13.5"/>
    <row r="49" ht="13.5"/>
    <row r="50" ht="13.5"/>
    <row r="51" ht="13.5"/>
    <row r="52" ht="13.5"/>
    <row r="53" ht="13.5"/>
    <row r="54" ht="13.5"/>
    <row r="55" ht="13.5"/>
    <row r="56" ht="13.5"/>
    <row r="57" ht="13.5"/>
  </sheetData>
  <sheetProtection/>
  <mergeCells count="85">
    <mergeCell ref="B37:Y38"/>
    <mergeCell ref="Z37:AH38"/>
    <mergeCell ref="AF32:AH33"/>
    <mergeCell ref="B34:F34"/>
    <mergeCell ref="Z34:AB34"/>
    <mergeCell ref="Z36:AH36"/>
    <mergeCell ref="AC28:AE29"/>
    <mergeCell ref="B32:Y33"/>
    <mergeCell ref="Z32:AB33"/>
    <mergeCell ref="AC32:AE33"/>
    <mergeCell ref="AC24:AE25"/>
    <mergeCell ref="AF28:AH29"/>
    <mergeCell ref="B30:H31"/>
    <mergeCell ref="I30:Y31"/>
    <mergeCell ref="Z30:AB31"/>
    <mergeCell ref="AC30:AE31"/>
    <mergeCell ref="AF30:AH31"/>
    <mergeCell ref="B28:H29"/>
    <mergeCell ref="I28:Y29"/>
    <mergeCell ref="Z28:AB29"/>
    <mergeCell ref="AC20:AE21"/>
    <mergeCell ref="AF24:AH25"/>
    <mergeCell ref="B26:H27"/>
    <mergeCell ref="I26:Y27"/>
    <mergeCell ref="Z26:AB27"/>
    <mergeCell ref="AC26:AE27"/>
    <mergeCell ref="AF26:AH27"/>
    <mergeCell ref="B24:H25"/>
    <mergeCell ref="I24:Y25"/>
    <mergeCell ref="Z24:AB25"/>
    <mergeCell ref="AF18:AH19"/>
    <mergeCell ref="AF20:AH21"/>
    <mergeCell ref="B22:H23"/>
    <mergeCell ref="I22:Y23"/>
    <mergeCell ref="Z22:AB23"/>
    <mergeCell ref="AC22:AE23"/>
    <mergeCell ref="AF22:AH23"/>
    <mergeCell ref="B20:H21"/>
    <mergeCell ref="I20:Y21"/>
    <mergeCell ref="Z20:AB21"/>
    <mergeCell ref="AC12:AE13"/>
    <mergeCell ref="I18:Y19"/>
    <mergeCell ref="Z18:AB19"/>
    <mergeCell ref="AC18:AE19"/>
    <mergeCell ref="AC8:AE9"/>
    <mergeCell ref="AF12:AH13"/>
    <mergeCell ref="B14:H15"/>
    <mergeCell ref="I14:Y15"/>
    <mergeCell ref="Z14:AB15"/>
    <mergeCell ref="AC14:AE15"/>
    <mergeCell ref="AF14:AH15"/>
    <mergeCell ref="B12:H13"/>
    <mergeCell ref="I12:Y13"/>
    <mergeCell ref="Z12:AB13"/>
    <mergeCell ref="AF6:AH7"/>
    <mergeCell ref="AF8:AH9"/>
    <mergeCell ref="B10:H11"/>
    <mergeCell ref="I10:Y11"/>
    <mergeCell ref="Z10:AB11"/>
    <mergeCell ref="AC10:AE11"/>
    <mergeCell ref="AF10:AH11"/>
    <mergeCell ref="B8:H9"/>
    <mergeCell ref="I8:Y9"/>
    <mergeCell ref="Z8:AB9"/>
    <mergeCell ref="B6:H7"/>
    <mergeCell ref="I6:Y7"/>
    <mergeCell ref="Z6:AB7"/>
    <mergeCell ref="AC6:AE7"/>
    <mergeCell ref="B1:AH3"/>
    <mergeCell ref="B4:H5"/>
    <mergeCell ref="I4:Y5"/>
    <mergeCell ref="Z4:AH4"/>
    <mergeCell ref="Z5:AB5"/>
    <mergeCell ref="AC5:AE5"/>
    <mergeCell ref="AF5:AH5"/>
    <mergeCell ref="AF16:AH17"/>
    <mergeCell ref="B18:H19"/>
    <mergeCell ref="B39:U40"/>
    <mergeCell ref="W39:X40"/>
    <mergeCell ref="Z39:AG40"/>
    <mergeCell ref="AH39:AH40"/>
    <mergeCell ref="B16:H17"/>
    <mergeCell ref="I16:Y17"/>
    <mergeCell ref="Z16:AB17"/>
    <mergeCell ref="AC16:AE17"/>
  </mergeCells>
  <printOptions horizontalCentered="1"/>
  <pageMargins left="0" right="0" top="0.984251968503937" bottom="0.3937007874015748" header="0.5118110236220472" footer="0.5118110236220472"/>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codeName="Sheet3">
    <pageSetUpPr fitToPage="1"/>
  </sheetPr>
  <dimension ref="A1:AR49"/>
  <sheetViews>
    <sheetView showZeros="0" view="pageBreakPreview" zoomScaleSheetLayoutView="100" workbookViewId="0" topLeftCell="A1">
      <selection activeCell="J48" sqref="J48:S48"/>
    </sheetView>
  </sheetViews>
  <sheetFormatPr defaultColWidth="9.00390625" defaultRowHeight="15" customHeight="1"/>
  <cols>
    <col min="1" max="43" width="2.625" style="112" customWidth="1"/>
    <col min="44" max="16384" width="9.00390625" style="112" customWidth="1"/>
  </cols>
  <sheetData>
    <row r="1" spans="1:39" ht="15" customHeight="1">
      <c r="A1" s="294" t="s">
        <v>379</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1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row>
    <row r="3" spans="1:43" ht="15"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row>
    <row r="4" spans="1:43" ht="21" customHeight="1">
      <c r="A4" s="901" t="s">
        <v>239</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1"/>
      <c r="AN4" s="125"/>
      <c r="AO4" s="125"/>
      <c r="AP4" s="125"/>
      <c r="AQ4" s="125"/>
    </row>
    <row r="5" spans="1:44" ht="21" customHeight="1">
      <c r="A5" s="886" t="s">
        <v>84</v>
      </c>
      <c r="B5" s="902" t="s">
        <v>238</v>
      </c>
      <c r="C5" s="903"/>
      <c r="D5" s="903"/>
      <c r="E5" s="903"/>
      <c r="F5" s="903"/>
      <c r="G5" s="903"/>
      <c r="H5" s="886" t="s">
        <v>53</v>
      </c>
      <c r="I5" s="886"/>
      <c r="J5" s="886"/>
      <c r="K5" s="886"/>
      <c r="L5" s="886"/>
      <c r="M5" s="886"/>
      <c r="N5" s="886"/>
      <c r="O5" s="886"/>
      <c r="P5" s="886"/>
      <c r="Q5" s="886"/>
      <c r="R5" s="886"/>
      <c r="S5" s="886" t="s">
        <v>241</v>
      </c>
      <c r="T5" s="886"/>
      <c r="U5" s="886"/>
      <c r="V5" s="886"/>
      <c r="W5" s="886"/>
      <c r="X5" s="886"/>
      <c r="Y5" s="886"/>
      <c r="Z5" s="886"/>
      <c r="AA5" s="886"/>
      <c r="AB5" s="886"/>
      <c r="AC5" s="886"/>
      <c r="AD5" s="886" t="s">
        <v>52</v>
      </c>
      <c r="AE5" s="886"/>
      <c r="AF5" s="886"/>
      <c r="AG5" s="886"/>
      <c r="AH5" s="886"/>
      <c r="AI5" s="886"/>
      <c r="AJ5" s="886"/>
      <c r="AK5" s="886"/>
      <c r="AL5" s="886"/>
      <c r="AM5" s="886"/>
      <c r="AN5" s="118"/>
      <c r="AO5" s="118"/>
      <c r="AP5" s="118"/>
      <c r="AQ5" s="118"/>
      <c r="AR5" s="118"/>
    </row>
    <row r="6" spans="1:44" ht="21" customHeight="1">
      <c r="A6" s="886"/>
      <c r="B6" s="904"/>
      <c r="C6" s="905"/>
      <c r="D6" s="905"/>
      <c r="E6" s="905"/>
      <c r="F6" s="905"/>
      <c r="G6" s="905"/>
      <c r="H6" s="909" t="s">
        <v>205</v>
      </c>
      <c r="I6" s="907"/>
      <c r="J6" s="907"/>
      <c r="K6" s="907"/>
      <c r="L6" s="907"/>
      <c r="M6" s="907"/>
      <c r="N6" s="906" t="s">
        <v>206</v>
      </c>
      <c r="O6" s="907"/>
      <c r="P6" s="907"/>
      <c r="Q6" s="907"/>
      <c r="R6" s="908"/>
      <c r="S6" s="909" t="s">
        <v>205</v>
      </c>
      <c r="T6" s="907"/>
      <c r="U6" s="907"/>
      <c r="V6" s="907"/>
      <c r="W6" s="907"/>
      <c r="X6" s="907"/>
      <c r="Y6" s="906" t="s">
        <v>206</v>
      </c>
      <c r="Z6" s="907"/>
      <c r="AA6" s="907"/>
      <c r="AB6" s="907"/>
      <c r="AC6" s="908"/>
      <c r="AD6" s="909" t="s">
        <v>205</v>
      </c>
      <c r="AE6" s="907"/>
      <c r="AF6" s="907"/>
      <c r="AG6" s="907"/>
      <c r="AH6" s="907"/>
      <c r="AI6" s="907"/>
      <c r="AJ6" s="906" t="s">
        <v>206</v>
      </c>
      <c r="AK6" s="907"/>
      <c r="AL6" s="907"/>
      <c r="AM6" s="908"/>
      <c r="AN6" s="118"/>
      <c r="AO6" s="118"/>
      <c r="AP6" s="118"/>
      <c r="AQ6" s="118"/>
      <c r="AR6" s="118"/>
    </row>
    <row r="7" spans="1:44" ht="21" customHeight="1">
      <c r="A7" s="109" t="s">
        <v>85</v>
      </c>
      <c r="B7" s="899" t="s">
        <v>5</v>
      </c>
      <c r="C7" s="900"/>
      <c r="D7" s="900"/>
      <c r="E7" s="900"/>
      <c r="F7" s="900"/>
      <c r="G7" s="900"/>
      <c r="H7" s="889">
        <f>'変）導入計画'!AL38</f>
        <v>0</v>
      </c>
      <c r="I7" s="890"/>
      <c r="J7" s="890"/>
      <c r="K7" s="890"/>
      <c r="L7" s="890"/>
      <c r="M7" s="890"/>
      <c r="N7" s="910"/>
      <c r="O7" s="911"/>
      <c r="P7" s="911"/>
      <c r="Q7" s="911"/>
      <c r="R7" s="912"/>
      <c r="S7" s="891">
        <f>'変）導入計画'!CA38</f>
        <v>0</v>
      </c>
      <c r="T7" s="892"/>
      <c r="U7" s="892"/>
      <c r="V7" s="892"/>
      <c r="W7" s="892"/>
      <c r="X7" s="924"/>
      <c r="Y7" s="939"/>
      <c r="Z7" s="940"/>
      <c r="AA7" s="940"/>
      <c r="AB7" s="940"/>
      <c r="AC7" s="941"/>
      <c r="AD7" s="891">
        <f>'変）導入計画'!CF38</f>
        <v>0</v>
      </c>
      <c r="AE7" s="892"/>
      <c r="AF7" s="892"/>
      <c r="AG7" s="892"/>
      <c r="AH7" s="892"/>
      <c r="AI7" s="892"/>
      <c r="AJ7" s="939"/>
      <c r="AK7" s="940"/>
      <c r="AL7" s="940"/>
      <c r="AM7" s="941"/>
      <c r="AN7" s="135"/>
      <c r="AO7" s="135"/>
      <c r="AP7" s="135"/>
      <c r="AQ7" s="135"/>
      <c r="AR7" s="118"/>
    </row>
    <row r="8" spans="1:44" ht="21" customHeight="1">
      <c r="A8" s="109" t="s">
        <v>86</v>
      </c>
      <c r="B8" s="899" t="s">
        <v>6</v>
      </c>
      <c r="C8" s="900"/>
      <c r="D8" s="900"/>
      <c r="E8" s="900"/>
      <c r="F8" s="900"/>
      <c r="G8" s="900"/>
      <c r="H8" s="889">
        <f>'照）導入計画 '!M37/1000</f>
        <v>0</v>
      </c>
      <c r="I8" s="890"/>
      <c r="J8" s="890"/>
      <c r="K8" s="890"/>
      <c r="L8" s="890"/>
      <c r="M8" s="890"/>
      <c r="N8" s="913"/>
      <c r="O8" s="914"/>
      <c r="P8" s="914"/>
      <c r="Q8" s="914"/>
      <c r="R8" s="915"/>
      <c r="S8" s="891">
        <f>'照）導入計画 '!AC37/1000</f>
        <v>0</v>
      </c>
      <c r="T8" s="892"/>
      <c r="U8" s="892"/>
      <c r="V8" s="892"/>
      <c r="W8" s="892"/>
      <c r="X8" s="892"/>
      <c r="Y8" s="942"/>
      <c r="Z8" s="943"/>
      <c r="AA8" s="943"/>
      <c r="AB8" s="943"/>
      <c r="AC8" s="944"/>
      <c r="AD8" s="891">
        <f>'照）導入計画 '!AX37</f>
        <v>0</v>
      </c>
      <c r="AE8" s="892"/>
      <c r="AF8" s="892"/>
      <c r="AG8" s="892"/>
      <c r="AH8" s="892"/>
      <c r="AI8" s="892"/>
      <c r="AJ8" s="942"/>
      <c r="AK8" s="943"/>
      <c r="AL8" s="943"/>
      <c r="AM8" s="944"/>
      <c r="AN8" s="135"/>
      <c r="AO8" s="135"/>
      <c r="AP8" s="135"/>
      <c r="AQ8" s="135"/>
      <c r="AR8" s="118"/>
    </row>
    <row r="9" spans="1:44" ht="21" customHeight="1">
      <c r="A9" s="109" t="s">
        <v>87</v>
      </c>
      <c r="B9" s="899" t="s">
        <v>296</v>
      </c>
      <c r="C9" s="900"/>
      <c r="D9" s="900"/>
      <c r="E9" s="900"/>
      <c r="F9" s="900"/>
      <c r="G9" s="923"/>
      <c r="H9" s="920"/>
      <c r="I9" s="921"/>
      <c r="J9" s="921"/>
      <c r="K9" s="921"/>
      <c r="L9" s="921"/>
      <c r="M9" s="922"/>
      <c r="N9" s="916">
        <f>'フ）導入計画'!M37</f>
        <v>0</v>
      </c>
      <c r="O9" s="890"/>
      <c r="P9" s="890"/>
      <c r="Q9" s="890"/>
      <c r="R9" s="917"/>
      <c r="S9" s="920"/>
      <c r="T9" s="921"/>
      <c r="U9" s="921"/>
      <c r="V9" s="921"/>
      <c r="W9" s="921"/>
      <c r="X9" s="922"/>
      <c r="Y9" s="916">
        <f>'フ）導入計画'!AS37</f>
        <v>0</v>
      </c>
      <c r="Z9" s="890"/>
      <c r="AA9" s="890"/>
      <c r="AB9" s="890"/>
      <c r="AC9" s="917"/>
      <c r="AD9" s="920"/>
      <c r="AE9" s="921"/>
      <c r="AF9" s="921"/>
      <c r="AG9" s="921"/>
      <c r="AH9" s="921"/>
      <c r="AI9" s="922"/>
      <c r="AJ9" s="916">
        <f>'フ）導入計画'!AX37</f>
        <v>0</v>
      </c>
      <c r="AK9" s="890"/>
      <c r="AL9" s="890"/>
      <c r="AM9" s="917"/>
      <c r="AN9" s="135"/>
      <c r="AO9" s="135"/>
      <c r="AP9" s="135"/>
      <c r="AQ9" s="135"/>
      <c r="AR9" s="118"/>
    </row>
    <row r="10" spans="1:44" ht="21" customHeight="1">
      <c r="A10" s="109" t="s">
        <v>394</v>
      </c>
      <c r="B10" s="899" t="s">
        <v>393</v>
      </c>
      <c r="C10" s="900"/>
      <c r="D10" s="900"/>
      <c r="E10" s="900"/>
      <c r="F10" s="900"/>
      <c r="G10" s="900"/>
      <c r="H10" s="948">
        <f>'冷）導入計画'!Z32</f>
        <v>0</v>
      </c>
      <c r="I10" s="949"/>
      <c r="J10" s="949"/>
      <c r="K10" s="949"/>
      <c r="L10" s="949"/>
      <c r="M10" s="950"/>
      <c r="N10" s="945"/>
      <c r="O10" s="946"/>
      <c r="P10" s="946"/>
      <c r="Q10" s="946"/>
      <c r="R10" s="947"/>
      <c r="S10" s="948">
        <f>'冷）導入計画'!AC32</f>
        <v>0</v>
      </c>
      <c r="T10" s="949"/>
      <c r="U10" s="949"/>
      <c r="V10" s="949"/>
      <c r="W10" s="949"/>
      <c r="X10" s="950"/>
      <c r="Y10" s="945"/>
      <c r="Z10" s="946"/>
      <c r="AA10" s="946"/>
      <c r="AB10" s="946"/>
      <c r="AC10" s="947"/>
      <c r="AD10" s="948">
        <f>'冷）導入計画'!AF32</f>
        <v>0</v>
      </c>
      <c r="AE10" s="949"/>
      <c r="AF10" s="949"/>
      <c r="AG10" s="949"/>
      <c r="AH10" s="949"/>
      <c r="AI10" s="950"/>
      <c r="AJ10" s="945"/>
      <c r="AK10" s="946"/>
      <c r="AL10" s="946"/>
      <c r="AM10" s="947"/>
      <c r="AN10" s="135"/>
      <c r="AO10" s="135"/>
      <c r="AP10" s="135"/>
      <c r="AQ10" s="135"/>
      <c r="AR10" s="118"/>
    </row>
    <row r="11" spans="1:44" ht="21" customHeight="1">
      <c r="A11" s="886" t="s">
        <v>15</v>
      </c>
      <c r="B11" s="886"/>
      <c r="C11" s="886"/>
      <c r="D11" s="886"/>
      <c r="E11" s="886"/>
      <c r="F11" s="886"/>
      <c r="G11" s="886"/>
      <c r="H11" s="889">
        <f>SUM(H7:M10)</f>
        <v>0</v>
      </c>
      <c r="I11" s="890"/>
      <c r="J11" s="890"/>
      <c r="K11" s="890"/>
      <c r="L11" s="890"/>
      <c r="M11" s="890"/>
      <c r="N11" s="916">
        <f>SUM(N7:R10)</f>
        <v>0</v>
      </c>
      <c r="O11" s="918"/>
      <c r="P11" s="918"/>
      <c r="Q11" s="918"/>
      <c r="R11" s="919"/>
      <c r="S11" s="891">
        <f>SUM(S7:X10)</f>
        <v>0</v>
      </c>
      <c r="T11" s="892"/>
      <c r="U11" s="892"/>
      <c r="V11" s="892"/>
      <c r="W11" s="892"/>
      <c r="X11" s="892"/>
      <c r="Y11" s="916">
        <f>SUM(Y7:AC10)</f>
        <v>0</v>
      </c>
      <c r="Z11" s="890"/>
      <c r="AA11" s="890"/>
      <c r="AB11" s="890"/>
      <c r="AC11" s="917"/>
      <c r="AD11" s="891">
        <f>SUM(AD7:AI10)</f>
        <v>0</v>
      </c>
      <c r="AE11" s="892"/>
      <c r="AF11" s="892"/>
      <c r="AG11" s="892"/>
      <c r="AH11" s="892"/>
      <c r="AI11" s="892"/>
      <c r="AJ11" s="916">
        <f>SUM(AJ7:AM10)</f>
        <v>0</v>
      </c>
      <c r="AK11" s="890"/>
      <c r="AL11" s="890"/>
      <c r="AM11" s="917"/>
      <c r="AN11" s="135"/>
      <c r="AO11" s="135"/>
      <c r="AP11" s="135"/>
      <c r="AQ11" s="135"/>
      <c r="AR11" s="118"/>
    </row>
    <row r="12" spans="10:35" ht="21" customHeight="1">
      <c r="J12" s="121"/>
      <c r="X12" s="118"/>
      <c r="Y12" s="118"/>
      <c r="Z12" s="118"/>
      <c r="AA12" s="118"/>
      <c r="AB12" s="118"/>
      <c r="AC12" s="118"/>
      <c r="AD12" s="182"/>
      <c r="AE12" s="182"/>
      <c r="AF12" s="182"/>
      <c r="AG12" s="182"/>
      <c r="AH12" s="182"/>
      <c r="AI12" s="182"/>
    </row>
    <row r="13" spans="1:43" ht="21" customHeight="1">
      <c r="A13" s="308" t="s">
        <v>226</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125"/>
      <c r="AO13" s="125"/>
      <c r="AP13" s="125"/>
      <c r="AQ13" s="125"/>
    </row>
    <row r="14" spans="1:43" ht="21" customHeight="1">
      <c r="A14" s="125"/>
      <c r="B14" s="929"/>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125"/>
      <c r="AO14" s="125"/>
      <c r="AP14" s="125"/>
      <c r="AQ14" s="125"/>
    </row>
    <row r="15" spans="1:43" ht="21" customHeight="1">
      <c r="A15" s="880" t="str">
        <f>A7</f>
        <v>①</v>
      </c>
      <c r="B15" s="925" t="str">
        <f>B7</f>
        <v>変圧器</v>
      </c>
      <c r="C15" s="925"/>
      <c r="D15" s="925"/>
      <c r="E15" s="925"/>
      <c r="F15" s="925"/>
      <c r="G15" s="925"/>
      <c r="H15" s="925"/>
      <c r="I15" s="926"/>
      <c r="J15" s="880" t="s">
        <v>16</v>
      </c>
      <c r="K15" s="881"/>
      <c r="L15" s="881"/>
      <c r="M15" s="881"/>
      <c r="N15" s="881"/>
      <c r="O15" s="881"/>
      <c r="P15" s="881"/>
      <c r="Q15" s="881"/>
      <c r="R15" s="881"/>
      <c r="S15" s="882"/>
      <c r="T15" s="880" t="s">
        <v>17</v>
      </c>
      <c r="U15" s="881"/>
      <c r="V15" s="881"/>
      <c r="W15" s="881"/>
      <c r="X15" s="881"/>
      <c r="Y15" s="881"/>
      <c r="Z15" s="881"/>
      <c r="AA15" s="881"/>
      <c r="AB15" s="881"/>
      <c r="AC15" s="882"/>
      <c r="AD15" s="880" t="s">
        <v>18</v>
      </c>
      <c r="AE15" s="881"/>
      <c r="AF15" s="881"/>
      <c r="AG15" s="881"/>
      <c r="AH15" s="881"/>
      <c r="AI15" s="881"/>
      <c r="AJ15" s="881"/>
      <c r="AK15" s="881"/>
      <c r="AL15" s="881"/>
      <c r="AM15" s="882"/>
      <c r="AN15" s="118"/>
      <c r="AO15" s="118"/>
      <c r="AP15" s="118"/>
      <c r="AQ15" s="118"/>
    </row>
    <row r="16" spans="1:43" ht="21" customHeight="1">
      <c r="A16" s="909"/>
      <c r="B16" s="927"/>
      <c r="C16" s="927"/>
      <c r="D16" s="927"/>
      <c r="E16" s="927"/>
      <c r="F16" s="927"/>
      <c r="G16" s="927"/>
      <c r="H16" s="927"/>
      <c r="I16" s="928"/>
      <c r="J16" s="909" t="s">
        <v>19</v>
      </c>
      <c r="K16" s="907"/>
      <c r="L16" s="907"/>
      <c r="M16" s="907"/>
      <c r="N16" s="907"/>
      <c r="O16" s="907"/>
      <c r="P16" s="907"/>
      <c r="Q16" s="907"/>
      <c r="R16" s="907"/>
      <c r="S16" s="908"/>
      <c r="T16" s="909" t="s">
        <v>19</v>
      </c>
      <c r="U16" s="907"/>
      <c r="V16" s="907"/>
      <c r="W16" s="907"/>
      <c r="X16" s="907"/>
      <c r="Y16" s="907"/>
      <c r="Z16" s="907"/>
      <c r="AA16" s="907"/>
      <c r="AB16" s="907"/>
      <c r="AC16" s="908"/>
      <c r="AD16" s="909" t="s">
        <v>19</v>
      </c>
      <c r="AE16" s="907"/>
      <c r="AF16" s="907"/>
      <c r="AG16" s="907"/>
      <c r="AH16" s="907"/>
      <c r="AI16" s="907"/>
      <c r="AJ16" s="907"/>
      <c r="AK16" s="907"/>
      <c r="AL16" s="907"/>
      <c r="AM16" s="908"/>
      <c r="AN16" s="118"/>
      <c r="AO16" s="118"/>
      <c r="AP16" s="118"/>
      <c r="AQ16" s="118"/>
    </row>
    <row r="17" spans="1:43" ht="21" customHeight="1">
      <c r="A17" s="886" t="s">
        <v>14</v>
      </c>
      <c r="B17" s="886"/>
      <c r="C17" s="886"/>
      <c r="D17" s="886"/>
      <c r="E17" s="886"/>
      <c r="F17" s="886"/>
      <c r="G17" s="886"/>
      <c r="H17" s="886"/>
      <c r="I17" s="302"/>
      <c r="J17" s="883">
        <f>'変）見積書'!AA53</f>
        <v>0</v>
      </c>
      <c r="K17" s="884"/>
      <c r="L17" s="884"/>
      <c r="M17" s="884"/>
      <c r="N17" s="884"/>
      <c r="O17" s="884"/>
      <c r="P17" s="884"/>
      <c r="Q17" s="884"/>
      <c r="R17" s="884"/>
      <c r="S17" s="885"/>
      <c r="T17" s="933"/>
      <c r="U17" s="934"/>
      <c r="V17" s="934"/>
      <c r="W17" s="934"/>
      <c r="X17" s="934"/>
      <c r="Y17" s="934"/>
      <c r="Z17" s="934"/>
      <c r="AA17" s="934"/>
      <c r="AB17" s="934"/>
      <c r="AC17" s="935"/>
      <c r="AD17" s="893" t="str">
        <f>IF(T17&gt;J17,"←補助対象経費が事業費を上回っています","***********************")</f>
        <v>***********************</v>
      </c>
      <c r="AE17" s="894"/>
      <c r="AF17" s="894"/>
      <c r="AG17" s="894"/>
      <c r="AH17" s="894"/>
      <c r="AI17" s="894"/>
      <c r="AJ17" s="894"/>
      <c r="AK17" s="894"/>
      <c r="AL17" s="894"/>
      <c r="AM17" s="895"/>
      <c r="AN17" s="122"/>
      <c r="AO17" s="122"/>
      <c r="AP17" s="122"/>
      <c r="AQ17" s="122"/>
    </row>
    <row r="18" spans="1:43" ht="21" customHeight="1">
      <c r="A18" s="886" t="s">
        <v>20</v>
      </c>
      <c r="B18" s="886"/>
      <c r="C18" s="886"/>
      <c r="D18" s="886"/>
      <c r="E18" s="886"/>
      <c r="F18" s="886"/>
      <c r="G18" s="886"/>
      <c r="H18" s="886"/>
      <c r="I18" s="302"/>
      <c r="J18" s="883">
        <f>'変）見積書'!AA56</f>
        <v>0</v>
      </c>
      <c r="K18" s="884"/>
      <c r="L18" s="884"/>
      <c r="M18" s="884"/>
      <c r="N18" s="884"/>
      <c r="O18" s="884"/>
      <c r="P18" s="884"/>
      <c r="Q18" s="884"/>
      <c r="R18" s="884"/>
      <c r="S18" s="885"/>
      <c r="T18" s="933"/>
      <c r="U18" s="934"/>
      <c r="V18" s="934"/>
      <c r="W18" s="934"/>
      <c r="X18" s="934"/>
      <c r="Y18" s="934"/>
      <c r="Z18" s="934"/>
      <c r="AA18" s="934"/>
      <c r="AB18" s="934"/>
      <c r="AC18" s="935"/>
      <c r="AD18" s="893" t="str">
        <f>IF(T18&gt;J18,"←補助対象経費が事業費を上回っています","***********************")</f>
        <v>***********************</v>
      </c>
      <c r="AE18" s="894"/>
      <c r="AF18" s="894"/>
      <c r="AG18" s="894"/>
      <c r="AH18" s="894"/>
      <c r="AI18" s="894"/>
      <c r="AJ18" s="894"/>
      <c r="AK18" s="894"/>
      <c r="AL18" s="894"/>
      <c r="AM18" s="895"/>
      <c r="AN18" s="122"/>
      <c r="AO18" s="122"/>
      <c r="AP18" s="122"/>
      <c r="AQ18" s="122"/>
    </row>
    <row r="19" spans="1:43" ht="21" customHeight="1">
      <c r="A19" s="886" t="s">
        <v>21</v>
      </c>
      <c r="B19" s="886"/>
      <c r="C19" s="886"/>
      <c r="D19" s="886"/>
      <c r="E19" s="886"/>
      <c r="F19" s="886"/>
      <c r="G19" s="886"/>
      <c r="H19" s="886"/>
      <c r="I19" s="302"/>
      <c r="J19" s="883">
        <f>'変）見積書'!AA58</f>
        <v>0</v>
      </c>
      <c r="K19" s="884"/>
      <c r="L19" s="884"/>
      <c r="M19" s="884"/>
      <c r="N19" s="884"/>
      <c r="O19" s="884"/>
      <c r="P19" s="884"/>
      <c r="Q19" s="884"/>
      <c r="R19" s="884"/>
      <c r="S19" s="885"/>
      <c r="T19" s="930"/>
      <c r="U19" s="931"/>
      <c r="V19" s="931"/>
      <c r="W19" s="931"/>
      <c r="X19" s="931"/>
      <c r="Y19" s="931"/>
      <c r="Z19" s="931"/>
      <c r="AA19" s="931"/>
      <c r="AB19" s="931"/>
      <c r="AC19" s="932"/>
      <c r="AD19" s="896"/>
      <c r="AE19" s="897"/>
      <c r="AF19" s="897"/>
      <c r="AG19" s="897"/>
      <c r="AH19" s="897"/>
      <c r="AI19" s="897"/>
      <c r="AJ19" s="897"/>
      <c r="AK19" s="897"/>
      <c r="AL19" s="897"/>
      <c r="AM19" s="898"/>
      <c r="AN19" s="122"/>
      <c r="AO19" s="122"/>
      <c r="AP19" s="122"/>
      <c r="AQ19" s="122"/>
    </row>
    <row r="20" spans="1:43" ht="21" customHeight="1">
      <c r="A20" s="887" t="str">
        <f>B7</f>
        <v>変圧器</v>
      </c>
      <c r="B20" s="887"/>
      <c r="C20" s="887"/>
      <c r="D20" s="887"/>
      <c r="E20" s="887"/>
      <c r="F20" s="887"/>
      <c r="G20" s="887"/>
      <c r="H20" s="887"/>
      <c r="I20" s="888"/>
      <c r="J20" s="883">
        <f>SUM(J17:S19)</f>
        <v>0</v>
      </c>
      <c r="K20" s="884"/>
      <c r="L20" s="884"/>
      <c r="M20" s="884"/>
      <c r="N20" s="884"/>
      <c r="O20" s="884"/>
      <c r="P20" s="884"/>
      <c r="Q20" s="884"/>
      <c r="R20" s="884"/>
      <c r="S20" s="885"/>
      <c r="T20" s="883">
        <f>T17+T18</f>
        <v>0</v>
      </c>
      <c r="U20" s="884"/>
      <c r="V20" s="884"/>
      <c r="W20" s="884"/>
      <c r="X20" s="884"/>
      <c r="Y20" s="884"/>
      <c r="Z20" s="884"/>
      <c r="AA20" s="884"/>
      <c r="AB20" s="884"/>
      <c r="AC20" s="885"/>
      <c r="AD20" s="883">
        <f>ROUNDDOWN(T20/3,0)</f>
        <v>0</v>
      </c>
      <c r="AE20" s="884"/>
      <c r="AF20" s="884"/>
      <c r="AG20" s="884"/>
      <c r="AH20" s="884"/>
      <c r="AI20" s="884"/>
      <c r="AJ20" s="884"/>
      <c r="AK20" s="884"/>
      <c r="AL20" s="884"/>
      <c r="AM20" s="885"/>
      <c r="AN20" s="122"/>
      <c r="AO20" s="122"/>
      <c r="AP20" s="122"/>
      <c r="AQ20" s="122"/>
    </row>
    <row r="21" spans="10:43" ht="21" customHeight="1">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row>
    <row r="22" spans="1:43" ht="21" customHeight="1">
      <c r="A22" s="880" t="s">
        <v>294</v>
      </c>
      <c r="B22" s="925" t="str">
        <f>B8</f>
        <v>照明器具</v>
      </c>
      <c r="C22" s="925"/>
      <c r="D22" s="925"/>
      <c r="E22" s="925"/>
      <c r="F22" s="925"/>
      <c r="G22" s="925"/>
      <c r="H22" s="925"/>
      <c r="I22" s="926"/>
      <c r="J22" s="880" t="s">
        <v>16</v>
      </c>
      <c r="K22" s="881"/>
      <c r="L22" s="881"/>
      <c r="M22" s="881"/>
      <c r="N22" s="881"/>
      <c r="O22" s="881"/>
      <c r="P22" s="881"/>
      <c r="Q22" s="881"/>
      <c r="R22" s="881"/>
      <c r="S22" s="882"/>
      <c r="T22" s="880" t="s">
        <v>17</v>
      </c>
      <c r="U22" s="881"/>
      <c r="V22" s="881"/>
      <c r="W22" s="881"/>
      <c r="X22" s="881"/>
      <c r="Y22" s="881"/>
      <c r="Z22" s="881"/>
      <c r="AA22" s="881"/>
      <c r="AB22" s="881"/>
      <c r="AC22" s="882"/>
      <c r="AD22" s="880" t="s">
        <v>18</v>
      </c>
      <c r="AE22" s="881"/>
      <c r="AF22" s="881"/>
      <c r="AG22" s="881"/>
      <c r="AH22" s="881"/>
      <c r="AI22" s="881"/>
      <c r="AJ22" s="881"/>
      <c r="AK22" s="881"/>
      <c r="AL22" s="881"/>
      <c r="AM22" s="882"/>
      <c r="AN22" s="122"/>
      <c r="AO22" s="122"/>
      <c r="AP22" s="122"/>
      <c r="AQ22" s="122"/>
    </row>
    <row r="23" spans="1:43" ht="21" customHeight="1">
      <c r="A23" s="909"/>
      <c r="B23" s="927"/>
      <c r="C23" s="927"/>
      <c r="D23" s="927"/>
      <c r="E23" s="927"/>
      <c r="F23" s="927"/>
      <c r="G23" s="927"/>
      <c r="H23" s="927"/>
      <c r="I23" s="928"/>
      <c r="J23" s="909" t="s">
        <v>19</v>
      </c>
      <c r="K23" s="907"/>
      <c r="L23" s="907"/>
      <c r="M23" s="907"/>
      <c r="N23" s="907"/>
      <c r="O23" s="907"/>
      <c r="P23" s="907"/>
      <c r="Q23" s="907"/>
      <c r="R23" s="907"/>
      <c r="S23" s="908"/>
      <c r="T23" s="909" t="s">
        <v>19</v>
      </c>
      <c r="U23" s="907"/>
      <c r="V23" s="907"/>
      <c r="W23" s="907"/>
      <c r="X23" s="907"/>
      <c r="Y23" s="907"/>
      <c r="Z23" s="907"/>
      <c r="AA23" s="907"/>
      <c r="AB23" s="907"/>
      <c r="AC23" s="908"/>
      <c r="AD23" s="909" t="s">
        <v>19</v>
      </c>
      <c r="AE23" s="907"/>
      <c r="AF23" s="907"/>
      <c r="AG23" s="907"/>
      <c r="AH23" s="907"/>
      <c r="AI23" s="907"/>
      <c r="AJ23" s="907"/>
      <c r="AK23" s="907"/>
      <c r="AL23" s="907"/>
      <c r="AM23" s="908"/>
      <c r="AN23" s="122"/>
      <c r="AO23" s="122"/>
      <c r="AP23" s="122"/>
      <c r="AQ23" s="122"/>
    </row>
    <row r="24" spans="1:43" ht="21" customHeight="1">
      <c r="A24" s="886" t="s">
        <v>14</v>
      </c>
      <c r="B24" s="886"/>
      <c r="C24" s="886"/>
      <c r="D24" s="886"/>
      <c r="E24" s="886"/>
      <c r="F24" s="886"/>
      <c r="G24" s="886"/>
      <c r="H24" s="886"/>
      <c r="I24" s="302"/>
      <c r="J24" s="936">
        <f>'照）見積書'!AA53</f>
        <v>0</v>
      </c>
      <c r="K24" s="937"/>
      <c r="L24" s="937"/>
      <c r="M24" s="937"/>
      <c r="N24" s="937"/>
      <c r="O24" s="937"/>
      <c r="P24" s="937"/>
      <c r="Q24" s="937"/>
      <c r="R24" s="937"/>
      <c r="S24" s="938"/>
      <c r="T24" s="933"/>
      <c r="U24" s="934"/>
      <c r="V24" s="934"/>
      <c r="W24" s="934"/>
      <c r="X24" s="934"/>
      <c r="Y24" s="934"/>
      <c r="Z24" s="934"/>
      <c r="AA24" s="934"/>
      <c r="AB24" s="934"/>
      <c r="AC24" s="935"/>
      <c r="AD24" s="893" t="str">
        <f>IF(T24&gt;J24,"←補助対象経費が事業費を上回っています","***********************")</f>
        <v>***********************</v>
      </c>
      <c r="AE24" s="894"/>
      <c r="AF24" s="894"/>
      <c r="AG24" s="894"/>
      <c r="AH24" s="894"/>
      <c r="AI24" s="894"/>
      <c r="AJ24" s="894"/>
      <c r="AK24" s="894"/>
      <c r="AL24" s="894"/>
      <c r="AM24" s="895"/>
      <c r="AN24" s="122"/>
      <c r="AO24" s="122"/>
      <c r="AP24" s="122"/>
      <c r="AQ24" s="122"/>
    </row>
    <row r="25" spans="1:43" ht="21" customHeight="1">
      <c r="A25" s="886" t="s">
        <v>20</v>
      </c>
      <c r="B25" s="886"/>
      <c r="C25" s="886"/>
      <c r="D25" s="886"/>
      <c r="E25" s="886"/>
      <c r="F25" s="886"/>
      <c r="G25" s="886"/>
      <c r="H25" s="886"/>
      <c r="I25" s="302"/>
      <c r="J25" s="936">
        <f>'照）見積書'!AA56</f>
        <v>0</v>
      </c>
      <c r="K25" s="937"/>
      <c r="L25" s="937"/>
      <c r="M25" s="937"/>
      <c r="N25" s="937"/>
      <c r="O25" s="937"/>
      <c r="P25" s="937"/>
      <c r="Q25" s="937"/>
      <c r="R25" s="937"/>
      <c r="S25" s="938"/>
      <c r="T25" s="933"/>
      <c r="U25" s="934"/>
      <c r="V25" s="934"/>
      <c r="W25" s="934"/>
      <c r="X25" s="934"/>
      <c r="Y25" s="934"/>
      <c r="Z25" s="934"/>
      <c r="AA25" s="934"/>
      <c r="AB25" s="934"/>
      <c r="AC25" s="935"/>
      <c r="AD25" s="893" t="str">
        <f>IF(T25&gt;J25,"←補助対象経費が事業費を上回っています","***********************")</f>
        <v>***********************</v>
      </c>
      <c r="AE25" s="894"/>
      <c r="AF25" s="894"/>
      <c r="AG25" s="894"/>
      <c r="AH25" s="894"/>
      <c r="AI25" s="894"/>
      <c r="AJ25" s="894"/>
      <c r="AK25" s="894"/>
      <c r="AL25" s="894"/>
      <c r="AM25" s="895"/>
      <c r="AN25" s="122"/>
      <c r="AO25" s="122"/>
      <c r="AP25" s="122"/>
      <c r="AQ25" s="122"/>
    </row>
    <row r="26" spans="1:43" ht="21" customHeight="1">
      <c r="A26" s="886" t="s">
        <v>21</v>
      </c>
      <c r="B26" s="886"/>
      <c r="C26" s="886"/>
      <c r="D26" s="886"/>
      <c r="E26" s="886"/>
      <c r="F26" s="886"/>
      <c r="G26" s="886"/>
      <c r="H26" s="886"/>
      <c r="I26" s="302"/>
      <c r="J26" s="883">
        <f>'照）見積書'!AA58</f>
        <v>0</v>
      </c>
      <c r="K26" s="884"/>
      <c r="L26" s="884"/>
      <c r="M26" s="884"/>
      <c r="N26" s="884"/>
      <c r="O26" s="884"/>
      <c r="P26" s="884"/>
      <c r="Q26" s="884"/>
      <c r="R26" s="884"/>
      <c r="S26" s="885"/>
      <c r="T26" s="930"/>
      <c r="U26" s="931"/>
      <c r="V26" s="931"/>
      <c r="W26" s="931"/>
      <c r="X26" s="931"/>
      <c r="Y26" s="931"/>
      <c r="Z26" s="931"/>
      <c r="AA26" s="931"/>
      <c r="AB26" s="931"/>
      <c r="AC26" s="932"/>
      <c r="AD26" s="896"/>
      <c r="AE26" s="897"/>
      <c r="AF26" s="897"/>
      <c r="AG26" s="897"/>
      <c r="AH26" s="897"/>
      <c r="AI26" s="897"/>
      <c r="AJ26" s="897"/>
      <c r="AK26" s="897"/>
      <c r="AL26" s="897"/>
      <c r="AM26" s="898"/>
      <c r="AN26" s="122"/>
      <c r="AO26" s="122"/>
      <c r="AP26" s="122"/>
      <c r="AQ26" s="122"/>
    </row>
    <row r="27" spans="1:43" ht="21" customHeight="1">
      <c r="A27" s="887" t="str">
        <f>B8</f>
        <v>照明器具</v>
      </c>
      <c r="B27" s="887"/>
      <c r="C27" s="887"/>
      <c r="D27" s="887"/>
      <c r="E27" s="887"/>
      <c r="F27" s="887"/>
      <c r="G27" s="887"/>
      <c r="H27" s="887"/>
      <c r="I27" s="888"/>
      <c r="J27" s="883">
        <f>SUM(J24:S26)</f>
        <v>0</v>
      </c>
      <c r="K27" s="884"/>
      <c r="L27" s="884"/>
      <c r="M27" s="884"/>
      <c r="N27" s="884"/>
      <c r="O27" s="884"/>
      <c r="P27" s="884"/>
      <c r="Q27" s="884"/>
      <c r="R27" s="884"/>
      <c r="S27" s="885"/>
      <c r="T27" s="883">
        <f>T24+T25</f>
        <v>0</v>
      </c>
      <c r="U27" s="884"/>
      <c r="V27" s="884"/>
      <c r="W27" s="884"/>
      <c r="X27" s="884"/>
      <c r="Y27" s="884"/>
      <c r="Z27" s="884"/>
      <c r="AA27" s="884"/>
      <c r="AB27" s="884"/>
      <c r="AC27" s="885"/>
      <c r="AD27" s="883">
        <f>ROUNDDOWN(T27/3,0)</f>
        <v>0</v>
      </c>
      <c r="AE27" s="884"/>
      <c r="AF27" s="884"/>
      <c r="AG27" s="884"/>
      <c r="AH27" s="884"/>
      <c r="AI27" s="884"/>
      <c r="AJ27" s="884"/>
      <c r="AK27" s="884"/>
      <c r="AL27" s="884"/>
      <c r="AM27" s="885"/>
      <c r="AN27" s="122"/>
      <c r="AO27" s="122"/>
      <c r="AP27" s="122"/>
      <c r="AQ27" s="122"/>
    </row>
    <row r="28" spans="10:43" ht="21" customHeight="1">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row>
    <row r="29" spans="1:43" ht="21" customHeight="1">
      <c r="A29" s="880" t="s">
        <v>295</v>
      </c>
      <c r="B29" s="925" t="str">
        <f>B9</f>
        <v>フォークリフト</v>
      </c>
      <c r="C29" s="925"/>
      <c r="D29" s="925"/>
      <c r="E29" s="925"/>
      <c r="F29" s="925"/>
      <c r="G29" s="925"/>
      <c r="H29" s="925"/>
      <c r="I29" s="926"/>
      <c r="J29" s="880" t="s">
        <v>16</v>
      </c>
      <c r="K29" s="881"/>
      <c r="L29" s="881"/>
      <c r="M29" s="881"/>
      <c r="N29" s="881"/>
      <c r="O29" s="881"/>
      <c r="P29" s="881"/>
      <c r="Q29" s="881"/>
      <c r="R29" s="881"/>
      <c r="S29" s="882"/>
      <c r="T29" s="880" t="s">
        <v>17</v>
      </c>
      <c r="U29" s="881"/>
      <c r="V29" s="881"/>
      <c r="W29" s="881"/>
      <c r="X29" s="881"/>
      <c r="Y29" s="881"/>
      <c r="Z29" s="881"/>
      <c r="AA29" s="881"/>
      <c r="AB29" s="881"/>
      <c r="AC29" s="882"/>
      <c r="AD29" s="880" t="s">
        <v>18</v>
      </c>
      <c r="AE29" s="881"/>
      <c r="AF29" s="881"/>
      <c r="AG29" s="881"/>
      <c r="AH29" s="881"/>
      <c r="AI29" s="881"/>
      <c r="AJ29" s="881"/>
      <c r="AK29" s="881"/>
      <c r="AL29" s="881"/>
      <c r="AM29" s="882"/>
      <c r="AN29" s="122"/>
      <c r="AO29" s="122"/>
      <c r="AP29" s="122"/>
      <c r="AQ29" s="122"/>
    </row>
    <row r="30" spans="1:43" ht="21" customHeight="1">
      <c r="A30" s="909"/>
      <c r="B30" s="927"/>
      <c r="C30" s="927"/>
      <c r="D30" s="927"/>
      <c r="E30" s="927"/>
      <c r="F30" s="927"/>
      <c r="G30" s="927"/>
      <c r="H30" s="927"/>
      <c r="I30" s="928"/>
      <c r="J30" s="909" t="s">
        <v>19</v>
      </c>
      <c r="K30" s="907"/>
      <c r="L30" s="907"/>
      <c r="M30" s="907"/>
      <c r="N30" s="907"/>
      <c r="O30" s="907"/>
      <c r="P30" s="907"/>
      <c r="Q30" s="907"/>
      <c r="R30" s="907"/>
      <c r="S30" s="908"/>
      <c r="T30" s="909" t="s">
        <v>19</v>
      </c>
      <c r="U30" s="907"/>
      <c r="V30" s="907"/>
      <c r="W30" s="907"/>
      <c r="X30" s="907"/>
      <c r="Y30" s="907"/>
      <c r="Z30" s="907"/>
      <c r="AA30" s="907"/>
      <c r="AB30" s="907"/>
      <c r="AC30" s="908"/>
      <c r="AD30" s="909" t="s">
        <v>19</v>
      </c>
      <c r="AE30" s="907"/>
      <c r="AF30" s="907"/>
      <c r="AG30" s="907"/>
      <c r="AH30" s="907"/>
      <c r="AI30" s="907"/>
      <c r="AJ30" s="907"/>
      <c r="AK30" s="907"/>
      <c r="AL30" s="907"/>
      <c r="AM30" s="908"/>
      <c r="AN30" s="122"/>
      <c r="AO30" s="122"/>
      <c r="AP30" s="122"/>
      <c r="AQ30" s="122"/>
    </row>
    <row r="31" spans="1:43" ht="21" customHeight="1">
      <c r="A31" s="886" t="s">
        <v>14</v>
      </c>
      <c r="B31" s="886"/>
      <c r="C31" s="886"/>
      <c r="D31" s="886"/>
      <c r="E31" s="886"/>
      <c r="F31" s="886"/>
      <c r="G31" s="886"/>
      <c r="H31" s="886"/>
      <c r="I31" s="302"/>
      <c r="J31" s="883">
        <f>'フ）見積書'!AA53</f>
        <v>0</v>
      </c>
      <c r="K31" s="884"/>
      <c r="L31" s="884"/>
      <c r="M31" s="884"/>
      <c r="N31" s="884"/>
      <c r="O31" s="884"/>
      <c r="P31" s="884"/>
      <c r="Q31" s="884"/>
      <c r="R31" s="884"/>
      <c r="S31" s="885"/>
      <c r="T31" s="933"/>
      <c r="U31" s="934"/>
      <c r="V31" s="934"/>
      <c r="W31" s="934"/>
      <c r="X31" s="934"/>
      <c r="Y31" s="934"/>
      <c r="Z31" s="934"/>
      <c r="AA31" s="934"/>
      <c r="AB31" s="934"/>
      <c r="AC31" s="935"/>
      <c r="AD31" s="893" t="str">
        <f>IF(T31&gt;J31,"←補助対象経費が事業費を上回っています","***********************")</f>
        <v>***********************</v>
      </c>
      <c r="AE31" s="894"/>
      <c r="AF31" s="894"/>
      <c r="AG31" s="894"/>
      <c r="AH31" s="894"/>
      <c r="AI31" s="894"/>
      <c r="AJ31" s="894"/>
      <c r="AK31" s="894"/>
      <c r="AL31" s="894"/>
      <c r="AM31" s="895"/>
      <c r="AN31" s="122"/>
      <c r="AO31" s="122"/>
      <c r="AP31" s="122"/>
      <c r="AQ31" s="122"/>
    </row>
    <row r="32" spans="1:43" ht="21" customHeight="1">
      <c r="A32" s="886" t="s">
        <v>20</v>
      </c>
      <c r="B32" s="886"/>
      <c r="C32" s="886"/>
      <c r="D32" s="886"/>
      <c r="E32" s="886"/>
      <c r="F32" s="886"/>
      <c r="G32" s="886"/>
      <c r="H32" s="886"/>
      <c r="I32" s="302"/>
      <c r="J32" s="883">
        <f>'フ）見積書'!AA56</f>
        <v>0</v>
      </c>
      <c r="K32" s="884"/>
      <c r="L32" s="884"/>
      <c r="M32" s="884"/>
      <c r="N32" s="884"/>
      <c r="O32" s="884"/>
      <c r="P32" s="884"/>
      <c r="Q32" s="884"/>
      <c r="R32" s="884"/>
      <c r="S32" s="885"/>
      <c r="T32" s="933"/>
      <c r="U32" s="934"/>
      <c r="V32" s="934"/>
      <c r="W32" s="934"/>
      <c r="X32" s="934"/>
      <c r="Y32" s="934"/>
      <c r="Z32" s="934"/>
      <c r="AA32" s="934"/>
      <c r="AB32" s="934"/>
      <c r="AC32" s="935"/>
      <c r="AD32" s="893" t="str">
        <f>IF(T32&gt;J32,"←補助対象経費が事業費を上回っています","***********************")</f>
        <v>***********************</v>
      </c>
      <c r="AE32" s="894"/>
      <c r="AF32" s="894"/>
      <c r="AG32" s="894"/>
      <c r="AH32" s="894"/>
      <c r="AI32" s="894"/>
      <c r="AJ32" s="894"/>
      <c r="AK32" s="894"/>
      <c r="AL32" s="894"/>
      <c r="AM32" s="895"/>
      <c r="AN32" s="122"/>
      <c r="AO32" s="122"/>
      <c r="AP32" s="122"/>
      <c r="AQ32" s="122"/>
    </row>
    <row r="33" spans="1:43" ht="21" customHeight="1">
      <c r="A33" s="886" t="s">
        <v>21</v>
      </c>
      <c r="B33" s="886"/>
      <c r="C33" s="886"/>
      <c r="D33" s="886"/>
      <c r="E33" s="886"/>
      <c r="F33" s="886"/>
      <c r="G33" s="886"/>
      <c r="H33" s="886"/>
      <c r="I33" s="302"/>
      <c r="J33" s="883">
        <f>'フ）見積書'!AA58</f>
        <v>0</v>
      </c>
      <c r="K33" s="884"/>
      <c r="L33" s="884"/>
      <c r="M33" s="884"/>
      <c r="N33" s="884"/>
      <c r="O33" s="884"/>
      <c r="P33" s="884"/>
      <c r="Q33" s="884"/>
      <c r="R33" s="884"/>
      <c r="S33" s="885"/>
      <c r="T33" s="930"/>
      <c r="U33" s="931"/>
      <c r="V33" s="931"/>
      <c r="W33" s="931"/>
      <c r="X33" s="931"/>
      <c r="Y33" s="931"/>
      <c r="Z33" s="931"/>
      <c r="AA33" s="931"/>
      <c r="AB33" s="931"/>
      <c r="AC33" s="932"/>
      <c r="AD33" s="896"/>
      <c r="AE33" s="897"/>
      <c r="AF33" s="897"/>
      <c r="AG33" s="897"/>
      <c r="AH33" s="897"/>
      <c r="AI33" s="897"/>
      <c r="AJ33" s="897"/>
      <c r="AK33" s="897"/>
      <c r="AL33" s="897"/>
      <c r="AM33" s="898"/>
      <c r="AN33" s="122"/>
      <c r="AO33" s="122"/>
      <c r="AP33" s="122"/>
      <c r="AQ33" s="122"/>
    </row>
    <row r="34" spans="1:43" ht="21" customHeight="1">
      <c r="A34" s="887" t="str">
        <f>B9</f>
        <v>フォークリフト</v>
      </c>
      <c r="B34" s="887"/>
      <c r="C34" s="887"/>
      <c r="D34" s="887"/>
      <c r="E34" s="887"/>
      <c r="F34" s="887"/>
      <c r="G34" s="887"/>
      <c r="H34" s="887"/>
      <c r="I34" s="888"/>
      <c r="J34" s="883">
        <f>SUM(J31:S33)</f>
        <v>0</v>
      </c>
      <c r="K34" s="884"/>
      <c r="L34" s="884"/>
      <c r="M34" s="884"/>
      <c r="N34" s="884"/>
      <c r="O34" s="884"/>
      <c r="P34" s="884"/>
      <c r="Q34" s="884"/>
      <c r="R34" s="884"/>
      <c r="S34" s="885"/>
      <c r="T34" s="883">
        <f>SUM(T31,T32)</f>
        <v>0</v>
      </c>
      <c r="U34" s="884"/>
      <c r="V34" s="884"/>
      <c r="W34" s="884"/>
      <c r="X34" s="884"/>
      <c r="Y34" s="884"/>
      <c r="Z34" s="884"/>
      <c r="AA34" s="884"/>
      <c r="AB34" s="884"/>
      <c r="AC34" s="885"/>
      <c r="AD34" s="883">
        <f>ROUNDDOWN(T34/3,0)</f>
        <v>0</v>
      </c>
      <c r="AE34" s="884"/>
      <c r="AF34" s="884"/>
      <c r="AG34" s="884"/>
      <c r="AH34" s="884"/>
      <c r="AI34" s="884"/>
      <c r="AJ34" s="884"/>
      <c r="AK34" s="884"/>
      <c r="AL34" s="884"/>
      <c r="AM34" s="885"/>
      <c r="AN34" s="122"/>
      <c r="AO34" s="122"/>
      <c r="AP34" s="122"/>
      <c r="AQ34" s="122"/>
    </row>
    <row r="35" spans="1:43" ht="21" customHeight="1">
      <c r="A35" s="273"/>
      <c r="B35" s="273"/>
      <c r="C35" s="273"/>
      <c r="D35" s="273"/>
      <c r="E35" s="273"/>
      <c r="F35" s="273"/>
      <c r="G35" s="273"/>
      <c r="H35" s="273"/>
      <c r="I35" s="273"/>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122"/>
      <c r="AO35" s="122"/>
      <c r="AP35" s="122"/>
      <c r="AQ35" s="122"/>
    </row>
    <row r="36" spans="1:43" ht="21" customHeight="1">
      <c r="A36" s="880" t="s">
        <v>295</v>
      </c>
      <c r="B36" s="925" t="s">
        <v>393</v>
      </c>
      <c r="C36" s="925"/>
      <c r="D36" s="925"/>
      <c r="E36" s="925"/>
      <c r="F36" s="925"/>
      <c r="G36" s="925"/>
      <c r="H36" s="925"/>
      <c r="I36" s="926"/>
      <c r="J36" s="880" t="s">
        <v>16</v>
      </c>
      <c r="K36" s="881"/>
      <c r="L36" s="881"/>
      <c r="M36" s="881"/>
      <c r="N36" s="881"/>
      <c r="O36" s="881"/>
      <c r="P36" s="881"/>
      <c r="Q36" s="881"/>
      <c r="R36" s="881"/>
      <c r="S36" s="882"/>
      <c r="T36" s="880" t="s">
        <v>17</v>
      </c>
      <c r="U36" s="881"/>
      <c r="V36" s="881"/>
      <c r="W36" s="881"/>
      <c r="X36" s="881"/>
      <c r="Y36" s="881"/>
      <c r="Z36" s="881"/>
      <c r="AA36" s="881"/>
      <c r="AB36" s="881"/>
      <c r="AC36" s="882"/>
      <c r="AD36" s="880" t="s">
        <v>18</v>
      </c>
      <c r="AE36" s="881"/>
      <c r="AF36" s="881"/>
      <c r="AG36" s="881"/>
      <c r="AH36" s="881"/>
      <c r="AI36" s="881"/>
      <c r="AJ36" s="881"/>
      <c r="AK36" s="881"/>
      <c r="AL36" s="881"/>
      <c r="AM36" s="882"/>
      <c r="AN36" s="122"/>
      <c r="AO36" s="122"/>
      <c r="AP36" s="122"/>
      <c r="AQ36" s="122"/>
    </row>
    <row r="37" spans="1:43" ht="21" customHeight="1">
      <c r="A37" s="909"/>
      <c r="B37" s="927"/>
      <c r="C37" s="927"/>
      <c r="D37" s="927"/>
      <c r="E37" s="927"/>
      <c r="F37" s="927"/>
      <c r="G37" s="927"/>
      <c r="H37" s="927"/>
      <c r="I37" s="928"/>
      <c r="J37" s="909" t="s">
        <v>19</v>
      </c>
      <c r="K37" s="907"/>
      <c r="L37" s="907"/>
      <c r="M37" s="907"/>
      <c r="N37" s="907"/>
      <c r="O37" s="907"/>
      <c r="P37" s="907"/>
      <c r="Q37" s="907"/>
      <c r="R37" s="907"/>
      <c r="S37" s="908"/>
      <c r="T37" s="909" t="s">
        <v>19</v>
      </c>
      <c r="U37" s="907"/>
      <c r="V37" s="907"/>
      <c r="W37" s="907"/>
      <c r="X37" s="907"/>
      <c r="Y37" s="907"/>
      <c r="Z37" s="907"/>
      <c r="AA37" s="907"/>
      <c r="AB37" s="907"/>
      <c r="AC37" s="908"/>
      <c r="AD37" s="909" t="s">
        <v>19</v>
      </c>
      <c r="AE37" s="907"/>
      <c r="AF37" s="907"/>
      <c r="AG37" s="907"/>
      <c r="AH37" s="907"/>
      <c r="AI37" s="907"/>
      <c r="AJ37" s="907"/>
      <c r="AK37" s="907"/>
      <c r="AL37" s="907"/>
      <c r="AM37" s="908"/>
      <c r="AN37" s="122"/>
      <c r="AO37" s="122"/>
      <c r="AP37" s="122"/>
      <c r="AQ37" s="122"/>
    </row>
    <row r="38" spans="1:43" ht="21" customHeight="1">
      <c r="A38" s="886" t="s">
        <v>14</v>
      </c>
      <c r="B38" s="886"/>
      <c r="C38" s="886"/>
      <c r="D38" s="886"/>
      <c r="E38" s="886"/>
      <c r="F38" s="886"/>
      <c r="G38" s="886"/>
      <c r="H38" s="886"/>
      <c r="I38" s="302"/>
      <c r="J38" s="951"/>
      <c r="K38" s="952"/>
      <c r="L38" s="952"/>
      <c r="M38" s="952"/>
      <c r="N38" s="952"/>
      <c r="O38" s="952"/>
      <c r="P38" s="952"/>
      <c r="Q38" s="952"/>
      <c r="R38" s="952"/>
      <c r="S38" s="953"/>
      <c r="T38" s="933"/>
      <c r="U38" s="934"/>
      <c r="V38" s="934"/>
      <c r="W38" s="934"/>
      <c r="X38" s="934"/>
      <c r="Y38" s="934"/>
      <c r="Z38" s="934"/>
      <c r="AA38" s="934"/>
      <c r="AB38" s="934"/>
      <c r="AC38" s="935"/>
      <c r="AD38" s="893" t="str">
        <f>IF(T38&gt;J38,"←補助対象経費が事業費を上回っています","***********************")</f>
        <v>***********************</v>
      </c>
      <c r="AE38" s="894"/>
      <c r="AF38" s="894"/>
      <c r="AG38" s="894"/>
      <c r="AH38" s="894"/>
      <c r="AI38" s="894"/>
      <c r="AJ38" s="894"/>
      <c r="AK38" s="894"/>
      <c r="AL38" s="894"/>
      <c r="AM38" s="895"/>
      <c r="AN38" s="122"/>
      <c r="AO38" s="122"/>
      <c r="AP38" s="122"/>
      <c r="AQ38" s="122"/>
    </row>
    <row r="39" spans="1:43" ht="21" customHeight="1">
      <c r="A39" s="886" t="s">
        <v>20</v>
      </c>
      <c r="B39" s="886"/>
      <c r="C39" s="886"/>
      <c r="D39" s="886"/>
      <c r="E39" s="886"/>
      <c r="F39" s="886"/>
      <c r="G39" s="886"/>
      <c r="H39" s="886"/>
      <c r="I39" s="302"/>
      <c r="J39" s="951"/>
      <c r="K39" s="952"/>
      <c r="L39" s="952"/>
      <c r="M39" s="952"/>
      <c r="N39" s="952"/>
      <c r="O39" s="952"/>
      <c r="P39" s="952"/>
      <c r="Q39" s="952"/>
      <c r="R39" s="952"/>
      <c r="S39" s="953"/>
      <c r="T39" s="933"/>
      <c r="U39" s="934"/>
      <c r="V39" s="934"/>
      <c r="W39" s="934"/>
      <c r="X39" s="934"/>
      <c r="Y39" s="934"/>
      <c r="Z39" s="934"/>
      <c r="AA39" s="934"/>
      <c r="AB39" s="934"/>
      <c r="AC39" s="935"/>
      <c r="AD39" s="893" t="str">
        <f>IF(T39&gt;J39,"←補助対象経費が事業費を上回っています","***********************")</f>
        <v>***********************</v>
      </c>
      <c r="AE39" s="894"/>
      <c r="AF39" s="894"/>
      <c r="AG39" s="894"/>
      <c r="AH39" s="894"/>
      <c r="AI39" s="894"/>
      <c r="AJ39" s="894"/>
      <c r="AK39" s="894"/>
      <c r="AL39" s="894"/>
      <c r="AM39" s="895"/>
      <c r="AN39" s="122"/>
      <c r="AO39" s="122"/>
      <c r="AP39" s="122"/>
      <c r="AQ39" s="122"/>
    </row>
    <row r="40" spans="1:43" ht="21" customHeight="1">
      <c r="A40" s="886" t="s">
        <v>21</v>
      </c>
      <c r="B40" s="886"/>
      <c r="C40" s="886"/>
      <c r="D40" s="886"/>
      <c r="E40" s="886"/>
      <c r="F40" s="886"/>
      <c r="G40" s="886"/>
      <c r="H40" s="886"/>
      <c r="I40" s="302"/>
      <c r="J40" s="951"/>
      <c r="K40" s="952"/>
      <c r="L40" s="952"/>
      <c r="M40" s="952"/>
      <c r="N40" s="952"/>
      <c r="O40" s="952"/>
      <c r="P40" s="952"/>
      <c r="Q40" s="952"/>
      <c r="R40" s="952"/>
      <c r="S40" s="953"/>
      <c r="T40" s="930"/>
      <c r="U40" s="931"/>
      <c r="V40" s="931"/>
      <c r="W40" s="931"/>
      <c r="X40" s="931"/>
      <c r="Y40" s="931"/>
      <c r="Z40" s="931"/>
      <c r="AA40" s="931"/>
      <c r="AB40" s="931"/>
      <c r="AC40" s="932"/>
      <c r="AD40" s="896"/>
      <c r="AE40" s="897"/>
      <c r="AF40" s="897"/>
      <c r="AG40" s="897"/>
      <c r="AH40" s="897"/>
      <c r="AI40" s="897"/>
      <c r="AJ40" s="897"/>
      <c r="AK40" s="897"/>
      <c r="AL40" s="897"/>
      <c r="AM40" s="898"/>
      <c r="AN40" s="122"/>
      <c r="AO40" s="122"/>
      <c r="AP40" s="122"/>
      <c r="AQ40" s="122"/>
    </row>
    <row r="41" spans="1:43" ht="21" customHeight="1">
      <c r="A41" s="887" t="s">
        <v>393</v>
      </c>
      <c r="B41" s="887"/>
      <c r="C41" s="887"/>
      <c r="D41" s="887"/>
      <c r="E41" s="887"/>
      <c r="F41" s="887"/>
      <c r="G41" s="887"/>
      <c r="H41" s="887"/>
      <c r="I41" s="888"/>
      <c r="J41" s="883">
        <f>SUM(J38:S40)</f>
        <v>0</v>
      </c>
      <c r="K41" s="884"/>
      <c r="L41" s="884"/>
      <c r="M41" s="884"/>
      <c r="N41" s="884"/>
      <c r="O41" s="884"/>
      <c r="P41" s="884"/>
      <c r="Q41" s="884"/>
      <c r="R41" s="884"/>
      <c r="S41" s="885"/>
      <c r="T41" s="883">
        <f>SUM(T38,T39)</f>
        <v>0</v>
      </c>
      <c r="U41" s="884"/>
      <c r="V41" s="884"/>
      <c r="W41" s="884"/>
      <c r="X41" s="884"/>
      <c r="Y41" s="884"/>
      <c r="Z41" s="884"/>
      <c r="AA41" s="884"/>
      <c r="AB41" s="884"/>
      <c r="AC41" s="885"/>
      <c r="AD41" s="883">
        <f>ROUNDDOWN(T41/3,0)</f>
        <v>0</v>
      </c>
      <c r="AE41" s="884"/>
      <c r="AF41" s="884"/>
      <c r="AG41" s="884"/>
      <c r="AH41" s="884"/>
      <c r="AI41" s="884"/>
      <c r="AJ41" s="884"/>
      <c r="AK41" s="884"/>
      <c r="AL41" s="884"/>
      <c r="AM41" s="885"/>
      <c r="AN41" s="122"/>
      <c r="AO41" s="122"/>
      <c r="AP41" s="122"/>
      <c r="AQ41" s="122"/>
    </row>
    <row r="42" spans="10:43" ht="21" customHeight="1">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row>
    <row r="43" spans="1:43" ht="21" customHeight="1">
      <c r="A43" s="880" t="s">
        <v>35</v>
      </c>
      <c r="B43" s="881"/>
      <c r="C43" s="881"/>
      <c r="D43" s="881"/>
      <c r="E43" s="881"/>
      <c r="F43" s="881"/>
      <c r="G43" s="881"/>
      <c r="H43" s="881"/>
      <c r="I43" s="881"/>
      <c r="J43" s="880" t="s">
        <v>16</v>
      </c>
      <c r="K43" s="881"/>
      <c r="L43" s="881"/>
      <c r="M43" s="881"/>
      <c r="N43" s="881"/>
      <c r="O43" s="881"/>
      <c r="P43" s="881"/>
      <c r="Q43" s="881"/>
      <c r="R43" s="881"/>
      <c r="S43" s="882"/>
      <c r="T43" s="880" t="s">
        <v>17</v>
      </c>
      <c r="U43" s="881"/>
      <c r="V43" s="881"/>
      <c r="W43" s="881"/>
      <c r="X43" s="881"/>
      <c r="Y43" s="881"/>
      <c r="Z43" s="881"/>
      <c r="AA43" s="881"/>
      <c r="AB43" s="881"/>
      <c r="AC43" s="882"/>
      <c r="AD43" s="880" t="s">
        <v>18</v>
      </c>
      <c r="AE43" s="881"/>
      <c r="AF43" s="881"/>
      <c r="AG43" s="881"/>
      <c r="AH43" s="881"/>
      <c r="AI43" s="881"/>
      <c r="AJ43" s="881"/>
      <c r="AK43" s="881"/>
      <c r="AL43" s="881"/>
      <c r="AM43" s="882"/>
      <c r="AN43" s="122"/>
      <c r="AO43" s="122"/>
      <c r="AP43" s="122"/>
      <c r="AQ43" s="122"/>
    </row>
    <row r="44" spans="1:43" ht="21" customHeight="1">
      <c r="A44" s="909"/>
      <c r="B44" s="907"/>
      <c r="C44" s="907"/>
      <c r="D44" s="907"/>
      <c r="E44" s="907"/>
      <c r="F44" s="907"/>
      <c r="G44" s="907"/>
      <c r="H44" s="907"/>
      <c r="I44" s="907"/>
      <c r="J44" s="909" t="s">
        <v>19</v>
      </c>
      <c r="K44" s="907"/>
      <c r="L44" s="907"/>
      <c r="M44" s="907"/>
      <c r="N44" s="907"/>
      <c r="O44" s="907"/>
      <c r="P44" s="907"/>
      <c r="Q44" s="907"/>
      <c r="R44" s="907"/>
      <c r="S44" s="908"/>
      <c r="T44" s="909" t="s">
        <v>19</v>
      </c>
      <c r="U44" s="907"/>
      <c r="V44" s="907"/>
      <c r="W44" s="907"/>
      <c r="X44" s="907"/>
      <c r="Y44" s="907"/>
      <c r="Z44" s="907"/>
      <c r="AA44" s="907"/>
      <c r="AB44" s="907"/>
      <c r="AC44" s="908"/>
      <c r="AD44" s="909" t="s">
        <v>19</v>
      </c>
      <c r="AE44" s="907"/>
      <c r="AF44" s="907"/>
      <c r="AG44" s="907"/>
      <c r="AH44" s="907"/>
      <c r="AI44" s="907"/>
      <c r="AJ44" s="907"/>
      <c r="AK44" s="907"/>
      <c r="AL44" s="907"/>
      <c r="AM44" s="908"/>
      <c r="AN44" s="122"/>
      <c r="AO44" s="122"/>
      <c r="AP44" s="122"/>
      <c r="AQ44" s="122"/>
    </row>
    <row r="45" spans="1:43" ht="21" customHeight="1">
      <c r="A45" s="302" t="s">
        <v>14</v>
      </c>
      <c r="B45" s="303"/>
      <c r="C45" s="303"/>
      <c r="D45" s="303"/>
      <c r="E45" s="303"/>
      <c r="F45" s="303"/>
      <c r="G45" s="303"/>
      <c r="H45" s="303"/>
      <c r="I45" s="303"/>
      <c r="J45" s="883">
        <f>SUM(J38,J31,J24,J17)</f>
        <v>0</v>
      </c>
      <c r="K45" s="884"/>
      <c r="L45" s="884"/>
      <c r="M45" s="884"/>
      <c r="N45" s="884"/>
      <c r="O45" s="884"/>
      <c r="P45" s="884"/>
      <c r="Q45" s="884"/>
      <c r="R45" s="884"/>
      <c r="S45" s="885"/>
      <c r="T45" s="883">
        <f>SUM(T38,T31,T24,T17)</f>
        <v>0</v>
      </c>
      <c r="U45" s="884"/>
      <c r="V45" s="884"/>
      <c r="W45" s="884"/>
      <c r="X45" s="884"/>
      <c r="Y45" s="884"/>
      <c r="Z45" s="884"/>
      <c r="AA45" s="884"/>
      <c r="AB45" s="884"/>
      <c r="AC45" s="885"/>
      <c r="AD45" s="893" t="str">
        <f>IF(T45&gt;J45,"←補助対象経費が事業費を上回っています","***********************")</f>
        <v>***********************</v>
      </c>
      <c r="AE45" s="894"/>
      <c r="AF45" s="894"/>
      <c r="AG45" s="894"/>
      <c r="AH45" s="894"/>
      <c r="AI45" s="894"/>
      <c r="AJ45" s="894"/>
      <c r="AK45" s="894"/>
      <c r="AL45" s="894"/>
      <c r="AM45" s="895"/>
      <c r="AN45" s="122"/>
      <c r="AO45" s="122"/>
      <c r="AP45" s="122"/>
      <c r="AQ45" s="122"/>
    </row>
    <row r="46" spans="1:43" ht="21" customHeight="1">
      <c r="A46" s="302" t="s">
        <v>20</v>
      </c>
      <c r="B46" s="303"/>
      <c r="C46" s="303"/>
      <c r="D46" s="303"/>
      <c r="E46" s="303"/>
      <c r="F46" s="303"/>
      <c r="G46" s="303"/>
      <c r="H46" s="303"/>
      <c r="I46" s="303"/>
      <c r="J46" s="883">
        <f>SUM(J39,J32,J25,J18)</f>
        <v>0</v>
      </c>
      <c r="K46" s="884"/>
      <c r="L46" s="884"/>
      <c r="M46" s="884"/>
      <c r="N46" s="884"/>
      <c r="O46" s="884"/>
      <c r="P46" s="884"/>
      <c r="Q46" s="884"/>
      <c r="R46" s="884"/>
      <c r="S46" s="885"/>
      <c r="T46" s="883">
        <f>SUM(T39,T32,T25,T18)</f>
        <v>0</v>
      </c>
      <c r="U46" s="884"/>
      <c r="V46" s="884"/>
      <c r="W46" s="884"/>
      <c r="X46" s="884"/>
      <c r="Y46" s="884"/>
      <c r="Z46" s="884"/>
      <c r="AA46" s="884"/>
      <c r="AB46" s="884"/>
      <c r="AC46" s="885"/>
      <c r="AD46" s="893" t="str">
        <f>IF(T46&gt;J46,"←補助対象経費が事業費を上回っています","***********************")</f>
        <v>***********************</v>
      </c>
      <c r="AE46" s="894"/>
      <c r="AF46" s="894"/>
      <c r="AG46" s="894"/>
      <c r="AH46" s="894"/>
      <c r="AI46" s="894"/>
      <c r="AJ46" s="894"/>
      <c r="AK46" s="894"/>
      <c r="AL46" s="894"/>
      <c r="AM46" s="895"/>
      <c r="AN46" s="122"/>
      <c r="AO46" s="122"/>
      <c r="AP46" s="122"/>
      <c r="AQ46" s="122"/>
    </row>
    <row r="47" spans="1:43" ht="21" customHeight="1">
      <c r="A47" s="302" t="s">
        <v>21</v>
      </c>
      <c r="B47" s="303"/>
      <c r="C47" s="303"/>
      <c r="D47" s="303"/>
      <c r="E47" s="303"/>
      <c r="F47" s="303"/>
      <c r="G47" s="303"/>
      <c r="H47" s="303"/>
      <c r="I47" s="303"/>
      <c r="J47" s="883">
        <f>SUM(J40,J33,J26,J19)</f>
        <v>0</v>
      </c>
      <c r="K47" s="884"/>
      <c r="L47" s="884"/>
      <c r="M47" s="884"/>
      <c r="N47" s="884"/>
      <c r="O47" s="884"/>
      <c r="P47" s="884"/>
      <c r="Q47" s="884"/>
      <c r="R47" s="884"/>
      <c r="S47" s="885"/>
      <c r="T47" s="930"/>
      <c r="U47" s="931"/>
      <c r="V47" s="931"/>
      <c r="W47" s="931"/>
      <c r="X47" s="931"/>
      <c r="Y47" s="931"/>
      <c r="Z47" s="931"/>
      <c r="AA47" s="931"/>
      <c r="AB47" s="931"/>
      <c r="AC47" s="932"/>
      <c r="AD47" s="896"/>
      <c r="AE47" s="897"/>
      <c r="AF47" s="897"/>
      <c r="AG47" s="897"/>
      <c r="AH47" s="897"/>
      <c r="AI47" s="897"/>
      <c r="AJ47" s="897"/>
      <c r="AK47" s="897"/>
      <c r="AL47" s="897"/>
      <c r="AM47" s="898"/>
      <c r="AN47" s="122"/>
      <c r="AO47" s="122"/>
      <c r="AP47" s="122"/>
      <c r="AQ47" s="122"/>
    </row>
    <row r="48" spans="1:43" ht="21" customHeight="1">
      <c r="A48" s="302" t="s">
        <v>4</v>
      </c>
      <c r="B48" s="303"/>
      <c r="C48" s="303"/>
      <c r="D48" s="303"/>
      <c r="E48" s="303"/>
      <c r="F48" s="303"/>
      <c r="G48" s="303"/>
      <c r="H48" s="303"/>
      <c r="I48" s="303"/>
      <c r="J48" s="883">
        <f>SUM(J45:S47)</f>
        <v>0</v>
      </c>
      <c r="K48" s="884"/>
      <c r="L48" s="884"/>
      <c r="M48" s="884"/>
      <c r="N48" s="884"/>
      <c r="O48" s="884"/>
      <c r="P48" s="884"/>
      <c r="Q48" s="884"/>
      <c r="R48" s="884"/>
      <c r="S48" s="885"/>
      <c r="T48" s="883">
        <f>T45+T46</f>
        <v>0</v>
      </c>
      <c r="U48" s="884"/>
      <c r="V48" s="884"/>
      <c r="W48" s="884"/>
      <c r="X48" s="884"/>
      <c r="Y48" s="884"/>
      <c r="Z48" s="884"/>
      <c r="AA48" s="884"/>
      <c r="AB48" s="884"/>
      <c r="AC48" s="885"/>
      <c r="AD48" s="883">
        <f>SUM(AD41,AD20,AD27,AD34)</f>
        <v>0</v>
      </c>
      <c r="AE48" s="884"/>
      <c r="AF48" s="884"/>
      <c r="AG48" s="884"/>
      <c r="AH48" s="884"/>
      <c r="AI48" s="884"/>
      <c r="AJ48" s="884"/>
      <c r="AK48" s="884"/>
      <c r="AL48" s="884"/>
      <c r="AM48" s="885"/>
      <c r="AN48" s="122"/>
      <c r="AO48" s="122"/>
      <c r="AP48" s="122"/>
      <c r="AQ48" s="122"/>
    </row>
    <row r="49" spans="32:36" ht="15" customHeight="1">
      <c r="AF49" s="183"/>
      <c r="AG49" s="183"/>
      <c r="AH49" s="183"/>
      <c r="AI49" s="183"/>
      <c r="AJ49" s="183"/>
    </row>
  </sheetData>
  <sheetProtection/>
  <mergeCells count="166">
    <mergeCell ref="A41:I41"/>
    <mergeCell ref="J41:S41"/>
    <mergeCell ref="T41:AC41"/>
    <mergeCell ref="AD41:AM41"/>
    <mergeCell ref="A40:I40"/>
    <mergeCell ref="J40:S40"/>
    <mergeCell ref="T40:AC40"/>
    <mergeCell ref="AD40:AM40"/>
    <mergeCell ref="A39:I39"/>
    <mergeCell ref="J39:S39"/>
    <mergeCell ref="T39:AC39"/>
    <mergeCell ref="AD39:AM39"/>
    <mergeCell ref="A38:I38"/>
    <mergeCell ref="J38:S38"/>
    <mergeCell ref="T38:AC38"/>
    <mergeCell ref="AD38:AM38"/>
    <mergeCell ref="AD36:AM36"/>
    <mergeCell ref="J37:S37"/>
    <mergeCell ref="T37:AC37"/>
    <mergeCell ref="AD37:AM37"/>
    <mergeCell ref="A36:A37"/>
    <mergeCell ref="B36:I37"/>
    <mergeCell ref="J36:S36"/>
    <mergeCell ref="T36:AC36"/>
    <mergeCell ref="B10:G10"/>
    <mergeCell ref="H10:M10"/>
    <mergeCell ref="N10:R10"/>
    <mergeCell ref="S10:X10"/>
    <mergeCell ref="AJ9:AM9"/>
    <mergeCell ref="AD9:AI9"/>
    <mergeCell ref="AJ11:AM11"/>
    <mergeCell ref="AJ7:AM8"/>
    <mergeCell ref="AD11:AI11"/>
    <mergeCell ref="AD10:AI10"/>
    <mergeCell ref="AJ10:AM10"/>
    <mergeCell ref="Y9:AC9"/>
    <mergeCell ref="Y11:AC11"/>
    <mergeCell ref="S9:X9"/>
    <mergeCell ref="AD8:AI8"/>
    <mergeCell ref="Y10:AC10"/>
    <mergeCell ref="AD6:AI6"/>
    <mergeCell ref="AD7:AI7"/>
    <mergeCell ref="Y6:AC6"/>
    <mergeCell ref="Y7:AC8"/>
    <mergeCell ref="A29:A30"/>
    <mergeCell ref="J33:S33"/>
    <mergeCell ref="J34:S34"/>
    <mergeCell ref="H6:M6"/>
    <mergeCell ref="N6:R6"/>
    <mergeCell ref="H7:M7"/>
    <mergeCell ref="A31:I31"/>
    <mergeCell ref="A34:I34"/>
    <mergeCell ref="A33:I33"/>
    <mergeCell ref="A22:A23"/>
    <mergeCell ref="T45:AC45"/>
    <mergeCell ref="A46:I46"/>
    <mergeCell ref="T43:AC43"/>
    <mergeCell ref="AD43:AM43"/>
    <mergeCell ref="A43:I44"/>
    <mergeCell ref="J44:S44"/>
    <mergeCell ref="J43:S43"/>
    <mergeCell ref="T44:AC44"/>
    <mergeCell ref="AD44:AM44"/>
    <mergeCell ref="AD45:AM45"/>
    <mergeCell ref="B22:I23"/>
    <mergeCell ref="AD30:AM30"/>
    <mergeCell ref="T30:AC30"/>
    <mergeCell ref="T26:AC26"/>
    <mergeCell ref="J27:S27"/>
    <mergeCell ref="T22:AC22"/>
    <mergeCell ref="AD22:AM22"/>
    <mergeCell ref="T23:AC23"/>
    <mergeCell ref="AD23:AM23"/>
    <mergeCell ref="J24:S24"/>
    <mergeCell ref="T32:AC32"/>
    <mergeCell ref="AD33:AM33"/>
    <mergeCell ref="AD32:AM32"/>
    <mergeCell ref="AD34:AM34"/>
    <mergeCell ref="T33:AC33"/>
    <mergeCell ref="T34:AC34"/>
    <mergeCell ref="T25:AC25"/>
    <mergeCell ref="J26:S26"/>
    <mergeCell ref="T31:AC31"/>
    <mergeCell ref="AD27:AM27"/>
    <mergeCell ref="J29:S29"/>
    <mergeCell ref="T27:AC27"/>
    <mergeCell ref="J30:S30"/>
    <mergeCell ref="J31:S31"/>
    <mergeCell ref="T29:AC29"/>
    <mergeCell ref="AD31:AM31"/>
    <mergeCell ref="T20:AC20"/>
    <mergeCell ref="J23:S23"/>
    <mergeCell ref="A32:I32"/>
    <mergeCell ref="A24:I24"/>
    <mergeCell ref="A25:I25"/>
    <mergeCell ref="A26:I26"/>
    <mergeCell ref="B29:I30"/>
    <mergeCell ref="A27:I27"/>
    <mergeCell ref="T24:AC24"/>
    <mergeCell ref="J25:S25"/>
    <mergeCell ref="A19:I19"/>
    <mergeCell ref="A17:I17"/>
    <mergeCell ref="AD20:AM20"/>
    <mergeCell ref="AD17:AM17"/>
    <mergeCell ref="AD18:AM18"/>
    <mergeCell ref="AD19:AM19"/>
    <mergeCell ref="A18:I18"/>
    <mergeCell ref="T17:AC17"/>
    <mergeCell ref="T18:AC18"/>
    <mergeCell ref="T19:AC19"/>
    <mergeCell ref="J48:S48"/>
    <mergeCell ref="A45:I45"/>
    <mergeCell ref="J46:S46"/>
    <mergeCell ref="J47:S47"/>
    <mergeCell ref="A47:I47"/>
    <mergeCell ref="J45:S45"/>
    <mergeCell ref="A48:I48"/>
    <mergeCell ref="T48:AC48"/>
    <mergeCell ref="AD48:AM48"/>
    <mergeCell ref="T46:AC46"/>
    <mergeCell ref="T47:AC47"/>
    <mergeCell ref="AD46:AM46"/>
    <mergeCell ref="AD47:AM47"/>
    <mergeCell ref="T15:AC15"/>
    <mergeCell ref="T16:AC16"/>
    <mergeCell ref="J15:S15"/>
    <mergeCell ref="A13:AM13"/>
    <mergeCell ref="A15:A16"/>
    <mergeCell ref="AD15:AM15"/>
    <mergeCell ref="AD16:AM16"/>
    <mergeCell ref="B15:I16"/>
    <mergeCell ref="B14:AM14"/>
    <mergeCell ref="B8:G8"/>
    <mergeCell ref="N7:R8"/>
    <mergeCell ref="J16:S16"/>
    <mergeCell ref="N9:R9"/>
    <mergeCell ref="N11:R11"/>
    <mergeCell ref="H8:M8"/>
    <mergeCell ref="H9:M9"/>
    <mergeCell ref="B9:G9"/>
    <mergeCell ref="S8:X8"/>
    <mergeCell ref="S7:X7"/>
    <mergeCell ref="A1:AM2"/>
    <mergeCell ref="A5:A6"/>
    <mergeCell ref="B7:G7"/>
    <mergeCell ref="S5:AC5"/>
    <mergeCell ref="AD5:AM5"/>
    <mergeCell ref="A4:AM4"/>
    <mergeCell ref="H5:R5"/>
    <mergeCell ref="B5:G6"/>
    <mergeCell ref="AJ6:AM6"/>
    <mergeCell ref="S6:X6"/>
    <mergeCell ref="AD24:AM24"/>
    <mergeCell ref="AD25:AM25"/>
    <mergeCell ref="AD26:AM26"/>
    <mergeCell ref="AD29:AM29"/>
    <mergeCell ref="J22:S22"/>
    <mergeCell ref="J32:S32"/>
    <mergeCell ref="A11:G11"/>
    <mergeCell ref="A20:I20"/>
    <mergeCell ref="H11:M11"/>
    <mergeCell ref="J18:S18"/>
    <mergeCell ref="J19:S19"/>
    <mergeCell ref="J20:S20"/>
    <mergeCell ref="J17:S17"/>
    <mergeCell ref="S11:X11"/>
  </mergeCells>
  <conditionalFormatting sqref="AD45:AM46 AD31:AM32 AD24:AM25 AD17:AM18 AD38:AM39">
    <cfRule type="cellIs" priority="1" dxfId="2" operator="equal" stopIfTrue="1">
      <formula>"←補助対象経費が事業費を上回っています"</formula>
    </cfRule>
  </conditionalFormatting>
  <printOptions/>
  <pageMargins left="0.984251968503937" right="0" top="0.7" bottom="0" header="0.85" footer="0.5118110236220472"/>
  <pageSetup fitToHeight="1" fitToWidth="1"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codeName="Sheet4">
    <pageSetUpPr fitToPage="1"/>
  </sheetPr>
  <dimension ref="A2:AJ50"/>
  <sheetViews>
    <sheetView showZeros="0" view="pageBreakPreview" zoomScaleNormal="75" zoomScaleSheetLayoutView="100" workbookViewId="0" topLeftCell="A1">
      <selection activeCell="AA21" sqref="AA21:AE21"/>
    </sheetView>
  </sheetViews>
  <sheetFormatPr defaultColWidth="9.00390625" defaultRowHeight="15" customHeight="1"/>
  <cols>
    <col min="1" max="39" width="2.625" style="21" customWidth="1"/>
    <col min="40" max="40" width="3.25390625" style="21" customWidth="1"/>
    <col min="41" max="41" width="3.375" style="21" customWidth="1"/>
    <col min="42" max="45" width="4.25390625" style="21" customWidth="1"/>
    <col min="46" max="16384" width="9.00390625" style="21" customWidth="1"/>
  </cols>
  <sheetData>
    <row r="2" spans="1:36" ht="15" customHeight="1">
      <c r="A2" s="1004" t="s">
        <v>235</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row>
    <row r="3" spans="1:36" ht="15" customHeight="1">
      <c r="A3" s="1004"/>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row>
    <row r="5" spans="1:36" ht="19.5" customHeight="1">
      <c r="A5" s="987" t="s">
        <v>214</v>
      </c>
      <c r="B5" s="987"/>
      <c r="C5" s="987"/>
      <c r="D5" s="987"/>
      <c r="E5" s="987"/>
      <c r="F5" s="987"/>
      <c r="G5" s="987"/>
      <c r="H5" s="987"/>
      <c r="I5" s="987"/>
      <c r="J5" s="987"/>
      <c r="K5" s="987"/>
      <c r="L5" s="987"/>
      <c r="M5" s="987" t="s">
        <v>205</v>
      </c>
      <c r="N5" s="987"/>
      <c r="O5" s="987"/>
      <c r="P5" s="987"/>
      <c r="Q5" s="987"/>
      <c r="R5" s="987"/>
      <c r="S5" s="987"/>
      <c r="T5" s="987"/>
      <c r="U5" s="987"/>
      <c r="V5" s="987"/>
      <c r="W5" s="987"/>
      <c r="X5" s="987"/>
      <c r="Y5" s="987"/>
      <c r="Z5" s="987"/>
      <c r="AA5" s="987" t="s">
        <v>206</v>
      </c>
      <c r="AB5" s="987"/>
      <c r="AC5" s="987"/>
      <c r="AD5" s="987"/>
      <c r="AE5" s="987"/>
      <c r="AF5" s="987"/>
      <c r="AG5" s="987"/>
      <c r="AH5" s="987"/>
      <c r="AI5" s="987"/>
      <c r="AJ5" s="987"/>
    </row>
    <row r="6" spans="1:36" ht="19.5" customHeight="1">
      <c r="A6" s="987"/>
      <c r="B6" s="987"/>
      <c r="C6" s="987"/>
      <c r="D6" s="987"/>
      <c r="E6" s="987"/>
      <c r="F6" s="987"/>
      <c r="G6" s="987"/>
      <c r="H6" s="987"/>
      <c r="I6" s="987"/>
      <c r="J6" s="987"/>
      <c r="K6" s="987"/>
      <c r="L6" s="987"/>
      <c r="M6" s="989" t="s">
        <v>218</v>
      </c>
      <c r="N6" s="989"/>
      <c r="O6" s="989"/>
      <c r="P6" s="989"/>
      <c r="Q6" s="989"/>
      <c r="R6" s="989"/>
      <c r="S6" s="989"/>
      <c r="T6" s="989" t="s">
        <v>219</v>
      </c>
      <c r="U6" s="989"/>
      <c r="V6" s="989"/>
      <c r="W6" s="989"/>
      <c r="X6" s="989"/>
      <c r="Y6" s="989"/>
      <c r="Z6" s="989"/>
      <c r="AA6" s="987" t="s">
        <v>220</v>
      </c>
      <c r="AB6" s="987"/>
      <c r="AC6" s="987"/>
      <c r="AD6" s="987"/>
      <c r="AE6" s="987"/>
      <c r="AF6" s="987" t="s">
        <v>221</v>
      </c>
      <c r="AG6" s="987"/>
      <c r="AH6" s="987"/>
      <c r="AI6" s="987"/>
      <c r="AJ6" s="987"/>
    </row>
    <row r="7" spans="1:36" ht="30" customHeight="1">
      <c r="A7" s="992" t="s">
        <v>297</v>
      </c>
      <c r="B7" s="992"/>
      <c r="C7" s="992"/>
      <c r="D7" s="992"/>
      <c r="E7" s="992"/>
      <c r="F7" s="992"/>
      <c r="G7" s="987" t="str">
        <f>'共通シートⅢ'!B7</f>
        <v>変圧器</v>
      </c>
      <c r="H7" s="987"/>
      <c r="I7" s="987"/>
      <c r="J7" s="987"/>
      <c r="K7" s="987"/>
      <c r="L7" s="988"/>
      <c r="M7" s="1065">
        <f>'共通シートⅢ'!H7</f>
        <v>0</v>
      </c>
      <c r="N7" s="1066"/>
      <c r="O7" s="1066"/>
      <c r="P7" s="1066"/>
      <c r="Q7" s="1066"/>
      <c r="R7" s="1066"/>
      <c r="S7" s="1067"/>
      <c r="T7" s="972">
        <f>'共通シートⅢ'!S7</f>
        <v>0</v>
      </c>
      <c r="U7" s="972"/>
      <c r="V7" s="972"/>
      <c r="W7" s="972"/>
      <c r="X7" s="972"/>
      <c r="Y7" s="972"/>
      <c r="Z7" s="972"/>
      <c r="AA7" s="1064"/>
      <c r="AB7" s="1064"/>
      <c r="AC7" s="1064"/>
      <c r="AD7" s="1064"/>
      <c r="AE7" s="1064"/>
      <c r="AF7" s="1064"/>
      <c r="AG7" s="1064"/>
      <c r="AH7" s="1064"/>
      <c r="AI7" s="1064"/>
      <c r="AJ7" s="1064"/>
    </row>
    <row r="8" spans="1:36" ht="30" customHeight="1">
      <c r="A8" s="992"/>
      <c r="B8" s="992"/>
      <c r="C8" s="992"/>
      <c r="D8" s="992"/>
      <c r="E8" s="992"/>
      <c r="F8" s="992"/>
      <c r="G8" s="987" t="str">
        <f>'共通シートⅢ'!B8</f>
        <v>照明器具</v>
      </c>
      <c r="H8" s="987"/>
      <c r="I8" s="987"/>
      <c r="J8" s="987"/>
      <c r="K8" s="987"/>
      <c r="L8" s="988"/>
      <c r="M8" s="1065">
        <f>'共通シートⅢ'!H8</f>
        <v>0</v>
      </c>
      <c r="N8" s="1066"/>
      <c r="O8" s="1066"/>
      <c r="P8" s="1066"/>
      <c r="Q8" s="1066"/>
      <c r="R8" s="1066"/>
      <c r="S8" s="1067"/>
      <c r="T8" s="972">
        <f>'共通シートⅢ'!S8</f>
        <v>0</v>
      </c>
      <c r="U8" s="972"/>
      <c r="V8" s="972"/>
      <c r="W8" s="972"/>
      <c r="X8" s="972"/>
      <c r="Y8" s="972"/>
      <c r="Z8" s="972"/>
      <c r="AA8" s="1064"/>
      <c r="AB8" s="1064"/>
      <c r="AC8" s="1064"/>
      <c r="AD8" s="1064"/>
      <c r="AE8" s="1064"/>
      <c r="AF8" s="1064"/>
      <c r="AG8" s="1064"/>
      <c r="AH8" s="1064"/>
      <c r="AI8" s="1064"/>
      <c r="AJ8" s="1064"/>
    </row>
    <row r="9" spans="1:36" ht="30" customHeight="1">
      <c r="A9" s="992"/>
      <c r="B9" s="992"/>
      <c r="C9" s="992"/>
      <c r="D9" s="992"/>
      <c r="E9" s="992"/>
      <c r="F9" s="992"/>
      <c r="G9" s="989" t="str">
        <f>'共通シートⅢ'!B9</f>
        <v>フォークリフト</v>
      </c>
      <c r="H9" s="989"/>
      <c r="I9" s="989"/>
      <c r="J9" s="989"/>
      <c r="K9" s="989"/>
      <c r="L9" s="979"/>
      <c r="M9" s="1068"/>
      <c r="N9" s="1069"/>
      <c r="O9" s="1069"/>
      <c r="P9" s="1069"/>
      <c r="Q9" s="1069"/>
      <c r="R9" s="1069"/>
      <c r="S9" s="1070"/>
      <c r="T9" s="1048"/>
      <c r="U9" s="1048"/>
      <c r="V9" s="1048"/>
      <c r="W9" s="1048"/>
      <c r="X9" s="1048"/>
      <c r="Y9" s="1048"/>
      <c r="Z9" s="1048"/>
      <c r="AA9" s="982">
        <f>'共通シートⅢ'!N9</f>
        <v>0</v>
      </c>
      <c r="AB9" s="985"/>
      <c r="AC9" s="985"/>
      <c r="AD9" s="985"/>
      <c r="AE9" s="986"/>
      <c r="AF9" s="982">
        <f>'共通シートⅢ'!Y9</f>
        <v>0</v>
      </c>
      <c r="AG9" s="985"/>
      <c r="AH9" s="985"/>
      <c r="AI9" s="985"/>
      <c r="AJ9" s="986"/>
    </row>
    <row r="10" spans="1:36" ht="30" customHeight="1" thickBot="1">
      <c r="A10" s="992"/>
      <c r="B10" s="992"/>
      <c r="C10" s="992"/>
      <c r="D10" s="992"/>
      <c r="E10" s="992"/>
      <c r="F10" s="993"/>
      <c r="G10" s="979" t="s">
        <v>393</v>
      </c>
      <c r="H10" s="980"/>
      <c r="I10" s="980"/>
      <c r="J10" s="980"/>
      <c r="K10" s="980"/>
      <c r="L10" s="981"/>
      <c r="M10" s="982">
        <f>'共通シートⅢ'!H10</f>
        <v>0</v>
      </c>
      <c r="N10" s="983"/>
      <c r="O10" s="983"/>
      <c r="P10" s="983"/>
      <c r="Q10" s="983"/>
      <c r="R10" s="983"/>
      <c r="S10" s="984"/>
      <c r="T10" s="982">
        <f>'共通シートⅢ'!S10</f>
        <v>0</v>
      </c>
      <c r="U10" s="985"/>
      <c r="V10" s="985"/>
      <c r="W10" s="985"/>
      <c r="X10" s="985"/>
      <c r="Y10" s="985"/>
      <c r="Z10" s="986"/>
      <c r="AA10" s="976"/>
      <c r="AB10" s="977"/>
      <c r="AC10" s="977"/>
      <c r="AD10" s="977"/>
      <c r="AE10" s="978"/>
      <c r="AF10" s="976"/>
      <c r="AG10" s="977"/>
      <c r="AH10" s="977"/>
      <c r="AI10" s="977"/>
      <c r="AJ10" s="978"/>
    </row>
    <row r="11" spans="1:36" ht="30" customHeight="1" thickBot="1">
      <c r="A11" s="992"/>
      <c r="B11" s="992"/>
      <c r="C11" s="992"/>
      <c r="D11" s="992"/>
      <c r="E11" s="992"/>
      <c r="F11" s="993"/>
      <c r="G11" s="1011" t="s">
        <v>3</v>
      </c>
      <c r="H11" s="1012"/>
      <c r="I11" s="1012"/>
      <c r="J11" s="1012"/>
      <c r="K11" s="1012"/>
      <c r="L11" s="1013"/>
      <c r="M11" s="1009">
        <f>SUM(M7:S10)</f>
        <v>0</v>
      </c>
      <c r="N11" s="1009"/>
      <c r="O11" s="1009"/>
      <c r="P11" s="1009"/>
      <c r="Q11" s="1009"/>
      <c r="R11" s="1009"/>
      <c r="S11" s="1009"/>
      <c r="T11" s="1009">
        <f>SUM(T7:Z10)</f>
        <v>0</v>
      </c>
      <c r="U11" s="1009"/>
      <c r="V11" s="1009"/>
      <c r="W11" s="1009"/>
      <c r="X11" s="1009"/>
      <c r="Y11" s="1009"/>
      <c r="Z11" s="1009"/>
      <c r="AA11" s="1006">
        <f>SUM(AA7:AE10)</f>
        <v>0</v>
      </c>
      <c r="AB11" s="1007"/>
      <c r="AC11" s="1007"/>
      <c r="AD11" s="1007"/>
      <c r="AE11" s="1008"/>
      <c r="AF11" s="1006">
        <f>SUM(AF7:AJ10)</f>
        <v>0</v>
      </c>
      <c r="AG11" s="1007"/>
      <c r="AH11" s="1007"/>
      <c r="AI11" s="1007"/>
      <c r="AJ11" s="1014"/>
    </row>
    <row r="12" spans="1:36" ht="21.75" customHeight="1">
      <c r="A12" s="1005" t="s">
        <v>298</v>
      </c>
      <c r="B12" s="1005"/>
      <c r="C12" s="1005"/>
      <c r="D12" s="1005"/>
      <c r="E12" s="1005"/>
      <c r="F12" s="1005"/>
      <c r="G12" s="1005"/>
      <c r="H12" s="1005"/>
      <c r="I12" s="1005"/>
      <c r="J12" s="1005"/>
      <c r="K12" s="1005"/>
      <c r="L12" s="1005"/>
      <c r="M12" s="1005"/>
      <c r="N12" s="1005"/>
      <c r="O12" s="1005"/>
      <c r="P12" s="1005"/>
      <c r="Q12" s="1005"/>
      <c r="R12" s="1005"/>
      <c r="S12" s="1005"/>
      <c r="T12" s="1005"/>
      <c r="U12" s="1005"/>
      <c r="V12" s="1005"/>
      <c r="W12" s="1005"/>
      <c r="X12" s="1005"/>
      <c r="Y12" s="1005"/>
      <c r="Z12" s="1005"/>
      <c r="AA12" s="1005"/>
      <c r="AB12" s="1005"/>
      <c r="AC12" s="1005"/>
      <c r="AD12" s="1005"/>
      <c r="AE12" s="1005"/>
      <c r="AF12" s="1005"/>
      <c r="AG12" s="1005"/>
      <c r="AH12" s="1005"/>
      <c r="AI12" s="1005"/>
      <c r="AJ12" s="1005"/>
    </row>
    <row r="13" spans="1:36" ht="21.7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row>
    <row r="14" spans="1:36" ht="19.5" customHeight="1">
      <c r="A14" s="987" t="str">
        <f>A5</f>
        <v>エネルギー消費量</v>
      </c>
      <c r="B14" s="987"/>
      <c r="C14" s="987"/>
      <c r="D14" s="987"/>
      <c r="E14" s="987"/>
      <c r="F14" s="987"/>
      <c r="G14" s="987"/>
      <c r="H14" s="987"/>
      <c r="I14" s="987"/>
      <c r="J14" s="987"/>
      <c r="K14" s="987"/>
      <c r="L14" s="987"/>
      <c r="M14" s="987" t="str">
        <f>M5</f>
        <v>電力換算〔kWh〕</v>
      </c>
      <c r="N14" s="987"/>
      <c r="O14" s="987"/>
      <c r="P14" s="987"/>
      <c r="Q14" s="987"/>
      <c r="R14" s="987"/>
      <c r="S14" s="987"/>
      <c r="T14" s="987"/>
      <c r="U14" s="987"/>
      <c r="V14" s="987"/>
      <c r="W14" s="987"/>
      <c r="X14" s="987"/>
      <c r="Y14" s="987"/>
      <c r="Z14" s="987"/>
      <c r="AA14" s="987" t="str">
        <f>AA5</f>
        <v>原油換算〔kl〕</v>
      </c>
      <c r="AB14" s="987"/>
      <c r="AC14" s="987"/>
      <c r="AD14" s="987"/>
      <c r="AE14" s="987"/>
      <c r="AF14" s="987"/>
      <c r="AG14" s="987"/>
      <c r="AH14" s="987"/>
      <c r="AI14" s="987"/>
      <c r="AJ14" s="987"/>
    </row>
    <row r="15" spans="1:36" ht="19.5" customHeight="1">
      <c r="A15" s="987"/>
      <c r="B15" s="987"/>
      <c r="C15" s="987"/>
      <c r="D15" s="987"/>
      <c r="E15" s="987"/>
      <c r="F15" s="987"/>
      <c r="G15" s="987"/>
      <c r="H15" s="987"/>
      <c r="I15" s="987"/>
      <c r="J15" s="987"/>
      <c r="K15" s="987"/>
      <c r="L15" s="987"/>
      <c r="M15" s="987" t="str">
        <f>M6</f>
        <v>導入前</v>
      </c>
      <c r="N15" s="987"/>
      <c r="O15" s="987"/>
      <c r="P15" s="987"/>
      <c r="Q15" s="987"/>
      <c r="R15" s="987"/>
      <c r="S15" s="987"/>
      <c r="T15" s="987" t="str">
        <f>T6</f>
        <v>導入後</v>
      </c>
      <c r="U15" s="987"/>
      <c r="V15" s="987"/>
      <c r="W15" s="987"/>
      <c r="X15" s="987"/>
      <c r="Y15" s="987"/>
      <c r="Z15" s="987"/>
      <c r="AA15" s="987" t="str">
        <f>AA6</f>
        <v>導入前</v>
      </c>
      <c r="AB15" s="987"/>
      <c r="AC15" s="987"/>
      <c r="AD15" s="987"/>
      <c r="AE15" s="987"/>
      <c r="AF15" s="987" t="str">
        <f>AF6</f>
        <v>導入後</v>
      </c>
      <c r="AG15" s="987"/>
      <c r="AH15" s="987"/>
      <c r="AI15" s="987"/>
      <c r="AJ15" s="987"/>
    </row>
    <row r="16" spans="1:36" ht="19.5" customHeight="1">
      <c r="A16" s="994" t="s">
        <v>212</v>
      </c>
      <c r="B16" s="994" t="s">
        <v>210</v>
      </c>
      <c r="C16" s="990" t="s">
        <v>200</v>
      </c>
      <c r="D16" s="990"/>
      <c r="E16" s="990"/>
      <c r="F16" s="991"/>
      <c r="G16" s="979" t="str">
        <f>G7</f>
        <v>変圧器</v>
      </c>
      <c r="H16" s="1038"/>
      <c r="I16" s="1038"/>
      <c r="J16" s="1038"/>
      <c r="K16" s="1038"/>
      <c r="L16" s="1039"/>
      <c r="M16" s="1017">
        <f>IF(M7=0,0,M7*$C$17)</f>
        <v>0</v>
      </c>
      <c r="N16" s="1018"/>
      <c r="O16" s="1018"/>
      <c r="P16" s="1018"/>
      <c r="Q16" s="1018"/>
      <c r="R16" s="1018"/>
      <c r="S16" s="1019"/>
      <c r="T16" s="1017">
        <f>IF(T7=0,0,T7*$C$17)</f>
        <v>0</v>
      </c>
      <c r="U16" s="1018"/>
      <c r="V16" s="1018"/>
      <c r="W16" s="1018"/>
      <c r="X16" s="1018"/>
      <c r="Y16" s="1018"/>
      <c r="Z16" s="1019"/>
      <c r="AA16" s="1017">
        <f>IF(M16=0,0,M16*$C$19)</f>
        <v>0</v>
      </c>
      <c r="AB16" s="1018"/>
      <c r="AC16" s="1018"/>
      <c r="AD16" s="1018"/>
      <c r="AE16" s="1019"/>
      <c r="AF16" s="1017">
        <f>IF(T16=0,0,T16*$C$19)</f>
        <v>0</v>
      </c>
      <c r="AG16" s="1018"/>
      <c r="AH16" s="1018"/>
      <c r="AI16" s="1018"/>
      <c r="AJ16" s="1019"/>
    </row>
    <row r="17" spans="1:36" ht="19.5" customHeight="1">
      <c r="A17" s="995"/>
      <c r="B17" s="995"/>
      <c r="C17" s="997">
        <f>'共通シートⅡ'!AJ45</f>
        <v>0</v>
      </c>
      <c r="D17" s="998"/>
      <c r="E17" s="998"/>
      <c r="F17" s="999"/>
      <c r="G17" s="1052"/>
      <c r="H17" s="1053"/>
      <c r="I17" s="1053"/>
      <c r="J17" s="1053"/>
      <c r="K17" s="1053"/>
      <c r="L17" s="1054"/>
      <c r="M17" s="1020"/>
      <c r="N17" s="1021"/>
      <c r="O17" s="1021"/>
      <c r="P17" s="1021"/>
      <c r="Q17" s="1021"/>
      <c r="R17" s="1021"/>
      <c r="S17" s="1022"/>
      <c r="T17" s="1020"/>
      <c r="U17" s="1021"/>
      <c r="V17" s="1021"/>
      <c r="W17" s="1021"/>
      <c r="X17" s="1021"/>
      <c r="Y17" s="1021"/>
      <c r="Z17" s="1022"/>
      <c r="AA17" s="1020"/>
      <c r="AB17" s="1021"/>
      <c r="AC17" s="1021"/>
      <c r="AD17" s="1021"/>
      <c r="AE17" s="1022"/>
      <c r="AF17" s="1020"/>
      <c r="AG17" s="1021"/>
      <c r="AH17" s="1021"/>
      <c r="AI17" s="1021"/>
      <c r="AJ17" s="1022"/>
    </row>
    <row r="18" spans="1:36" ht="19.5" customHeight="1">
      <c r="A18" s="995"/>
      <c r="B18" s="995"/>
      <c r="C18" s="1033" t="s">
        <v>209</v>
      </c>
      <c r="D18" s="1033"/>
      <c r="E18" s="1033"/>
      <c r="F18" s="1034"/>
      <c r="G18" s="979" t="str">
        <f>G8</f>
        <v>照明器具</v>
      </c>
      <c r="H18" s="1038"/>
      <c r="I18" s="1038"/>
      <c r="J18" s="1038"/>
      <c r="K18" s="1038"/>
      <c r="L18" s="1039"/>
      <c r="M18" s="1017">
        <f>IF(M8=0,0,M8*$C$17)</f>
        <v>0</v>
      </c>
      <c r="N18" s="1018"/>
      <c r="O18" s="1018"/>
      <c r="P18" s="1018"/>
      <c r="Q18" s="1018"/>
      <c r="R18" s="1018"/>
      <c r="S18" s="1019"/>
      <c r="T18" s="1017">
        <f>IF(T8=0,0,T8*$C$17)</f>
        <v>0</v>
      </c>
      <c r="U18" s="1018"/>
      <c r="V18" s="1018"/>
      <c r="W18" s="1018"/>
      <c r="X18" s="1018"/>
      <c r="Y18" s="1018"/>
      <c r="Z18" s="1019"/>
      <c r="AA18" s="1017">
        <f>IF(M18=0,0,M18*$C$19)</f>
        <v>0</v>
      </c>
      <c r="AB18" s="1018"/>
      <c r="AC18" s="1018"/>
      <c r="AD18" s="1018"/>
      <c r="AE18" s="1019"/>
      <c r="AF18" s="1017">
        <f>IF(T18=0,0,T18*$C$19)</f>
        <v>0</v>
      </c>
      <c r="AG18" s="1018"/>
      <c r="AH18" s="1018"/>
      <c r="AI18" s="1018"/>
      <c r="AJ18" s="1019"/>
    </row>
    <row r="19" spans="1:36" ht="19.5" customHeight="1">
      <c r="A19" s="995"/>
      <c r="B19" s="995"/>
      <c r="C19" s="1000">
        <f>'共通シートⅡ'!S45</f>
        <v>0.000257</v>
      </c>
      <c r="D19" s="1001"/>
      <c r="E19" s="1001"/>
      <c r="F19" s="1002"/>
      <c r="G19" s="1040"/>
      <c r="H19" s="990"/>
      <c r="I19" s="990"/>
      <c r="J19" s="990"/>
      <c r="K19" s="990"/>
      <c r="L19" s="991"/>
      <c r="M19" s="1023"/>
      <c r="N19" s="1024"/>
      <c r="O19" s="1024"/>
      <c r="P19" s="1024"/>
      <c r="Q19" s="1024"/>
      <c r="R19" s="1024"/>
      <c r="S19" s="1025"/>
      <c r="T19" s="1023"/>
      <c r="U19" s="1024"/>
      <c r="V19" s="1024"/>
      <c r="W19" s="1024"/>
      <c r="X19" s="1024"/>
      <c r="Y19" s="1024"/>
      <c r="Z19" s="1025"/>
      <c r="AA19" s="1023"/>
      <c r="AB19" s="1024"/>
      <c r="AC19" s="1024"/>
      <c r="AD19" s="1024"/>
      <c r="AE19" s="1025"/>
      <c r="AF19" s="1023"/>
      <c r="AG19" s="1024"/>
      <c r="AH19" s="1024"/>
      <c r="AI19" s="1024"/>
      <c r="AJ19" s="1025"/>
    </row>
    <row r="20" spans="1:36" ht="33.75" customHeight="1" thickBot="1">
      <c r="A20" s="995"/>
      <c r="B20" s="995"/>
      <c r="C20" s="251"/>
      <c r="D20" s="251"/>
      <c r="E20" s="251"/>
      <c r="F20" s="252"/>
      <c r="G20" s="973" t="s">
        <v>393</v>
      </c>
      <c r="H20" s="974"/>
      <c r="I20" s="974"/>
      <c r="J20" s="974"/>
      <c r="K20" s="974"/>
      <c r="L20" s="975"/>
      <c r="M20" s="967">
        <f>IF(M10=0,0,M10*$C$17)</f>
        <v>0</v>
      </c>
      <c r="N20" s="968"/>
      <c r="O20" s="968"/>
      <c r="P20" s="968"/>
      <c r="Q20" s="968"/>
      <c r="R20" s="968"/>
      <c r="S20" s="969"/>
      <c r="T20" s="967">
        <f>IF(T10=0,0,T10*$C$17)</f>
        <v>0</v>
      </c>
      <c r="U20" s="968"/>
      <c r="V20" s="968"/>
      <c r="W20" s="968"/>
      <c r="X20" s="968"/>
      <c r="Y20" s="968"/>
      <c r="Z20" s="969"/>
      <c r="AA20" s="967">
        <f>IF(M20=0,0,M20*$C$19)</f>
        <v>0</v>
      </c>
      <c r="AB20" s="968"/>
      <c r="AC20" s="968"/>
      <c r="AD20" s="968"/>
      <c r="AE20" s="969"/>
      <c r="AF20" s="967">
        <f>IF(T20=0,0,T20*$C$19)</f>
        <v>0</v>
      </c>
      <c r="AG20" s="968"/>
      <c r="AH20" s="968"/>
      <c r="AI20" s="968"/>
      <c r="AJ20" s="969"/>
    </row>
    <row r="21" spans="1:36" ht="33" customHeight="1" thickBot="1">
      <c r="A21" s="995"/>
      <c r="B21" s="996"/>
      <c r="C21" s="23"/>
      <c r="D21" s="23"/>
      <c r="E21" s="23"/>
      <c r="F21" s="24"/>
      <c r="G21" s="1003" t="str">
        <f>G11</f>
        <v>計</v>
      </c>
      <c r="H21" s="1003"/>
      <c r="I21" s="1003"/>
      <c r="J21" s="1003"/>
      <c r="K21" s="1003"/>
      <c r="L21" s="1003"/>
      <c r="M21" s="1015">
        <f>SUM(M16:S20)</f>
        <v>0</v>
      </c>
      <c r="N21" s="1015"/>
      <c r="O21" s="1015"/>
      <c r="P21" s="1015"/>
      <c r="Q21" s="1015"/>
      <c r="R21" s="1015"/>
      <c r="S21" s="1015"/>
      <c r="T21" s="1015">
        <f>SUM(T16:Z20)</f>
        <v>0</v>
      </c>
      <c r="U21" s="1015"/>
      <c r="V21" s="1015"/>
      <c r="W21" s="1015"/>
      <c r="X21" s="1015"/>
      <c r="Y21" s="1015"/>
      <c r="Z21" s="1015"/>
      <c r="AA21" s="1015">
        <f>SUM(AA16:AE20)</f>
        <v>0</v>
      </c>
      <c r="AB21" s="1015"/>
      <c r="AC21" s="1015"/>
      <c r="AD21" s="1015"/>
      <c r="AE21" s="1015"/>
      <c r="AF21" s="1015">
        <f>SUM(AF16:AJ20)</f>
        <v>0</v>
      </c>
      <c r="AG21" s="1015"/>
      <c r="AH21" s="1015"/>
      <c r="AI21" s="1015"/>
      <c r="AJ21" s="1016"/>
    </row>
    <row r="22" spans="1:36" ht="19.5" customHeight="1" thickTop="1">
      <c r="A22" s="995"/>
      <c r="B22" s="1030" t="s">
        <v>211</v>
      </c>
      <c r="C22" s="1035" t="str">
        <f>C16</f>
        <v>電力割合</v>
      </c>
      <c r="D22" s="1036"/>
      <c r="E22" s="1036"/>
      <c r="F22" s="1037"/>
      <c r="G22" s="1035" t="str">
        <f>G7</f>
        <v>変圧器</v>
      </c>
      <c r="H22" s="1036"/>
      <c r="I22" s="1036"/>
      <c r="J22" s="1036"/>
      <c r="K22" s="1036"/>
      <c r="L22" s="1037"/>
      <c r="M22" s="1049">
        <f>IF(M7=0,0,M7*$C$23)</f>
        <v>0</v>
      </c>
      <c r="N22" s="1050"/>
      <c r="O22" s="1050"/>
      <c r="P22" s="1050"/>
      <c r="Q22" s="1050"/>
      <c r="R22" s="1050"/>
      <c r="S22" s="1051"/>
      <c r="T22" s="1049">
        <f>IF(T7=0,0,T7*$C$23)</f>
        <v>0</v>
      </c>
      <c r="U22" s="1050"/>
      <c r="V22" s="1050"/>
      <c r="W22" s="1050"/>
      <c r="X22" s="1050"/>
      <c r="Y22" s="1050"/>
      <c r="Z22" s="1051"/>
      <c r="AA22" s="1049">
        <f>IF(M22=0,0,M22*$C$25)</f>
        <v>0</v>
      </c>
      <c r="AB22" s="1050"/>
      <c r="AC22" s="1050"/>
      <c r="AD22" s="1050"/>
      <c r="AE22" s="1051"/>
      <c r="AF22" s="1049">
        <f>IF(T22=0,0,T22*$C$25)</f>
        <v>0</v>
      </c>
      <c r="AG22" s="1050"/>
      <c r="AH22" s="1050"/>
      <c r="AI22" s="1050"/>
      <c r="AJ22" s="1051"/>
    </row>
    <row r="23" spans="1:36" ht="19.5" customHeight="1">
      <c r="A23" s="995"/>
      <c r="B23" s="1031"/>
      <c r="C23" s="1026">
        <f>'共通シートⅡ'!AJ46</f>
        <v>0</v>
      </c>
      <c r="D23" s="1027"/>
      <c r="E23" s="1027"/>
      <c r="F23" s="1028"/>
      <c r="G23" s="1052"/>
      <c r="H23" s="1053"/>
      <c r="I23" s="1053"/>
      <c r="J23" s="1053"/>
      <c r="K23" s="1053"/>
      <c r="L23" s="1054"/>
      <c r="M23" s="1020"/>
      <c r="N23" s="1021"/>
      <c r="O23" s="1021"/>
      <c r="P23" s="1021"/>
      <c r="Q23" s="1021"/>
      <c r="R23" s="1021"/>
      <c r="S23" s="1022"/>
      <c r="T23" s="1020"/>
      <c r="U23" s="1021"/>
      <c r="V23" s="1021"/>
      <c r="W23" s="1021"/>
      <c r="X23" s="1021"/>
      <c r="Y23" s="1021"/>
      <c r="Z23" s="1022"/>
      <c r="AA23" s="1020"/>
      <c r="AB23" s="1021"/>
      <c r="AC23" s="1021"/>
      <c r="AD23" s="1021"/>
      <c r="AE23" s="1022"/>
      <c r="AF23" s="1020"/>
      <c r="AG23" s="1021"/>
      <c r="AH23" s="1021"/>
      <c r="AI23" s="1021"/>
      <c r="AJ23" s="1022"/>
    </row>
    <row r="24" spans="1:36" ht="19.5" customHeight="1">
      <c r="A24" s="995"/>
      <c r="B24" s="1031"/>
      <c r="C24" s="1063" t="str">
        <f>C18</f>
        <v>原油換算係数</v>
      </c>
      <c r="D24" s="1033"/>
      <c r="E24" s="1033"/>
      <c r="F24" s="1034"/>
      <c r="G24" s="979" t="str">
        <f>G8</f>
        <v>照明器具</v>
      </c>
      <c r="H24" s="1038"/>
      <c r="I24" s="1038"/>
      <c r="J24" s="1038"/>
      <c r="K24" s="1038"/>
      <c r="L24" s="1039"/>
      <c r="M24" s="1017">
        <f>IF(M8=0,0,M8*$C$23)</f>
        <v>0</v>
      </c>
      <c r="N24" s="1018"/>
      <c r="O24" s="1018"/>
      <c r="P24" s="1018"/>
      <c r="Q24" s="1018"/>
      <c r="R24" s="1018"/>
      <c r="S24" s="1019"/>
      <c r="T24" s="1017">
        <f>IF(T8=0,0,T8*$C$23)</f>
        <v>0</v>
      </c>
      <c r="U24" s="1018"/>
      <c r="V24" s="1018"/>
      <c r="W24" s="1018"/>
      <c r="X24" s="1018"/>
      <c r="Y24" s="1018"/>
      <c r="Z24" s="1019"/>
      <c r="AA24" s="1017">
        <f>IF(M24=0,0,M24*$C$25)</f>
        <v>0</v>
      </c>
      <c r="AB24" s="1018"/>
      <c r="AC24" s="1018"/>
      <c r="AD24" s="1018"/>
      <c r="AE24" s="1019"/>
      <c r="AF24" s="1017">
        <f>IF(T24=0,0,T24*$C$25)</f>
        <v>0</v>
      </c>
      <c r="AG24" s="1018"/>
      <c r="AH24" s="1018"/>
      <c r="AI24" s="1018"/>
      <c r="AJ24" s="1019"/>
    </row>
    <row r="25" spans="1:36" ht="19.5" customHeight="1">
      <c r="A25" s="995"/>
      <c r="B25" s="1031"/>
      <c r="C25" s="1000">
        <f>'共通シートⅡ'!S46</f>
        <v>0.000239</v>
      </c>
      <c r="D25" s="1001"/>
      <c r="E25" s="1001"/>
      <c r="F25" s="1002"/>
      <c r="G25" s="1040"/>
      <c r="H25" s="990"/>
      <c r="I25" s="990"/>
      <c r="J25" s="990"/>
      <c r="K25" s="990"/>
      <c r="L25" s="991"/>
      <c r="M25" s="1023"/>
      <c r="N25" s="1024"/>
      <c r="O25" s="1024"/>
      <c r="P25" s="1024"/>
      <c r="Q25" s="1024"/>
      <c r="R25" s="1024"/>
      <c r="S25" s="1025"/>
      <c r="T25" s="1023"/>
      <c r="U25" s="1024"/>
      <c r="V25" s="1024"/>
      <c r="W25" s="1024"/>
      <c r="X25" s="1024"/>
      <c r="Y25" s="1024"/>
      <c r="Z25" s="1025"/>
      <c r="AA25" s="1023"/>
      <c r="AB25" s="1024"/>
      <c r="AC25" s="1024"/>
      <c r="AD25" s="1024"/>
      <c r="AE25" s="1025"/>
      <c r="AF25" s="1023"/>
      <c r="AG25" s="1024"/>
      <c r="AH25" s="1024"/>
      <c r="AI25" s="1024"/>
      <c r="AJ25" s="1025"/>
    </row>
    <row r="26" spans="1:36" ht="37.5" customHeight="1" thickBot="1">
      <c r="A26" s="995"/>
      <c r="B26" s="1031"/>
      <c r="C26" s="250"/>
      <c r="D26" s="251"/>
      <c r="E26" s="251"/>
      <c r="F26" s="252"/>
      <c r="G26" s="973" t="s">
        <v>393</v>
      </c>
      <c r="H26" s="974"/>
      <c r="I26" s="974"/>
      <c r="J26" s="974"/>
      <c r="K26" s="974"/>
      <c r="L26" s="975"/>
      <c r="M26" s="967">
        <f>IF(M10=0,0,M10*$C$23)</f>
        <v>0</v>
      </c>
      <c r="N26" s="968"/>
      <c r="O26" s="968"/>
      <c r="P26" s="968"/>
      <c r="Q26" s="968"/>
      <c r="R26" s="968"/>
      <c r="S26" s="969"/>
      <c r="T26" s="967">
        <f>IF(T10=0,0,T10*$C$23)</f>
        <v>0</v>
      </c>
      <c r="U26" s="968"/>
      <c r="V26" s="968"/>
      <c r="W26" s="968"/>
      <c r="X26" s="968"/>
      <c r="Y26" s="968"/>
      <c r="Z26" s="969"/>
      <c r="AA26" s="967">
        <f>IF(M26=0,0,M26*$C$25)</f>
        <v>0</v>
      </c>
      <c r="AB26" s="968"/>
      <c r="AC26" s="968"/>
      <c r="AD26" s="968"/>
      <c r="AE26" s="969"/>
      <c r="AF26" s="967">
        <f>IF(T26=0,0,T26*$C$25)</f>
        <v>0</v>
      </c>
      <c r="AG26" s="968"/>
      <c r="AH26" s="968"/>
      <c r="AI26" s="968"/>
      <c r="AJ26" s="969"/>
    </row>
    <row r="27" spans="1:36" ht="33" customHeight="1" thickBot="1">
      <c r="A27" s="995"/>
      <c r="B27" s="1032"/>
      <c r="C27" s="25"/>
      <c r="D27" s="23"/>
      <c r="E27" s="23"/>
      <c r="F27" s="24"/>
      <c r="G27" s="1029" t="str">
        <f>G11</f>
        <v>計</v>
      </c>
      <c r="H27" s="1029"/>
      <c r="I27" s="1029"/>
      <c r="J27" s="1029"/>
      <c r="K27" s="1029"/>
      <c r="L27" s="1029"/>
      <c r="M27" s="970">
        <f>SUM(M22:S26)</f>
        <v>0</v>
      </c>
      <c r="N27" s="970"/>
      <c r="O27" s="970"/>
      <c r="P27" s="970"/>
      <c r="Q27" s="970"/>
      <c r="R27" s="970"/>
      <c r="S27" s="970"/>
      <c r="T27" s="970">
        <f>SUM(T22:Z26)</f>
        <v>0</v>
      </c>
      <c r="U27" s="970"/>
      <c r="V27" s="970"/>
      <c r="W27" s="970"/>
      <c r="X27" s="970"/>
      <c r="Y27" s="970"/>
      <c r="Z27" s="970"/>
      <c r="AA27" s="970">
        <f>SUM(AA22:AE26)</f>
        <v>0</v>
      </c>
      <c r="AB27" s="970"/>
      <c r="AC27" s="970"/>
      <c r="AD27" s="970"/>
      <c r="AE27" s="970"/>
      <c r="AF27" s="970">
        <f>SUM(AF22:AJ26)</f>
        <v>0</v>
      </c>
      <c r="AG27" s="970"/>
      <c r="AH27" s="970"/>
      <c r="AI27" s="970"/>
      <c r="AJ27" s="971"/>
    </row>
    <row r="28" spans="1:36" ht="19.5" customHeight="1" thickTop="1">
      <c r="A28" s="995"/>
      <c r="B28" s="1030" t="s">
        <v>203</v>
      </c>
      <c r="C28" s="1035" t="str">
        <f>C16</f>
        <v>電力割合</v>
      </c>
      <c r="D28" s="1036"/>
      <c r="E28" s="1036"/>
      <c r="F28" s="1037"/>
      <c r="G28" s="1035" t="str">
        <f>G7</f>
        <v>変圧器</v>
      </c>
      <c r="H28" s="1036"/>
      <c r="I28" s="1036"/>
      <c r="J28" s="1036"/>
      <c r="K28" s="1036"/>
      <c r="L28" s="1037"/>
      <c r="M28" s="1049">
        <f>IF(M7=0,0,M7*$C$29)</f>
        <v>0</v>
      </c>
      <c r="N28" s="1050"/>
      <c r="O28" s="1050"/>
      <c r="P28" s="1050"/>
      <c r="Q28" s="1050"/>
      <c r="R28" s="1050"/>
      <c r="S28" s="1051"/>
      <c r="T28" s="1049">
        <f>IF(T7=0,0,T7*$C$29)</f>
        <v>0</v>
      </c>
      <c r="U28" s="1050"/>
      <c r="V28" s="1050"/>
      <c r="W28" s="1050"/>
      <c r="X28" s="1050"/>
      <c r="Y28" s="1050"/>
      <c r="Z28" s="1051"/>
      <c r="AA28" s="1049">
        <f>IF(M28=0,0,M28*$C$31)</f>
        <v>0</v>
      </c>
      <c r="AB28" s="1050"/>
      <c r="AC28" s="1050"/>
      <c r="AD28" s="1050"/>
      <c r="AE28" s="1051"/>
      <c r="AF28" s="1049">
        <f>IF(T28=0,0,T28*$C$31)</f>
        <v>0</v>
      </c>
      <c r="AG28" s="1050"/>
      <c r="AH28" s="1050"/>
      <c r="AI28" s="1050"/>
      <c r="AJ28" s="1051"/>
    </row>
    <row r="29" spans="1:36" ht="19.5" customHeight="1">
      <c r="A29" s="995"/>
      <c r="B29" s="1031"/>
      <c r="C29" s="1026">
        <f>'共通シートⅡ'!AJ47</f>
        <v>0</v>
      </c>
      <c r="D29" s="1027"/>
      <c r="E29" s="1027"/>
      <c r="F29" s="1028"/>
      <c r="G29" s="1052"/>
      <c r="H29" s="1053"/>
      <c r="I29" s="1053"/>
      <c r="J29" s="1053"/>
      <c r="K29" s="1053"/>
      <c r="L29" s="1054"/>
      <c r="M29" s="1020"/>
      <c r="N29" s="1021"/>
      <c r="O29" s="1021"/>
      <c r="P29" s="1021"/>
      <c r="Q29" s="1021"/>
      <c r="R29" s="1021"/>
      <c r="S29" s="1022"/>
      <c r="T29" s="1020"/>
      <c r="U29" s="1021"/>
      <c r="V29" s="1021"/>
      <c r="W29" s="1021"/>
      <c r="X29" s="1021"/>
      <c r="Y29" s="1021"/>
      <c r="Z29" s="1022"/>
      <c r="AA29" s="1020"/>
      <c r="AB29" s="1021"/>
      <c r="AC29" s="1021"/>
      <c r="AD29" s="1021"/>
      <c r="AE29" s="1022"/>
      <c r="AF29" s="1020"/>
      <c r="AG29" s="1021"/>
      <c r="AH29" s="1021"/>
      <c r="AI29" s="1021"/>
      <c r="AJ29" s="1022"/>
    </row>
    <row r="30" spans="1:36" ht="19.5" customHeight="1">
      <c r="A30" s="995"/>
      <c r="B30" s="1031"/>
      <c r="C30" s="1063" t="str">
        <f>C18</f>
        <v>原油換算係数</v>
      </c>
      <c r="D30" s="990"/>
      <c r="E30" s="990"/>
      <c r="F30" s="991"/>
      <c r="G30" s="979" t="str">
        <f>G8</f>
        <v>照明器具</v>
      </c>
      <c r="H30" s="1038"/>
      <c r="I30" s="1038"/>
      <c r="J30" s="1038"/>
      <c r="K30" s="1038"/>
      <c r="L30" s="1039"/>
      <c r="M30" s="1017">
        <f>IF(M8=0,0,M8*$C$29)</f>
        <v>0</v>
      </c>
      <c r="N30" s="1018"/>
      <c r="O30" s="1018"/>
      <c r="P30" s="1018"/>
      <c r="Q30" s="1018"/>
      <c r="R30" s="1018"/>
      <c r="S30" s="1019"/>
      <c r="T30" s="1017">
        <f>IF(T8=0,0,T8*$C$29)</f>
        <v>0</v>
      </c>
      <c r="U30" s="1018"/>
      <c r="V30" s="1018"/>
      <c r="W30" s="1018"/>
      <c r="X30" s="1018"/>
      <c r="Y30" s="1018"/>
      <c r="Z30" s="1019"/>
      <c r="AA30" s="1017">
        <f>IF(M30=0,0,M30*$C$31)</f>
        <v>0</v>
      </c>
      <c r="AB30" s="1018"/>
      <c r="AC30" s="1018"/>
      <c r="AD30" s="1018"/>
      <c r="AE30" s="1019"/>
      <c r="AF30" s="1017">
        <f>IF(T30=0,0,T30*$C$31)</f>
        <v>0</v>
      </c>
      <c r="AG30" s="1018"/>
      <c r="AH30" s="1018"/>
      <c r="AI30" s="1018"/>
      <c r="AJ30" s="1019"/>
    </row>
    <row r="31" spans="1:36" ht="19.5" customHeight="1">
      <c r="A31" s="995"/>
      <c r="B31" s="1031"/>
      <c r="C31" s="1000">
        <f>'共通シートⅡ'!S47</f>
        <v>0.000252</v>
      </c>
      <c r="D31" s="1001"/>
      <c r="E31" s="1001"/>
      <c r="F31" s="1002"/>
      <c r="G31" s="1040"/>
      <c r="H31" s="990"/>
      <c r="I31" s="990"/>
      <c r="J31" s="990"/>
      <c r="K31" s="990"/>
      <c r="L31" s="991"/>
      <c r="M31" s="1023"/>
      <c r="N31" s="1024"/>
      <c r="O31" s="1024"/>
      <c r="P31" s="1024"/>
      <c r="Q31" s="1024"/>
      <c r="R31" s="1024"/>
      <c r="S31" s="1025"/>
      <c r="T31" s="1023"/>
      <c r="U31" s="1024"/>
      <c r="V31" s="1024"/>
      <c r="W31" s="1024"/>
      <c r="X31" s="1024"/>
      <c r="Y31" s="1024"/>
      <c r="Z31" s="1025"/>
      <c r="AA31" s="1023"/>
      <c r="AB31" s="1024"/>
      <c r="AC31" s="1024"/>
      <c r="AD31" s="1024"/>
      <c r="AE31" s="1025"/>
      <c r="AF31" s="1023"/>
      <c r="AG31" s="1024"/>
      <c r="AH31" s="1024"/>
      <c r="AI31" s="1024"/>
      <c r="AJ31" s="1025"/>
    </row>
    <row r="32" spans="1:36" ht="39.75" customHeight="1" thickBot="1">
      <c r="A32" s="995"/>
      <c r="B32" s="1031"/>
      <c r="C32" s="250"/>
      <c r="D32" s="251"/>
      <c r="E32" s="251"/>
      <c r="F32" s="252"/>
      <c r="G32" s="973" t="s">
        <v>393</v>
      </c>
      <c r="H32" s="974"/>
      <c r="I32" s="974"/>
      <c r="J32" s="974"/>
      <c r="K32" s="974"/>
      <c r="L32" s="975"/>
      <c r="M32" s="967">
        <f>IF(M10=0,0,M10*$C$29)</f>
        <v>0</v>
      </c>
      <c r="N32" s="968"/>
      <c r="O32" s="968"/>
      <c r="P32" s="968"/>
      <c r="Q32" s="968"/>
      <c r="R32" s="968"/>
      <c r="S32" s="969"/>
      <c r="T32" s="967">
        <f>IF(T10=0,0,T10*$C$29)</f>
        <v>0</v>
      </c>
      <c r="U32" s="968"/>
      <c r="V32" s="968"/>
      <c r="W32" s="968"/>
      <c r="X32" s="968"/>
      <c r="Y32" s="968"/>
      <c r="Z32" s="969"/>
      <c r="AA32" s="967">
        <f>IF(M32=0,0,M32*$C$31)</f>
        <v>0</v>
      </c>
      <c r="AB32" s="968"/>
      <c r="AC32" s="968"/>
      <c r="AD32" s="968"/>
      <c r="AE32" s="969"/>
      <c r="AF32" s="967">
        <f>IF(T32=0,0,T32*$C$31)</f>
        <v>0</v>
      </c>
      <c r="AG32" s="968"/>
      <c r="AH32" s="968"/>
      <c r="AI32" s="968"/>
      <c r="AJ32" s="969"/>
    </row>
    <row r="33" spans="1:36" ht="33" customHeight="1" thickBot="1">
      <c r="A33" s="996"/>
      <c r="B33" s="1032"/>
      <c r="C33" s="25"/>
      <c r="D33" s="23"/>
      <c r="E33" s="23"/>
      <c r="F33" s="24"/>
      <c r="G33" s="1029" t="str">
        <f>G11</f>
        <v>計</v>
      </c>
      <c r="H33" s="1029"/>
      <c r="I33" s="1029"/>
      <c r="J33" s="1029"/>
      <c r="K33" s="1029"/>
      <c r="L33" s="1029"/>
      <c r="M33" s="970">
        <f>SUM(M28:S32)</f>
        <v>0</v>
      </c>
      <c r="N33" s="970"/>
      <c r="O33" s="970"/>
      <c r="P33" s="970"/>
      <c r="Q33" s="970"/>
      <c r="R33" s="970"/>
      <c r="S33" s="970"/>
      <c r="T33" s="970">
        <f>SUM(T28:Z32)</f>
        <v>0</v>
      </c>
      <c r="U33" s="970"/>
      <c r="V33" s="970"/>
      <c r="W33" s="970"/>
      <c r="X33" s="970"/>
      <c r="Y33" s="970"/>
      <c r="Z33" s="970"/>
      <c r="AA33" s="970">
        <f>SUM(AA28:AE32)</f>
        <v>0</v>
      </c>
      <c r="AB33" s="970"/>
      <c r="AC33" s="970"/>
      <c r="AD33" s="970"/>
      <c r="AE33" s="970"/>
      <c r="AF33" s="970">
        <f>SUM(AF28:AJ32)</f>
        <v>0</v>
      </c>
      <c r="AG33" s="970"/>
      <c r="AH33" s="970"/>
      <c r="AI33" s="970"/>
      <c r="AJ33" s="971"/>
    </row>
    <row r="34" spans="1:36" ht="40.5" customHeight="1" thickTop="1">
      <c r="A34" s="1055" t="s">
        <v>4</v>
      </c>
      <c r="B34" s="1056"/>
      <c r="C34" s="1056"/>
      <c r="D34" s="1056"/>
      <c r="E34" s="1056"/>
      <c r="F34" s="1056"/>
      <c r="G34" s="1056"/>
      <c r="H34" s="1056"/>
      <c r="I34" s="1056"/>
      <c r="J34" s="1056"/>
      <c r="K34" s="1056"/>
      <c r="L34" s="1057"/>
      <c r="M34" s="1058">
        <f>SUM(M33,M27,M21)</f>
        <v>0</v>
      </c>
      <c r="N34" s="1059"/>
      <c r="O34" s="1059"/>
      <c r="P34" s="1059"/>
      <c r="Q34" s="1059"/>
      <c r="R34" s="1059"/>
      <c r="S34" s="1060"/>
      <c r="T34" s="1058">
        <f>SUM(T33,T27,T21)</f>
        <v>0</v>
      </c>
      <c r="U34" s="1059"/>
      <c r="V34" s="1059"/>
      <c r="W34" s="1059"/>
      <c r="X34" s="1059"/>
      <c r="Y34" s="1059"/>
      <c r="Z34" s="1060"/>
      <c r="AA34" s="1061">
        <f>SUM(AA33,AA27,AA21)</f>
        <v>0</v>
      </c>
      <c r="AB34" s="1061"/>
      <c r="AC34" s="1061"/>
      <c r="AD34" s="1061"/>
      <c r="AE34" s="1061"/>
      <c r="AF34" s="1061">
        <f>SUM(AF33,AF27,AF21)</f>
        <v>0</v>
      </c>
      <c r="AG34" s="1061"/>
      <c r="AH34" s="1061"/>
      <c r="AI34" s="1061"/>
      <c r="AJ34" s="1061"/>
    </row>
    <row r="35" ht="30" customHeight="1">
      <c r="A35" s="22"/>
    </row>
    <row r="36" spans="1:36" ht="19.5" customHeight="1">
      <c r="A36" s="987" t="str">
        <f>A5</f>
        <v>エネルギー消費量</v>
      </c>
      <c r="B36" s="987"/>
      <c r="C36" s="987"/>
      <c r="D36" s="987"/>
      <c r="E36" s="987"/>
      <c r="F36" s="987"/>
      <c r="G36" s="987"/>
      <c r="H36" s="987"/>
      <c r="I36" s="987"/>
      <c r="J36" s="987"/>
      <c r="K36" s="987"/>
      <c r="L36" s="987"/>
      <c r="M36" s="987" t="str">
        <f>M5</f>
        <v>電力換算〔kWh〕</v>
      </c>
      <c r="N36" s="987"/>
      <c r="O36" s="987"/>
      <c r="P36" s="987"/>
      <c r="Q36" s="987"/>
      <c r="R36" s="987"/>
      <c r="S36" s="987"/>
      <c r="T36" s="987"/>
      <c r="U36" s="987"/>
      <c r="V36" s="987"/>
      <c r="W36" s="987"/>
      <c r="X36" s="987"/>
      <c r="Y36" s="987"/>
      <c r="Z36" s="987"/>
      <c r="AA36" s="987" t="str">
        <f>AA5</f>
        <v>原油換算〔kl〕</v>
      </c>
      <c r="AB36" s="987"/>
      <c r="AC36" s="987"/>
      <c r="AD36" s="987"/>
      <c r="AE36" s="987"/>
      <c r="AF36" s="987"/>
      <c r="AG36" s="987"/>
      <c r="AH36" s="987"/>
      <c r="AI36" s="987"/>
      <c r="AJ36" s="987"/>
    </row>
    <row r="37" spans="1:36" ht="19.5" customHeight="1">
      <c r="A37" s="987"/>
      <c r="B37" s="987"/>
      <c r="C37" s="987"/>
      <c r="D37" s="987"/>
      <c r="E37" s="987"/>
      <c r="F37" s="987"/>
      <c r="G37" s="987"/>
      <c r="H37" s="987"/>
      <c r="I37" s="987"/>
      <c r="J37" s="987"/>
      <c r="K37" s="987"/>
      <c r="L37" s="987"/>
      <c r="M37" s="987" t="str">
        <f>M6</f>
        <v>導入前</v>
      </c>
      <c r="N37" s="987"/>
      <c r="O37" s="987"/>
      <c r="P37" s="987"/>
      <c r="Q37" s="987"/>
      <c r="R37" s="987"/>
      <c r="S37" s="987"/>
      <c r="T37" s="987" t="str">
        <f>T6</f>
        <v>導入後</v>
      </c>
      <c r="U37" s="987"/>
      <c r="V37" s="987"/>
      <c r="W37" s="987"/>
      <c r="X37" s="987"/>
      <c r="Y37" s="987"/>
      <c r="Z37" s="987"/>
      <c r="AA37" s="987" t="str">
        <f>AA6</f>
        <v>導入前</v>
      </c>
      <c r="AB37" s="987"/>
      <c r="AC37" s="987"/>
      <c r="AD37" s="987"/>
      <c r="AE37" s="987"/>
      <c r="AF37" s="987" t="str">
        <f>AF6</f>
        <v>導入後</v>
      </c>
      <c r="AG37" s="987"/>
      <c r="AH37" s="987"/>
      <c r="AI37" s="987"/>
      <c r="AJ37" s="987"/>
    </row>
    <row r="38" spans="1:36" ht="30" customHeight="1">
      <c r="A38" s="992" t="s">
        <v>213</v>
      </c>
      <c r="B38" s="992"/>
      <c r="C38" s="992"/>
      <c r="D38" s="992"/>
      <c r="E38" s="992"/>
      <c r="F38" s="992"/>
      <c r="G38" s="987" t="str">
        <f>G7</f>
        <v>変圧器</v>
      </c>
      <c r="H38" s="987"/>
      <c r="I38" s="987"/>
      <c r="J38" s="987"/>
      <c r="K38" s="987"/>
      <c r="L38" s="988"/>
      <c r="M38" s="958"/>
      <c r="N38" s="959"/>
      <c r="O38" s="959"/>
      <c r="P38" s="959"/>
      <c r="Q38" s="959"/>
      <c r="R38" s="959"/>
      <c r="S38" s="959"/>
      <c r="T38" s="959"/>
      <c r="U38" s="959"/>
      <c r="V38" s="959"/>
      <c r="W38" s="959"/>
      <c r="X38" s="959"/>
      <c r="Y38" s="959"/>
      <c r="Z38" s="960"/>
      <c r="AA38" s="972">
        <f>SUM(AA16,AA22,AA28)</f>
        <v>0</v>
      </c>
      <c r="AB38" s="972"/>
      <c r="AC38" s="972"/>
      <c r="AD38" s="972"/>
      <c r="AE38" s="972"/>
      <c r="AF38" s="972">
        <f>SUM(AF16,AF22,AF28)</f>
        <v>0</v>
      </c>
      <c r="AG38" s="972"/>
      <c r="AH38" s="972"/>
      <c r="AI38" s="972"/>
      <c r="AJ38" s="972"/>
    </row>
    <row r="39" spans="1:36" ht="30" customHeight="1">
      <c r="A39" s="992"/>
      <c r="B39" s="992"/>
      <c r="C39" s="992"/>
      <c r="D39" s="992"/>
      <c r="E39" s="992"/>
      <c r="F39" s="992"/>
      <c r="G39" s="987" t="str">
        <f>G8</f>
        <v>照明器具</v>
      </c>
      <c r="H39" s="987"/>
      <c r="I39" s="987"/>
      <c r="J39" s="987"/>
      <c r="K39" s="987"/>
      <c r="L39" s="988"/>
      <c r="M39" s="961"/>
      <c r="N39" s="962"/>
      <c r="O39" s="962"/>
      <c r="P39" s="962"/>
      <c r="Q39" s="962"/>
      <c r="R39" s="962"/>
      <c r="S39" s="962"/>
      <c r="T39" s="962"/>
      <c r="U39" s="962"/>
      <c r="V39" s="962"/>
      <c r="W39" s="962"/>
      <c r="X39" s="962"/>
      <c r="Y39" s="962"/>
      <c r="Z39" s="963"/>
      <c r="AA39" s="972">
        <f>SUM(AA18,AA24,AA30)</f>
        <v>0</v>
      </c>
      <c r="AB39" s="972"/>
      <c r="AC39" s="972"/>
      <c r="AD39" s="972"/>
      <c r="AE39" s="972"/>
      <c r="AF39" s="972">
        <f>SUM(AF18,AF24,AF30)</f>
        <v>0</v>
      </c>
      <c r="AG39" s="972"/>
      <c r="AH39" s="972"/>
      <c r="AI39" s="972"/>
      <c r="AJ39" s="972"/>
    </row>
    <row r="40" spans="1:36" ht="30" customHeight="1">
      <c r="A40" s="992"/>
      <c r="B40" s="992"/>
      <c r="C40" s="992"/>
      <c r="D40" s="992"/>
      <c r="E40" s="992"/>
      <c r="F40" s="992"/>
      <c r="G40" s="987" t="str">
        <f>G9</f>
        <v>フォークリフト</v>
      </c>
      <c r="H40" s="987"/>
      <c r="I40" s="987"/>
      <c r="J40" s="987"/>
      <c r="K40" s="987"/>
      <c r="L40" s="988"/>
      <c r="M40" s="961"/>
      <c r="N40" s="962"/>
      <c r="O40" s="962"/>
      <c r="P40" s="962"/>
      <c r="Q40" s="962"/>
      <c r="R40" s="962"/>
      <c r="S40" s="962"/>
      <c r="T40" s="962"/>
      <c r="U40" s="962"/>
      <c r="V40" s="962"/>
      <c r="W40" s="962"/>
      <c r="X40" s="962"/>
      <c r="Y40" s="962"/>
      <c r="Z40" s="963"/>
      <c r="AA40" s="972">
        <f>AA9</f>
        <v>0</v>
      </c>
      <c r="AB40" s="972"/>
      <c r="AC40" s="972"/>
      <c r="AD40" s="972"/>
      <c r="AE40" s="972"/>
      <c r="AF40" s="972">
        <f>AF9</f>
        <v>0</v>
      </c>
      <c r="AG40" s="972"/>
      <c r="AH40" s="972"/>
      <c r="AI40" s="972"/>
      <c r="AJ40" s="972"/>
    </row>
    <row r="41" spans="1:36" ht="30" customHeight="1" thickBot="1">
      <c r="A41" s="992"/>
      <c r="B41" s="992"/>
      <c r="C41" s="992"/>
      <c r="D41" s="992"/>
      <c r="E41" s="992"/>
      <c r="F41" s="993"/>
      <c r="G41" s="988" t="s">
        <v>393</v>
      </c>
      <c r="H41" s="1046"/>
      <c r="I41" s="1046"/>
      <c r="J41" s="1046"/>
      <c r="K41" s="1046"/>
      <c r="L41" s="1047"/>
      <c r="M41" s="964"/>
      <c r="N41" s="965"/>
      <c r="O41" s="965"/>
      <c r="P41" s="965"/>
      <c r="Q41" s="965"/>
      <c r="R41" s="965"/>
      <c r="S41" s="965"/>
      <c r="T41" s="965"/>
      <c r="U41" s="965"/>
      <c r="V41" s="965"/>
      <c r="W41" s="965"/>
      <c r="X41" s="965"/>
      <c r="Y41" s="965"/>
      <c r="Z41" s="966"/>
      <c r="AA41" s="954">
        <f>SUM(AA20,AA26,AA32)</f>
        <v>0</v>
      </c>
      <c r="AB41" s="955"/>
      <c r="AC41" s="955"/>
      <c r="AD41" s="955"/>
      <c r="AE41" s="956"/>
      <c r="AF41" s="954">
        <f>SUM(AF20,AF26,AF32)</f>
        <v>0</v>
      </c>
      <c r="AG41" s="957"/>
      <c r="AH41" s="957"/>
      <c r="AI41" s="957"/>
      <c r="AJ41" s="957"/>
    </row>
    <row r="42" spans="1:36" ht="30" customHeight="1" thickBot="1">
      <c r="A42" s="992"/>
      <c r="B42" s="992"/>
      <c r="C42" s="992"/>
      <c r="D42" s="992"/>
      <c r="E42" s="992"/>
      <c r="F42" s="993"/>
      <c r="G42" s="1041" t="str">
        <f>G11</f>
        <v>計</v>
      </c>
      <c r="H42" s="1042"/>
      <c r="I42" s="1042"/>
      <c r="J42" s="1042"/>
      <c r="K42" s="1042"/>
      <c r="L42" s="1043"/>
      <c r="M42" s="1044"/>
      <c r="N42" s="1044"/>
      <c r="O42" s="1044"/>
      <c r="P42" s="1044"/>
      <c r="Q42" s="1044"/>
      <c r="R42" s="1044"/>
      <c r="S42" s="1044"/>
      <c r="T42" s="1045"/>
      <c r="U42" s="1045"/>
      <c r="V42" s="1045"/>
      <c r="W42" s="1045"/>
      <c r="X42" s="1045"/>
      <c r="Y42" s="1045"/>
      <c r="Z42" s="1045"/>
      <c r="AA42" s="1009">
        <f>IF(SUM(AA38:AE41)&gt;'共通シートⅡ'!Y49,"(ⅰ)を上回ってます",SUM(AA38:AE41))</f>
        <v>0</v>
      </c>
      <c r="AB42" s="1009"/>
      <c r="AC42" s="1009"/>
      <c r="AD42" s="1009"/>
      <c r="AE42" s="1009"/>
      <c r="AF42" s="1009">
        <f>SUM(AF38:AJ41)</f>
        <v>0</v>
      </c>
      <c r="AG42" s="1009"/>
      <c r="AH42" s="1009"/>
      <c r="AI42" s="1009"/>
      <c r="AJ42" s="1062"/>
    </row>
    <row r="43" spans="10:36" ht="18.75" customHeight="1">
      <c r="J43" s="26"/>
      <c r="K43" s="26"/>
      <c r="L43" s="26"/>
      <c r="M43" s="26"/>
      <c r="N43" s="26"/>
      <c r="O43" s="26"/>
      <c r="P43" s="26"/>
      <c r="Q43" s="26"/>
      <c r="R43" s="26"/>
      <c r="S43" s="27"/>
      <c r="T43" s="28"/>
      <c r="U43" s="28"/>
      <c r="V43" s="28"/>
      <c r="W43" s="28"/>
      <c r="X43" s="28"/>
      <c r="Y43" s="28"/>
      <c r="Z43" s="28"/>
      <c r="AA43" s="28"/>
      <c r="AB43" s="29"/>
      <c r="AC43" s="28"/>
      <c r="AD43" s="28"/>
      <c r="AE43" s="28"/>
      <c r="AF43" s="28"/>
      <c r="AG43" s="28"/>
      <c r="AH43" s="28"/>
      <c r="AI43" s="28"/>
      <c r="AJ43" s="28"/>
    </row>
    <row r="44" spans="1:36" ht="19.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row>
    <row r="45" spans="10:33" ht="19.5" customHeight="1">
      <c r="J45" s="22"/>
      <c r="L45" s="30"/>
      <c r="M45" s="30"/>
      <c r="N45" s="30"/>
      <c r="O45" s="30"/>
      <c r="P45" s="22"/>
      <c r="Q45" s="30"/>
      <c r="W45" s="30"/>
      <c r="X45" s="30"/>
      <c r="Y45" s="30"/>
      <c r="Z45" s="30"/>
      <c r="AA45" s="22"/>
      <c r="AB45" s="22"/>
      <c r="AC45" s="31"/>
      <c r="AD45" s="31"/>
      <c r="AE45" s="31"/>
      <c r="AF45" s="31"/>
      <c r="AG45" s="31"/>
    </row>
    <row r="46" spans="1:36" ht="19.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row>
    <row r="47" spans="10:33" ht="19.5" customHeight="1">
      <c r="J47" s="22"/>
      <c r="K47" s="32"/>
      <c r="L47" s="32"/>
      <c r="M47" s="32"/>
      <c r="N47" s="32"/>
      <c r="O47" s="32"/>
      <c r="P47" s="22"/>
      <c r="Q47" s="30"/>
      <c r="R47" s="30"/>
      <c r="S47" s="30"/>
      <c r="T47" s="30"/>
      <c r="U47" s="22"/>
      <c r="V47" s="30"/>
      <c r="W47" s="30"/>
      <c r="X47" s="30"/>
      <c r="Y47" s="30"/>
      <c r="Z47" s="30"/>
      <c r="AA47" s="22"/>
      <c r="AB47" s="22"/>
      <c r="AC47" s="31"/>
      <c r="AD47" s="31"/>
      <c r="AE47" s="31"/>
      <c r="AF47" s="31"/>
      <c r="AG47" s="31"/>
    </row>
    <row r="48" spans="1:36" ht="19.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10:33" ht="19.5" customHeight="1">
      <c r="J49" s="22"/>
      <c r="K49" s="31"/>
      <c r="L49" s="31"/>
      <c r="M49" s="31"/>
      <c r="N49" s="31"/>
      <c r="O49" s="33"/>
      <c r="P49" s="34"/>
      <c r="Q49" s="34"/>
      <c r="R49" s="34"/>
      <c r="S49" s="34"/>
      <c r="T49" s="34"/>
      <c r="U49" s="34"/>
      <c r="V49" s="34"/>
      <c r="W49" s="34"/>
      <c r="X49" s="34"/>
      <c r="Y49" s="34"/>
      <c r="Z49" s="34"/>
      <c r="AA49" s="22"/>
      <c r="AB49" s="31"/>
      <c r="AC49" s="31"/>
      <c r="AD49" s="31"/>
      <c r="AE49" s="31"/>
      <c r="AF49" s="31"/>
      <c r="AG49" s="31"/>
    </row>
    <row r="50" spans="1:36" ht="19.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row>
    <row r="51" ht="19.5" customHeight="1"/>
    <row r="52" ht="19.5" customHeight="1"/>
    <row r="53" ht="19.5" customHeight="1"/>
    <row r="54" ht="19.5" customHeight="1"/>
    <row r="55" ht="19.5" customHeight="1"/>
    <row r="56" ht="19.5" customHeight="1"/>
  </sheetData>
  <sheetProtection/>
  <mergeCells count="148">
    <mergeCell ref="AF7:AJ8"/>
    <mergeCell ref="AA9:AE9"/>
    <mergeCell ref="AF9:AJ9"/>
    <mergeCell ref="G16:L17"/>
    <mergeCell ref="M16:S17"/>
    <mergeCell ref="T16:Z17"/>
    <mergeCell ref="AA16:AE17"/>
    <mergeCell ref="M8:S8"/>
    <mergeCell ref="T8:Z8"/>
    <mergeCell ref="T7:Z7"/>
    <mergeCell ref="C30:F30"/>
    <mergeCell ref="C31:F31"/>
    <mergeCell ref="AA7:AE8"/>
    <mergeCell ref="C24:F24"/>
    <mergeCell ref="C25:F25"/>
    <mergeCell ref="T22:Z23"/>
    <mergeCell ref="C23:F23"/>
    <mergeCell ref="AA28:AE29"/>
    <mergeCell ref="M7:S7"/>
    <mergeCell ref="M9:S9"/>
    <mergeCell ref="AF42:AJ42"/>
    <mergeCell ref="G22:L23"/>
    <mergeCell ref="AA22:AE23"/>
    <mergeCell ref="AF22:AJ23"/>
    <mergeCell ref="G24:L25"/>
    <mergeCell ref="M24:S25"/>
    <mergeCell ref="T24:Z25"/>
    <mergeCell ref="AA24:AE25"/>
    <mergeCell ref="AF24:AJ25"/>
    <mergeCell ref="AF34:AJ34"/>
    <mergeCell ref="AA42:AE42"/>
    <mergeCell ref="A34:L34"/>
    <mergeCell ref="M34:S34"/>
    <mergeCell ref="T34:Z34"/>
    <mergeCell ref="AA34:AE34"/>
    <mergeCell ref="AA40:AE40"/>
    <mergeCell ref="A38:F42"/>
    <mergeCell ref="G38:L38"/>
    <mergeCell ref="G39:L39"/>
    <mergeCell ref="G40:L40"/>
    <mergeCell ref="AF28:AJ29"/>
    <mergeCell ref="G30:L31"/>
    <mergeCell ref="M30:S31"/>
    <mergeCell ref="T30:Z31"/>
    <mergeCell ref="AA30:AE31"/>
    <mergeCell ref="AF30:AJ31"/>
    <mergeCell ref="G28:L29"/>
    <mergeCell ref="AF39:AJ39"/>
    <mergeCell ref="AA36:AJ36"/>
    <mergeCell ref="AA37:AE37"/>
    <mergeCell ref="AF37:AJ37"/>
    <mergeCell ref="AA38:AE38"/>
    <mergeCell ref="AF38:AJ38"/>
    <mergeCell ref="T9:Z9"/>
    <mergeCell ref="M28:S29"/>
    <mergeCell ref="T37:Z37"/>
    <mergeCell ref="M27:S27"/>
    <mergeCell ref="T27:Z27"/>
    <mergeCell ref="M22:S23"/>
    <mergeCell ref="T28:Z29"/>
    <mergeCell ref="T26:Z26"/>
    <mergeCell ref="M18:S19"/>
    <mergeCell ref="T18:Z19"/>
    <mergeCell ref="G42:L42"/>
    <mergeCell ref="A36:L37"/>
    <mergeCell ref="M37:S37"/>
    <mergeCell ref="M42:S42"/>
    <mergeCell ref="M36:Z36"/>
    <mergeCell ref="T42:Z42"/>
    <mergeCell ref="G41:L41"/>
    <mergeCell ref="C18:F18"/>
    <mergeCell ref="B22:B27"/>
    <mergeCell ref="C28:F28"/>
    <mergeCell ref="M21:S21"/>
    <mergeCell ref="C22:F22"/>
    <mergeCell ref="G27:L27"/>
    <mergeCell ref="G26:L26"/>
    <mergeCell ref="M26:S26"/>
    <mergeCell ref="G18:L19"/>
    <mergeCell ref="C29:F29"/>
    <mergeCell ref="AF33:AJ33"/>
    <mergeCell ref="T6:Z6"/>
    <mergeCell ref="M6:S6"/>
    <mergeCell ref="A5:L6"/>
    <mergeCell ref="G33:L33"/>
    <mergeCell ref="M33:S33"/>
    <mergeCell ref="T33:Z33"/>
    <mergeCell ref="AA33:AE33"/>
    <mergeCell ref="B28:B33"/>
    <mergeCell ref="T21:Z21"/>
    <mergeCell ref="AA21:AE21"/>
    <mergeCell ref="AF21:AJ21"/>
    <mergeCell ref="T11:Z11"/>
    <mergeCell ref="M14:Z14"/>
    <mergeCell ref="AA14:AJ14"/>
    <mergeCell ref="M15:S15"/>
    <mergeCell ref="AF16:AJ17"/>
    <mergeCell ref="AA18:AE19"/>
    <mergeCell ref="AF18:AJ19"/>
    <mergeCell ref="AA15:AE15"/>
    <mergeCell ref="AF15:AJ15"/>
    <mergeCell ref="A12:AJ12"/>
    <mergeCell ref="AA11:AE11"/>
    <mergeCell ref="M11:S11"/>
    <mergeCell ref="A13:AJ13"/>
    <mergeCell ref="G11:L11"/>
    <mergeCell ref="A14:L15"/>
    <mergeCell ref="T15:Z15"/>
    <mergeCell ref="AF11:AJ11"/>
    <mergeCell ref="A2:AJ3"/>
    <mergeCell ref="AA5:AJ5"/>
    <mergeCell ref="AA6:AE6"/>
    <mergeCell ref="AF6:AJ6"/>
    <mergeCell ref="M5:Z5"/>
    <mergeCell ref="G8:L8"/>
    <mergeCell ref="G9:L9"/>
    <mergeCell ref="C16:F16"/>
    <mergeCell ref="A7:F11"/>
    <mergeCell ref="G7:L7"/>
    <mergeCell ref="A16:A33"/>
    <mergeCell ref="C17:F17"/>
    <mergeCell ref="B16:B21"/>
    <mergeCell ref="C19:F19"/>
    <mergeCell ref="G21:L21"/>
    <mergeCell ref="AF10:AJ10"/>
    <mergeCell ref="G20:L20"/>
    <mergeCell ref="M20:S20"/>
    <mergeCell ref="T20:Z20"/>
    <mergeCell ref="AA20:AE20"/>
    <mergeCell ref="AF20:AJ20"/>
    <mergeCell ref="G10:L10"/>
    <mergeCell ref="M10:S10"/>
    <mergeCell ref="T10:Z10"/>
    <mergeCell ref="AA10:AE10"/>
    <mergeCell ref="G32:L32"/>
    <mergeCell ref="M32:S32"/>
    <mergeCell ref="T32:Z32"/>
    <mergeCell ref="AA32:AE32"/>
    <mergeCell ref="AA41:AE41"/>
    <mergeCell ref="AF41:AJ41"/>
    <mergeCell ref="M38:Z41"/>
    <mergeCell ref="AA26:AE26"/>
    <mergeCell ref="AF26:AJ26"/>
    <mergeCell ref="AF32:AJ32"/>
    <mergeCell ref="AF27:AJ27"/>
    <mergeCell ref="AA27:AE27"/>
    <mergeCell ref="AF40:AJ40"/>
    <mergeCell ref="AA39:AE39"/>
  </mergeCells>
  <conditionalFormatting sqref="T42 M42 B35 I35:R35 M38 T34 T27 T21 A16 M16 M18 M21:M22 M24 M27:M28 M30 M33:M34">
    <cfRule type="cellIs" priority="1" dxfId="3" operator="equal" stopIfTrue="1">
      <formula>"共通シートⅠ未入力"</formula>
    </cfRule>
  </conditionalFormatting>
  <conditionalFormatting sqref="AA42:AE42">
    <cfRule type="cellIs" priority="2" dxfId="4" operator="equal" stopIfTrue="1">
      <formula>"(ⅰ)を上回ってます"</formula>
    </cfRule>
  </conditionalFormatting>
  <printOptions/>
  <pageMargins left="0.984251968503937" right="0" top="0.3937007874015748" bottom="0" header="0.6" footer="0.5118110236220472"/>
  <pageSetup fitToHeight="1" fitToWidth="1" horizontalDpi="600" verticalDpi="600" orientation="portrait" paperSize="9" scale="84" r:id="rId1"/>
  <ignoredErrors>
    <ignoredError sqref="C23 C29" formula="1"/>
  </ignoredErrors>
</worksheet>
</file>

<file path=xl/worksheets/sheet15.xml><?xml version="1.0" encoding="utf-8"?>
<worksheet xmlns="http://schemas.openxmlformats.org/spreadsheetml/2006/main" xmlns:r="http://schemas.openxmlformats.org/officeDocument/2006/relationships">
  <sheetPr codeName="Sheet1">
    <pageSetUpPr fitToPage="1"/>
  </sheetPr>
  <dimension ref="A1:AL49"/>
  <sheetViews>
    <sheetView showZeros="0" view="pageBreakPreview" zoomScaleNormal="75" zoomScaleSheetLayoutView="100" workbookViewId="0" topLeftCell="A1">
      <selection activeCell="H29" sqref="H29:L29"/>
    </sheetView>
  </sheetViews>
  <sheetFormatPr defaultColWidth="9.00390625" defaultRowHeight="15" customHeight="1"/>
  <cols>
    <col min="1" max="39" width="2.625" style="10" customWidth="1"/>
    <col min="40" max="40" width="3.25390625" style="10" customWidth="1"/>
    <col min="41" max="41" width="3.375" style="10" customWidth="1"/>
    <col min="42" max="45" width="4.25390625" style="10" customWidth="1"/>
    <col min="46" max="16384" width="9.00390625" style="10" customWidth="1"/>
  </cols>
  <sheetData>
    <row r="1" spans="1:36" ht="19.5" customHeight="1">
      <c r="A1" s="318" t="s">
        <v>304</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row>
    <row r="2" spans="1:36" ht="19.5"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1084" t="s">
        <v>305</v>
      </c>
      <c r="B4" s="1084"/>
      <c r="C4" s="1084"/>
      <c r="D4" s="1084"/>
      <c r="E4" s="1084"/>
      <c r="F4" s="1084"/>
      <c r="G4" s="1084"/>
      <c r="H4" s="1084"/>
      <c r="I4" s="1084"/>
      <c r="J4" s="1084"/>
      <c r="K4" s="1084"/>
      <c r="L4" s="1084"/>
      <c r="M4" s="1084"/>
      <c r="N4" s="1084"/>
      <c r="O4" s="1084"/>
      <c r="P4" s="1084"/>
      <c r="Q4" s="1084"/>
      <c r="R4" s="1084"/>
      <c r="S4" s="1084"/>
      <c r="T4" s="1084"/>
      <c r="U4" s="1084"/>
      <c r="V4" s="1084"/>
      <c r="W4" s="1084"/>
      <c r="X4" s="1"/>
      <c r="Y4" s="1084" t="s">
        <v>308</v>
      </c>
      <c r="Z4" s="1084"/>
      <c r="AA4" s="1084"/>
      <c r="AB4" s="1084"/>
      <c r="AC4" s="1084"/>
      <c r="AD4" s="1084"/>
      <c r="AE4" s="1084"/>
      <c r="AF4" s="1084"/>
      <c r="AG4" s="1084"/>
      <c r="AH4" s="1084"/>
      <c r="AI4" s="1084"/>
      <c r="AJ4" s="1084"/>
    </row>
    <row r="5" spans="1:36" ht="15" customHeight="1">
      <c r="A5" s="1153" t="str">
        <f>IF(OR('共通シートⅡ'!U6=0,'共通シートⅡ'!U6=""),"共通シートⅠ未入力",'共通シートⅡ'!U6)</f>
        <v>共通シートⅠ未入力</v>
      </c>
      <c r="B5" s="1154"/>
      <c r="C5" s="1154"/>
      <c r="D5" s="1154"/>
      <c r="E5" s="1154"/>
      <c r="F5" s="1154"/>
      <c r="G5" s="1154"/>
      <c r="H5" s="1154"/>
      <c r="I5" s="1154"/>
      <c r="J5" s="1154"/>
      <c r="K5" s="1154"/>
      <c r="L5" s="1154"/>
      <c r="M5" s="1154"/>
      <c r="N5" s="1154"/>
      <c r="O5" s="1154"/>
      <c r="P5" s="1154"/>
      <c r="Q5" s="1154"/>
      <c r="R5" s="1154"/>
      <c r="S5" s="1154"/>
      <c r="T5" s="1154"/>
      <c r="U5" s="1154"/>
      <c r="V5" s="1154"/>
      <c r="W5" s="1155"/>
      <c r="X5" s="230"/>
      <c r="Y5" s="1085" t="str">
        <f>IF(OR('共通シートⅡ'!U17=0,'共通シートⅡ'!U17=""),"共通シートⅠ未入力",'共通シートⅡ'!U17)</f>
        <v>共通シートⅠ未入力</v>
      </c>
      <c r="Z5" s="1086"/>
      <c r="AA5" s="1086"/>
      <c r="AB5" s="1086"/>
      <c r="AC5" s="1086"/>
      <c r="AD5" s="1086"/>
      <c r="AE5" s="1086"/>
      <c r="AF5" s="1086"/>
      <c r="AG5" s="1086"/>
      <c r="AH5" s="1086"/>
      <c r="AI5" s="1086"/>
      <c r="AJ5" s="1087"/>
    </row>
    <row r="6" spans="1:38" ht="15" customHeight="1">
      <c r="A6" s="1156"/>
      <c r="B6" s="1004"/>
      <c r="C6" s="1004"/>
      <c r="D6" s="1004"/>
      <c r="E6" s="1004"/>
      <c r="F6" s="1004"/>
      <c r="G6" s="1004"/>
      <c r="H6" s="1004"/>
      <c r="I6" s="1004"/>
      <c r="J6" s="1004"/>
      <c r="K6" s="1004"/>
      <c r="L6" s="1004"/>
      <c r="M6" s="1004"/>
      <c r="N6" s="1004"/>
      <c r="O6" s="1004"/>
      <c r="P6" s="1004"/>
      <c r="Q6" s="1004"/>
      <c r="R6" s="1004"/>
      <c r="S6" s="1004"/>
      <c r="T6" s="1004"/>
      <c r="U6" s="1004"/>
      <c r="V6" s="1004"/>
      <c r="W6" s="1157"/>
      <c r="X6" s="230"/>
      <c r="Y6" s="1088"/>
      <c r="Z6" s="1089"/>
      <c r="AA6" s="1089"/>
      <c r="AB6" s="1089"/>
      <c r="AC6" s="1089"/>
      <c r="AD6" s="1089"/>
      <c r="AE6" s="1089"/>
      <c r="AF6" s="1089"/>
      <c r="AG6" s="1089"/>
      <c r="AH6" s="1089"/>
      <c r="AI6" s="1089"/>
      <c r="AJ6" s="1090"/>
      <c r="AK6" s="11"/>
      <c r="AL6" s="11"/>
    </row>
    <row r="7" spans="1:38" ht="21.75" customHeight="1">
      <c r="A7" s="1105" t="str">
        <f>IF(OR('共通シートⅡ'!U8=0,'共通シートⅡ'!U8=""),"共通シートⅠ未入力",'共通シートⅡ'!U8)</f>
        <v>共通シートⅠ未入力</v>
      </c>
      <c r="B7" s="1106"/>
      <c r="C7" s="1106"/>
      <c r="D7" s="1106"/>
      <c r="E7" s="1106"/>
      <c r="F7" s="1106"/>
      <c r="G7" s="1106"/>
      <c r="H7" s="1106"/>
      <c r="I7" s="1106"/>
      <c r="J7" s="1106"/>
      <c r="K7" s="1106"/>
      <c r="L7" s="1106"/>
      <c r="M7" s="1106"/>
      <c r="N7" s="1106"/>
      <c r="O7" s="1106"/>
      <c r="P7" s="1106"/>
      <c r="Q7" s="1106"/>
      <c r="R7" s="1106"/>
      <c r="S7" s="1106"/>
      <c r="T7" s="1106"/>
      <c r="U7" s="1106"/>
      <c r="V7" s="1106"/>
      <c r="W7" s="1158"/>
      <c r="X7" s="228"/>
      <c r="Y7" s="228"/>
      <c r="Z7" s="228"/>
      <c r="AA7" s="228"/>
      <c r="AB7" s="228"/>
      <c r="AC7" s="228"/>
      <c r="AD7" s="228"/>
      <c r="AE7" s="228"/>
      <c r="AF7" s="228"/>
      <c r="AG7" s="228"/>
      <c r="AH7" s="228"/>
      <c r="AI7" s="228"/>
      <c r="AJ7" s="228"/>
      <c r="AK7" s="11"/>
      <c r="AL7" s="11"/>
    </row>
    <row r="8" spans="3:38" ht="19.5" customHeight="1">
      <c r="C8" s="11"/>
      <c r="D8" s="11"/>
      <c r="E8" s="11"/>
      <c r="F8" s="11"/>
      <c r="G8" s="11"/>
      <c r="H8" s="11"/>
      <c r="I8" s="11"/>
      <c r="J8" s="11"/>
      <c r="K8" s="11"/>
      <c r="AJ8" s="11"/>
      <c r="AK8" s="11"/>
      <c r="AL8" s="11"/>
    </row>
    <row r="9" spans="1:38" ht="19.5" customHeight="1">
      <c r="A9" s="1083" t="s">
        <v>306</v>
      </c>
      <c r="B9" s="1083"/>
      <c r="C9" s="1083"/>
      <c r="D9" s="1083"/>
      <c r="E9" s="1083"/>
      <c r="F9" s="1083"/>
      <c r="G9" s="1083"/>
      <c r="H9" s="1083"/>
      <c r="I9" s="1083"/>
      <c r="J9" s="1083"/>
      <c r="K9" s="1083"/>
      <c r="L9" s="1083"/>
      <c r="AJ9" s="11"/>
      <c r="AK9" s="11"/>
      <c r="AL9" s="11"/>
    </row>
    <row r="10" spans="1:36" ht="19.5" customHeight="1">
      <c r="A10" s="1080" t="s">
        <v>307</v>
      </c>
      <c r="B10" s="1081"/>
      <c r="C10" s="1082"/>
      <c r="D10" s="1080" t="str">
        <f>IF(OR('共通シートⅡ'!U19=0,'共通シートⅡ'!U19=""),"共通シートⅠ未入力",'共通シートⅡ'!U19)</f>
        <v>共通シートⅠ未入力</v>
      </c>
      <c r="E10" s="1081"/>
      <c r="F10" s="1081"/>
      <c r="G10" s="1081"/>
      <c r="H10" s="1081"/>
      <c r="I10" s="1081"/>
      <c r="J10" s="1081"/>
      <c r="K10" s="1081"/>
      <c r="L10" s="1082"/>
      <c r="M10" s="11"/>
      <c r="N10" s="1091" t="s">
        <v>2</v>
      </c>
      <c r="O10" s="1091"/>
      <c r="P10" s="1091"/>
      <c r="Q10" s="1080" t="str">
        <f>IF(OR('共通シートⅡ'!U21=0,'共通シートⅡ'!U21=""),"共通シートⅠ未入力",'共通シートⅡ'!U21)</f>
        <v>共通シートⅠ未入力</v>
      </c>
      <c r="R10" s="1081"/>
      <c r="S10" s="1081"/>
      <c r="T10" s="1081"/>
      <c r="U10" s="1081"/>
      <c r="V10" s="1081"/>
      <c r="W10" s="1081"/>
      <c r="X10" s="1081"/>
      <c r="Y10" s="1081"/>
      <c r="Z10" s="1081"/>
      <c r="AA10" s="1081"/>
      <c r="AB10" s="1081"/>
      <c r="AC10" s="1081"/>
      <c r="AD10" s="1081"/>
      <c r="AE10" s="1081"/>
      <c r="AF10" s="1081"/>
      <c r="AG10" s="1081"/>
      <c r="AH10" s="1081"/>
      <c r="AI10" s="1081"/>
      <c r="AJ10" s="1082"/>
    </row>
    <row r="11" spans="1:36" ht="19.5" customHeight="1">
      <c r="A11" s="15"/>
      <c r="B11" s="15"/>
      <c r="C11" s="15"/>
      <c r="D11" s="15"/>
      <c r="E11" s="15"/>
      <c r="F11" s="15"/>
      <c r="G11" s="15"/>
      <c r="H11" s="15"/>
      <c r="I11" s="15"/>
      <c r="J11" s="15"/>
      <c r="K11" s="15"/>
      <c r="L11" s="15"/>
      <c r="M11" s="11"/>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9.5" customHeight="1">
      <c r="A12" s="1080" t="s">
        <v>7</v>
      </c>
      <c r="B12" s="1081"/>
      <c r="C12" s="1082"/>
      <c r="D12" s="1080" t="str">
        <f>IF(OR('共通シートⅡ'!E33=0,'共通シートⅡ'!E33=""),"共通シートⅠ未入力",'共通シートⅡ'!E33)</f>
        <v>共通シートⅠ未入力</v>
      </c>
      <c r="E12" s="1081"/>
      <c r="F12" s="1081"/>
      <c r="G12" s="1081"/>
      <c r="H12" s="1081"/>
      <c r="I12" s="1081"/>
      <c r="J12" s="1081"/>
      <c r="K12" s="1081"/>
      <c r="L12" s="1082"/>
      <c r="M12" s="11"/>
      <c r="N12" s="15"/>
      <c r="O12" s="15"/>
      <c r="P12" s="15"/>
      <c r="Q12" s="15"/>
      <c r="R12" s="15"/>
      <c r="S12" s="15"/>
      <c r="T12" s="15"/>
      <c r="U12" s="15"/>
      <c r="V12" s="15"/>
      <c r="W12" s="15"/>
      <c r="X12" s="15"/>
      <c r="Y12" s="15"/>
      <c r="Z12" s="15"/>
      <c r="AA12" s="15"/>
      <c r="AB12" s="15"/>
      <c r="AC12" s="15"/>
      <c r="AD12" s="15"/>
      <c r="AE12" s="15"/>
      <c r="AF12" s="15"/>
      <c r="AG12" s="15"/>
      <c r="AH12" s="15"/>
      <c r="AI12" s="15"/>
      <c r="AJ12" s="15"/>
    </row>
    <row r="13" ht="19.5" customHeight="1"/>
    <row r="14" spans="1:36" ht="19.5" customHeight="1">
      <c r="A14" s="1080" t="s">
        <v>36</v>
      </c>
      <c r="B14" s="1081"/>
      <c r="C14" s="1091" t="str">
        <f>IF(OR('共通シートⅡ'!N33=0,'共通シートⅡ'!N33=""),"共通シートⅠ未入力",'共通シートⅡ'!N33)</f>
        <v>共通シートⅠ未入力</v>
      </c>
      <c r="D14" s="1091"/>
      <c r="E14" s="1091"/>
      <c r="F14" s="1091"/>
      <c r="G14" s="1091"/>
      <c r="H14" s="1091"/>
      <c r="I14" s="11"/>
      <c r="J14" s="1091" t="s">
        <v>8</v>
      </c>
      <c r="K14" s="1091"/>
      <c r="L14" s="1091" t="str">
        <f>IF(OR('共通シートⅡ'!W33=0,'共通シートⅡ'!W33=""),"共通シートⅠ未入力",'共通シートⅡ'!W33)</f>
        <v>共通シートⅠ未入力</v>
      </c>
      <c r="M14" s="1091"/>
      <c r="N14" s="1091"/>
      <c r="O14" s="1091"/>
      <c r="P14" s="1091"/>
      <c r="Q14" s="1091"/>
      <c r="R14" s="11"/>
      <c r="S14" s="1080" t="s">
        <v>9</v>
      </c>
      <c r="T14" s="1081"/>
      <c r="U14" s="1082"/>
      <c r="V14" s="1091" t="str">
        <f>IF(OR('共通シートⅡ'!AF33=0,'共通シートⅡ'!AF33=""),"共通シートⅠ未入力",'共通シートⅡ'!AF33)</f>
        <v>共通シートⅠ未入力</v>
      </c>
      <c r="W14" s="1091"/>
      <c r="X14" s="1091"/>
      <c r="Y14" s="1091"/>
      <c r="Z14" s="1091"/>
      <c r="AA14" s="1091"/>
      <c r="AB14" s="1091"/>
      <c r="AC14" s="1091"/>
      <c r="AD14" s="1091"/>
      <c r="AE14" s="1091"/>
      <c r="AF14" s="1091"/>
      <c r="AG14" s="1091"/>
      <c r="AH14" s="1091"/>
      <c r="AI14" s="1091"/>
      <c r="AJ14" s="1091"/>
    </row>
    <row r="15" ht="19.5" customHeight="1"/>
    <row r="16" spans="1:36" ht="19.5" customHeight="1">
      <c r="A16" s="1091" t="s">
        <v>25</v>
      </c>
      <c r="B16" s="1091"/>
      <c r="C16" s="1091"/>
      <c r="D16" s="1091"/>
      <c r="E16" s="1091"/>
      <c r="F16" s="1091"/>
      <c r="G16" s="1091"/>
      <c r="H16" s="1091"/>
      <c r="I16" s="1091"/>
      <c r="J16" s="1137" t="s">
        <v>22</v>
      </c>
      <c r="K16" s="1137"/>
      <c r="L16" s="1137"/>
      <c r="M16" s="1137"/>
      <c r="N16" s="1137"/>
      <c r="O16" s="1137"/>
      <c r="P16" s="1137"/>
      <c r="Q16" s="1137"/>
      <c r="R16" s="1137"/>
      <c r="S16" s="1137" t="s">
        <v>23</v>
      </c>
      <c r="T16" s="1137"/>
      <c r="U16" s="1137"/>
      <c r="V16" s="1137"/>
      <c r="W16" s="1137"/>
      <c r="X16" s="1137"/>
      <c r="Y16" s="1137"/>
      <c r="Z16" s="1137"/>
      <c r="AA16" s="1137"/>
      <c r="AB16" s="1137" t="s">
        <v>24</v>
      </c>
      <c r="AC16" s="1137"/>
      <c r="AD16" s="1137"/>
      <c r="AE16" s="1137"/>
      <c r="AF16" s="1137"/>
      <c r="AG16" s="1137"/>
      <c r="AH16" s="1137"/>
      <c r="AI16" s="1137"/>
      <c r="AJ16" s="1137"/>
    </row>
    <row r="17" spans="1:36" ht="19.5" customHeight="1">
      <c r="A17" s="1091" t="s">
        <v>14</v>
      </c>
      <c r="B17" s="1091"/>
      <c r="C17" s="1091"/>
      <c r="D17" s="1091"/>
      <c r="E17" s="1091"/>
      <c r="F17" s="1091"/>
      <c r="G17" s="1091"/>
      <c r="H17" s="1091"/>
      <c r="I17" s="1091"/>
      <c r="J17" s="1138">
        <f>'共通シートⅢ'!J45</f>
        <v>0</v>
      </c>
      <c r="K17" s="1139"/>
      <c r="L17" s="1139"/>
      <c r="M17" s="1139"/>
      <c r="N17" s="1139"/>
      <c r="O17" s="1139"/>
      <c r="P17" s="1139"/>
      <c r="Q17" s="1139"/>
      <c r="R17" s="1140"/>
      <c r="S17" s="1138">
        <f>'共通シートⅢ'!T45</f>
        <v>0</v>
      </c>
      <c r="T17" s="1139"/>
      <c r="U17" s="1139"/>
      <c r="V17" s="1139"/>
      <c r="W17" s="1139"/>
      <c r="X17" s="1139"/>
      <c r="Y17" s="1139"/>
      <c r="Z17" s="1139"/>
      <c r="AA17" s="1140"/>
      <c r="AB17" s="1144"/>
      <c r="AC17" s="1145"/>
      <c r="AD17" s="1145"/>
      <c r="AE17" s="1145"/>
      <c r="AF17" s="1145"/>
      <c r="AG17" s="1145"/>
      <c r="AH17" s="1145"/>
      <c r="AI17" s="1145"/>
      <c r="AJ17" s="1146"/>
    </row>
    <row r="18" spans="1:36" ht="19.5" customHeight="1">
      <c r="A18" s="1091" t="s">
        <v>20</v>
      </c>
      <c r="B18" s="1091"/>
      <c r="C18" s="1091"/>
      <c r="D18" s="1091"/>
      <c r="E18" s="1091"/>
      <c r="F18" s="1091"/>
      <c r="G18" s="1091"/>
      <c r="H18" s="1091"/>
      <c r="I18" s="1091"/>
      <c r="J18" s="1138">
        <f>'共通シートⅢ'!J46</f>
        <v>0</v>
      </c>
      <c r="K18" s="1139"/>
      <c r="L18" s="1139"/>
      <c r="M18" s="1139"/>
      <c r="N18" s="1139"/>
      <c r="O18" s="1139"/>
      <c r="P18" s="1139"/>
      <c r="Q18" s="1139"/>
      <c r="R18" s="1140"/>
      <c r="S18" s="1138">
        <f>'共通シートⅢ'!T46</f>
        <v>0</v>
      </c>
      <c r="T18" s="1139"/>
      <c r="U18" s="1139"/>
      <c r="V18" s="1139"/>
      <c r="W18" s="1139"/>
      <c r="X18" s="1139"/>
      <c r="Y18" s="1139"/>
      <c r="Z18" s="1139"/>
      <c r="AA18" s="1140"/>
      <c r="AB18" s="1147"/>
      <c r="AC18" s="1148"/>
      <c r="AD18" s="1148"/>
      <c r="AE18" s="1148"/>
      <c r="AF18" s="1148"/>
      <c r="AG18" s="1148"/>
      <c r="AH18" s="1148"/>
      <c r="AI18" s="1148"/>
      <c r="AJ18" s="1149"/>
    </row>
    <row r="19" spans="1:36" ht="19.5" customHeight="1">
      <c r="A19" s="1091" t="s">
        <v>21</v>
      </c>
      <c r="B19" s="1091"/>
      <c r="C19" s="1091"/>
      <c r="D19" s="1091"/>
      <c r="E19" s="1091"/>
      <c r="F19" s="1091"/>
      <c r="G19" s="1091"/>
      <c r="H19" s="1091"/>
      <c r="I19" s="1091"/>
      <c r="J19" s="1138">
        <f>'共通シートⅢ'!J47</f>
        <v>0</v>
      </c>
      <c r="K19" s="1139"/>
      <c r="L19" s="1139"/>
      <c r="M19" s="1139"/>
      <c r="N19" s="1139"/>
      <c r="O19" s="1139"/>
      <c r="P19" s="1139"/>
      <c r="Q19" s="1139"/>
      <c r="R19" s="1140"/>
      <c r="S19" s="1141"/>
      <c r="T19" s="1142"/>
      <c r="U19" s="1142"/>
      <c r="V19" s="1142"/>
      <c r="W19" s="1142"/>
      <c r="X19" s="1142"/>
      <c r="Y19" s="1142"/>
      <c r="Z19" s="1142"/>
      <c r="AA19" s="1143"/>
      <c r="AB19" s="1150"/>
      <c r="AC19" s="1151"/>
      <c r="AD19" s="1151"/>
      <c r="AE19" s="1151"/>
      <c r="AF19" s="1151"/>
      <c r="AG19" s="1151"/>
      <c r="AH19" s="1151"/>
      <c r="AI19" s="1151"/>
      <c r="AJ19" s="1152"/>
    </row>
    <row r="20" spans="1:36" ht="19.5" customHeight="1">
      <c r="A20" s="1091" t="s">
        <v>15</v>
      </c>
      <c r="B20" s="1091"/>
      <c r="C20" s="1091"/>
      <c r="D20" s="1091"/>
      <c r="E20" s="1091"/>
      <c r="F20" s="1091"/>
      <c r="G20" s="1091"/>
      <c r="H20" s="1091"/>
      <c r="I20" s="1091"/>
      <c r="J20" s="1138">
        <f>'共通シートⅢ'!J48</f>
        <v>0</v>
      </c>
      <c r="K20" s="1139"/>
      <c r="L20" s="1139"/>
      <c r="M20" s="1139"/>
      <c r="N20" s="1139"/>
      <c r="O20" s="1139"/>
      <c r="P20" s="1139"/>
      <c r="Q20" s="1139"/>
      <c r="R20" s="1140"/>
      <c r="S20" s="1138">
        <f>'共通シートⅢ'!T48</f>
        <v>0</v>
      </c>
      <c r="T20" s="1139"/>
      <c r="U20" s="1139"/>
      <c r="V20" s="1139"/>
      <c r="W20" s="1139"/>
      <c r="X20" s="1139"/>
      <c r="Y20" s="1139"/>
      <c r="Z20" s="1139"/>
      <c r="AA20" s="1140"/>
      <c r="AB20" s="1138">
        <f>'共通シートⅢ'!AD48</f>
        <v>0</v>
      </c>
      <c r="AC20" s="1139"/>
      <c r="AD20" s="1139"/>
      <c r="AE20" s="1139"/>
      <c r="AF20" s="1139"/>
      <c r="AG20" s="1139"/>
      <c r="AH20" s="1139"/>
      <c r="AI20" s="1139"/>
      <c r="AJ20" s="1140"/>
    </row>
    <row r="21" ht="19.5" customHeight="1"/>
    <row r="22" ht="19.5" customHeight="1"/>
    <row r="23" spans="1:36" ht="19.5" customHeight="1">
      <c r="A23" s="1091" t="s">
        <v>10</v>
      </c>
      <c r="B23" s="1115" t="str">
        <f>'共通シートⅢ'!B5</f>
        <v>対象設備のエネルギー消費量</v>
      </c>
      <c r="C23" s="1116"/>
      <c r="D23" s="1116"/>
      <c r="E23" s="1116"/>
      <c r="F23" s="1116"/>
      <c r="G23" s="1117"/>
      <c r="H23" s="1080" t="s">
        <v>216</v>
      </c>
      <c r="I23" s="1081"/>
      <c r="J23" s="1081"/>
      <c r="K23" s="1081"/>
      <c r="L23" s="1081"/>
      <c r="M23" s="1081"/>
      <c r="N23" s="1081"/>
      <c r="O23" s="1081"/>
      <c r="P23" s="1081"/>
      <c r="Q23" s="1080" t="s">
        <v>215</v>
      </c>
      <c r="R23" s="1081"/>
      <c r="S23" s="1081"/>
      <c r="T23" s="1081"/>
      <c r="U23" s="1081"/>
      <c r="V23" s="1081"/>
      <c r="W23" s="1081"/>
      <c r="X23" s="1081"/>
      <c r="Y23" s="1081"/>
      <c r="Z23" s="1121" t="s">
        <v>240</v>
      </c>
      <c r="AA23" s="1122"/>
      <c r="AB23" s="1122"/>
      <c r="AC23" s="1122"/>
      <c r="AD23" s="1122"/>
      <c r="AE23" s="1122"/>
      <c r="AF23" s="1122"/>
      <c r="AG23" s="1122"/>
      <c r="AH23" s="1122"/>
      <c r="AI23" s="1122"/>
      <c r="AJ23" s="1122"/>
    </row>
    <row r="24" spans="1:36" ht="19.5" customHeight="1">
      <c r="A24" s="1091"/>
      <c r="B24" s="1118"/>
      <c r="C24" s="1119"/>
      <c r="D24" s="1119"/>
      <c r="E24" s="1119"/>
      <c r="F24" s="1119"/>
      <c r="G24" s="1120"/>
      <c r="H24" s="1105" t="str">
        <f>'原油換算表'!M5</f>
        <v>電力換算〔kWh〕</v>
      </c>
      <c r="I24" s="1106"/>
      <c r="J24" s="1106"/>
      <c r="K24" s="1106"/>
      <c r="L24" s="1106"/>
      <c r="M24" s="1107" t="str">
        <f>'原油換算表'!AA5</f>
        <v>原油換算〔kl〕</v>
      </c>
      <c r="N24" s="1106"/>
      <c r="O24" s="1106"/>
      <c r="P24" s="1106"/>
      <c r="Q24" s="1105" t="str">
        <f>'原油換算表'!M14</f>
        <v>電力換算〔kWh〕</v>
      </c>
      <c r="R24" s="1106"/>
      <c r="S24" s="1106"/>
      <c r="T24" s="1106"/>
      <c r="U24" s="1106"/>
      <c r="V24" s="1107" t="str">
        <f>'原油換算表'!AA14</f>
        <v>原油換算〔kl〕</v>
      </c>
      <c r="W24" s="1106"/>
      <c r="X24" s="1106"/>
      <c r="Y24" s="1106"/>
      <c r="Z24" s="1123" t="str">
        <f>'原油換算表'!M14</f>
        <v>電力換算〔kWh〕</v>
      </c>
      <c r="AA24" s="1106"/>
      <c r="AB24" s="1106"/>
      <c r="AC24" s="1106"/>
      <c r="AD24" s="1106"/>
      <c r="AE24" s="1107" t="str">
        <f>'原油換算表'!AA14</f>
        <v>原油換算〔kl〕</v>
      </c>
      <c r="AF24" s="1106"/>
      <c r="AG24" s="1106"/>
      <c r="AH24" s="1106"/>
      <c r="AI24" s="1124" t="s">
        <v>207</v>
      </c>
      <c r="AJ24" s="1124"/>
    </row>
    <row r="25" spans="1:36" ht="19.5" customHeight="1">
      <c r="A25" s="13" t="str">
        <f>'共通シートⅢ'!A7</f>
        <v>①</v>
      </c>
      <c r="B25" s="1113" t="str">
        <f>'共通シートⅢ'!B7</f>
        <v>変圧器</v>
      </c>
      <c r="C25" s="1114"/>
      <c r="D25" s="1114"/>
      <c r="E25" s="1114"/>
      <c r="F25" s="1114"/>
      <c r="G25" s="1114"/>
      <c r="H25" s="1111">
        <f>'原油換算表'!M7</f>
        <v>0</v>
      </c>
      <c r="I25" s="1112"/>
      <c r="J25" s="1112"/>
      <c r="K25" s="1112"/>
      <c r="L25" s="1112"/>
      <c r="M25" s="1100">
        <f>'原油換算表'!AA38</f>
        <v>0</v>
      </c>
      <c r="N25" s="1101"/>
      <c r="O25" s="1101"/>
      <c r="P25" s="1101"/>
      <c r="Q25" s="1159">
        <f>'原油換算表'!T7</f>
        <v>0</v>
      </c>
      <c r="R25" s="1101"/>
      <c r="S25" s="1101"/>
      <c r="T25" s="1101"/>
      <c r="U25" s="1101"/>
      <c r="V25" s="1100">
        <f>'原油換算表'!AF38</f>
        <v>0</v>
      </c>
      <c r="W25" s="1101"/>
      <c r="X25" s="1101"/>
      <c r="Y25" s="1101"/>
      <c r="Z25" s="1109">
        <f>H25-Q25</f>
        <v>0</v>
      </c>
      <c r="AA25" s="1101"/>
      <c r="AB25" s="1101"/>
      <c r="AC25" s="1101"/>
      <c r="AD25" s="1110"/>
      <c r="AE25" s="1100">
        <f>M25-V25</f>
        <v>0</v>
      </c>
      <c r="AF25" s="1101"/>
      <c r="AG25" s="1101"/>
      <c r="AH25" s="1108"/>
      <c r="AI25" s="1104">
        <f>IF(M25&lt;&gt;0,AE25/M25,0)*100</f>
        <v>0</v>
      </c>
      <c r="AJ25" s="1104"/>
    </row>
    <row r="26" spans="1:36" ht="19.5" customHeight="1">
      <c r="A26" s="13" t="s">
        <v>37</v>
      </c>
      <c r="B26" s="1113" t="str">
        <f>'共通シートⅢ'!B8</f>
        <v>照明器具</v>
      </c>
      <c r="C26" s="1114"/>
      <c r="D26" s="1114"/>
      <c r="E26" s="1114"/>
      <c r="F26" s="1114"/>
      <c r="G26" s="1114"/>
      <c r="H26" s="1111">
        <f>'原油換算表'!M8</f>
        <v>0</v>
      </c>
      <c r="I26" s="1112"/>
      <c r="J26" s="1112"/>
      <c r="K26" s="1112"/>
      <c r="L26" s="1112"/>
      <c r="M26" s="1100">
        <f>'原油換算表'!AA39</f>
        <v>0</v>
      </c>
      <c r="N26" s="1101"/>
      <c r="O26" s="1101"/>
      <c r="P26" s="1101"/>
      <c r="Q26" s="1159">
        <f>'原油換算表'!T8</f>
        <v>0</v>
      </c>
      <c r="R26" s="1101"/>
      <c r="S26" s="1101"/>
      <c r="T26" s="1101"/>
      <c r="U26" s="1101"/>
      <c r="V26" s="1100">
        <f>'原油換算表'!AF39</f>
        <v>0</v>
      </c>
      <c r="W26" s="1101"/>
      <c r="X26" s="1101"/>
      <c r="Y26" s="1101"/>
      <c r="Z26" s="1109">
        <f>H26-Q26</f>
        <v>0</v>
      </c>
      <c r="AA26" s="1101"/>
      <c r="AB26" s="1101"/>
      <c r="AC26" s="1101"/>
      <c r="AD26" s="1110"/>
      <c r="AE26" s="1100">
        <f>M26-V26</f>
        <v>0</v>
      </c>
      <c r="AF26" s="1101"/>
      <c r="AG26" s="1101"/>
      <c r="AH26" s="1108"/>
      <c r="AI26" s="1104">
        <f>IF(M26&lt;&gt;0,AE26/M26,0)*100</f>
        <v>0</v>
      </c>
      <c r="AJ26" s="1104"/>
    </row>
    <row r="27" spans="1:36" ht="19.5" customHeight="1">
      <c r="A27" s="13" t="s">
        <v>299</v>
      </c>
      <c r="B27" s="1113" t="str">
        <f>'共通シートⅢ'!B9</f>
        <v>フォークリフト</v>
      </c>
      <c r="C27" s="1114"/>
      <c r="D27" s="1114"/>
      <c r="E27" s="1114"/>
      <c r="F27" s="1114"/>
      <c r="G27" s="1114"/>
      <c r="H27" s="1111"/>
      <c r="I27" s="1112"/>
      <c r="J27" s="1112"/>
      <c r="K27" s="1112"/>
      <c r="L27" s="1112"/>
      <c r="M27" s="1100">
        <f>'原油換算表'!AA40</f>
        <v>0</v>
      </c>
      <c r="N27" s="1101"/>
      <c r="O27" s="1101"/>
      <c r="P27" s="1101"/>
      <c r="Q27" s="1159"/>
      <c r="R27" s="1101"/>
      <c r="S27" s="1101"/>
      <c r="T27" s="1101"/>
      <c r="U27" s="1101"/>
      <c r="V27" s="1100">
        <f>'原油換算表'!AF40</f>
        <v>0</v>
      </c>
      <c r="W27" s="1101"/>
      <c r="X27" s="1101"/>
      <c r="Y27" s="1101"/>
      <c r="Z27" s="1109">
        <f>H27-Q27</f>
        <v>0</v>
      </c>
      <c r="AA27" s="1101"/>
      <c r="AB27" s="1101"/>
      <c r="AC27" s="1101"/>
      <c r="AD27" s="1110"/>
      <c r="AE27" s="1100">
        <f>M27-V27</f>
        <v>0</v>
      </c>
      <c r="AF27" s="1101"/>
      <c r="AG27" s="1101"/>
      <c r="AH27" s="1108"/>
      <c r="AI27" s="1104">
        <f>IF(M27&lt;&gt;0,AE27/M27,0)*100</f>
        <v>0</v>
      </c>
      <c r="AJ27" s="1104"/>
    </row>
    <row r="28" spans="1:36" ht="19.5" customHeight="1">
      <c r="A28" s="13" t="s">
        <v>395</v>
      </c>
      <c r="B28" s="1077" t="s">
        <v>393</v>
      </c>
      <c r="C28" s="1077"/>
      <c r="D28" s="1077"/>
      <c r="E28" s="1077"/>
      <c r="F28" s="1077"/>
      <c r="G28" s="1077"/>
      <c r="H28" s="1078">
        <f>'原油換算表'!M10</f>
        <v>0</v>
      </c>
      <c r="I28" s="949"/>
      <c r="J28" s="949"/>
      <c r="K28" s="949"/>
      <c r="L28" s="950"/>
      <c r="M28" s="1071">
        <f>'原油換算表'!AA41</f>
        <v>0</v>
      </c>
      <c r="N28" s="949"/>
      <c r="O28" s="949"/>
      <c r="P28" s="1074"/>
      <c r="Q28" s="1079">
        <f>'原油換算表'!T10</f>
        <v>0</v>
      </c>
      <c r="R28" s="949"/>
      <c r="S28" s="949"/>
      <c r="T28" s="949"/>
      <c r="U28" s="950"/>
      <c r="V28" s="1071">
        <f>'原油換算表'!AF41</f>
        <v>0</v>
      </c>
      <c r="W28" s="949"/>
      <c r="X28" s="949"/>
      <c r="Y28" s="1072"/>
      <c r="Z28" s="1073">
        <f>H28-Q28</f>
        <v>0</v>
      </c>
      <c r="AA28" s="949"/>
      <c r="AB28" s="949"/>
      <c r="AC28" s="949"/>
      <c r="AD28" s="950"/>
      <c r="AE28" s="1071">
        <f>M28-V28</f>
        <v>0</v>
      </c>
      <c r="AF28" s="949"/>
      <c r="AG28" s="949"/>
      <c r="AH28" s="1074"/>
      <c r="AI28" s="1075">
        <f>IF(M28&lt;&gt;0,AE28/M28,0)*100</f>
        <v>0</v>
      </c>
      <c r="AJ28" s="1076"/>
    </row>
    <row r="29" spans="1:36" ht="19.5" customHeight="1">
      <c r="A29" s="1080" t="s">
        <v>15</v>
      </c>
      <c r="B29" s="1081"/>
      <c r="C29" s="1081"/>
      <c r="D29" s="1081"/>
      <c r="E29" s="1081"/>
      <c r="F29" s="1081"/>
      <c r="G29" s="1081"/>
      <c r="H29" s="1111">
        <f>'原油換算表'!M11</f>
        <v>0</v>
      </c>
      <c r="I29" s="1112"/>
      <c r="J29" s="1112"/>
      <c r="K29" s="1112"/>
      <c r="L29" s="1112"/>
      <c r="M29" s="1100">
        <f>'原油換算表'!AA42</f>
        <v>0</v>
      </c>
      <c r="N29" s="1101"/>
      <c r="O29" s="1101"/>
      <c r="P29" s="1101"/>
      <c r="Q29" s="1159">
        <f>'原油換算表'!T11</f>
        <v>0</v>
      </c>
      <c r="R29" s="1101"/>
      <c r="S29" s="1101"/>
      <c r="T29" s="1101"/>
      <c r="U29" s="1101"/>
      <c r="V29" s="1100">
        <f>'原油換算表'!AF42</f>
        <v>0</v>
      </c>
      <c r="W29" s="1101"/>
      <c r="X29" s="1101"/>
      <c r="Y29" s="1101"/>
      <c r="Z29" s="1102">
        <f>H29-Q29</f>
        <v>0</v>
      </c>
      <c r="AA29" s="1097"/>
      <c r="AB29" s="1097"/>
      <c r="AC29" s="1097"/>
      <c r="AD29" s="1103"/>
      <c r="AE29" s="1096">
        <f>M29-V29</f>
        <v>0</v>
      </c>
      <c r="AF29" s="1097"/>
      <c r="AG29" s="1097"/>
      <c r="AH29" s="1098"/>
      <c r="AI29" s="1099">
        <f>IF(M29&lt;&gt;0,AE29/M29,0)*100</f>
        <v>0</v>
      </c>
      <c r="AJ29" s="1099"/>
    </row>
    <row r="30" ht="19.5" customHeight="1"/>
    <row r="31" spans="1:36" ht="19.5" customHeight="1">
      <c r="A31" s="1080" t="s">
        <v>26</v>
      </c>
      <c r="B31" s="1081"/>
      <c r="C31" s="1081"/>
      <c r="D31" s="1081"/>
      <c r="E31" s="1081"/>
      <c r="F31" s="1081"/>
      <c r="G31" s="1081"/>
      <c r="H31" s="1081"/>
      <c r="I31" s="1081"/>
      <c r="J31" s="1128">
        <f>AE29</f>
        <v>0</v>
      </c>
      <c r="K31" s="1128"/>
      <c r="L31" s="1128"/>
      <c r="M31" s="1128"/>
      <c r="N31" s="1128"/>
      <c r="O31" s="105" t="s">
        <v>244</v>
      </c>
      <c r="P31" s="1163">
        <v>38.2</v>
      </c>
      <c r="Q31" s="1163"/>
      <c r="R31" s="1163"/>
      <c r="S31" s="106" t="s">
        <v>244</v>
      </c>
      <c r="T31" s="1162">
        <v>0.0187</v>
      </c>
      <c r="U31" s="1162"/>
      <c r="V31" s="1162"/>
      <c r="W31" s="1162"/>
      <c r="X31" s="106" t="s">
        <v>244</v>
      </c>
      <c r="Y31" s="1161">
        <v>44</v>
      </c>
      <c r="Z31" s="1161"/>
      <c r="AA31" s="104" t="s">
        <v>41</v>
      </c>
      <c r="AB31" s="1161">
        <v>12</v>
      </c>
      <c r="AC31" s="1161"/>
      <c r="AD31" s="107" t="s">
        <v>243</v>
      </c>
      <c r="AE31" s="1160">
        <f>J31*P31*T31*Y31/AB31</f>
        <v>0</v>
      </c>
      <c r="AF31" s="1160"/>
      <c r="AG31" s="1160"/>
      <c r="AH31" s="1160"/>
      <c r="AI31" s="1081" t="s">
        <v>242</v>
      </c>
      <c r="AJ31" s="1082"/>
    </row>
    <row r="32" spans="1:36" ht="19.5" customHeight="1">
      <c r="A32" s="15"/>
      <c r="B32" s="15"/>
      <c r="C32" s="15"/>
      <c r="D32" s="15"/>
      <c r="E32" s="15"/>
      <c r="F32" s="15"/>
      <c r="G32" s="15"/>
      <c r="H32" s="15"/>
      <c r="I32" s="15"/>
      <c r="J32" s="233"/>
      <c r="K32" s="233"/>
      <c r="L32" s="233"/>
      <c r="M32" s="233"/>
      <c r="N32" s="233"/>
      <c r="O32" s="234"/>
      <c r="P32" s="235"/>
      <c r="Q32" s="235"/>
      <c r="R32" s="235"/>
      <c r="S32" s="236"/>
      <c r="T32" s="237"/>
      <c r="U32" s="237"/>
      <c r="V32" s="237"/>
      <c r="W32" s="237"/>
      <c r="X32" s="236"/>
      <c r="Y32" s="238"/>
      <c r="Z32" s="238"/>
      <c r="AA32" s="238"/>
      <c r="AB32" s="238"/>
      <c r="AC32" s="238"/>
      <c r="AD32" s="239"/>
      <c r="AE32" s="240"/>
      <c r="AF32" s="240"/>
      <c r="AG32" s="240"/>
      <c r="AH32" s="240"/>
      <c r="AI32" s="15"/>
      <c r="AJ32" s="15"/>
    </row>
    <row r="33" spans="1:36" ht="19.5" customHeight="1">
      <c r="A33" s="1091" t="s">
        <v>320</v>
      </c>
      <c r="B33" s="1091"/>
      <c r="C33" s="1091"/>
      <c r="D33" s="1091"/>
      <c r="E33" s="1091"/>
      <c r="F33" s="1091"/>
      <c r="G33" s="1091"/>
      <c r="H33" s="1091"/>
      <c r="I33" s="1091"/>
      <c r="J33" s="1137" t="s">
        <v>321</v>
      </c>
      <c r="K33" s="1137"/>
      <c r="L33" s="1137"/>
      <c r="M33" s="1137"/>
      <c r="N33" s="1137"/>
      <c r="O33" s="1137"/>
      <c r="P33" s="1137"/>
      <c r="Q33" s="1137"/>
      <c r="R33" s="1137"/>
      <c r="S33" s="1137" t="s">
        <v>220</v>
      </c>
      <c r="T33" s="1137"/>
      <c r="U33" s="1137"/>
      <c r="V33" s="1137"/>
      <c r="W33" s="1137"/>
      <c r="X33" s="1137"/>
      <c r="Y33" s="1137"/>
      <c r="Z33" s="1137"/>
      <c r="AA33" s="1137"/>
      <c r="AB33" s="1137" t="s">
        <v>322</v>
      </c>
      <c r="AC33" s="1137"/>
      <c r="AD33" s="1137"/>
      <c r="AE33" s="1137"/>
      <c r="AF33" s="1137"/>
      <c r="AG33" s="1137"/>
      <c r="AH33" s="1137"/>
      <c r="AI33" s="1137"/>
      <c r="AJ33" s="1137"/>
    </row>
    <row r="34" spans="1:36" ht="19.5" customHeight="1">
      <c r="A34" s="1129" t="s">
        <v>333</v>
      </c>
      <c r="B34" s="1129"/>
      <c r="C34" s="1129"/>
      <c r="D34" s="1129"/>
      <c r="E34" s="1129"/>
      <c r="F34" s="1129"/>
      <c r="G34" s="1129"/>
      <c r="H34" s="1129"/>
      <c r="I34" s="1129"/>
      <c r="J34" s="1130" t="s">
        <v>331</v>
      </c>
      <c r="K34" s="1131"/>
      <c r="L34" s="1131"/>
      <c r="M34" s="1131"/>
      <c r="N34" s="1131"/>
      <c r="O34" s="1131"/>
      <c r="P34" s="1131"/>
      <c r="Q34" s="1131"/>
      <c r="R34" s="1132"/>
      <c r="S34" s="229" t="s">
        <v>323</v>
      </c>
      <c r="T34" s="1166">
        <f>'共通シートⅡ'!U23</f>
        <v>0</v>
      </c>
      <c r="U34" s="1166"/>
      <c r="V34" s="1166"/>
      <c r="W34" s="1166"/>
      <c r="X34" s="1166"/>
      <c r="Y34" s="1166"/>
      <c r="Z34" s="1166"/>
      <c r="AA34" s="1167"/>
      <c r="AB34" s="242"/>
      <c r="AC34" s="1164">
        <f>T34</f>
        <v>0</v>
      </c>
      <c r="AD34" s="1164"/>
      <c r="AE34" s="1164"/>
      <c r="AF34" s="1164"/>
      <c r="AG34" s="1164"/>
      <c r="AH34" s="1164"/>
      <c r="AI34" s="1164"/>
      <c r="AJ34" s="1165"/>
    </row>
    <row r="35" spans="1:36" ht="19.5" customHeight="1">
      <c r="A35" s="1129" t="s">
        <v>324</v>
      </c>
      <c r="B35" s="1129"/>
      <c r="C35" s="1129"/>
      <c r="D35" s="1129"/>
      <c r="E35" s="1129"/>
      <c r="F35" s="1129"/>
      <c r="G35" s="1129"/>
      <c r="H35" s="1129"/>
      <c r="I35" s="1129"/>
      <c r="J35" s="1130" t="s">
        <v>325</v>
      </c>
      <c r="K35" s="1131"/>
      <c r="L35" s="1131"/>
      <c r="M35" s="1131"/>
      <c r="N35" s="1131"/>
      <c r="O35" s="1131"/>
      <c r="P35" s="1131"/>
      <c r="Q35" s="1131"/>
      <c r="R35" s="1132"/>
      <c r="S35" s="229" t="s">
        <v>326</v>
      </c>
      <c r="T35" s="1166">
        <f>M29</f>
        <v>0</v>
      </c>
      <c r="U35" s="1166"/>
      <c r="V35" s="1166"/>
      <c r="W35" s="1166"/>
      <c r="X35" s="1166"/>
      <c r="Y35" s="1166"/>
      <c r="Z35" s="1166"/>
      <c r="AA35" s="1167"/>
      <c r="AB35" s="241" t="s">
        <v>327</v>
      </c>
      <c r="AC35" s="1164">
        <f>V29</f>
        <v>0</v>
      </c>
      <c r="AD35" s="1164"/>
      <c r="AE35" s="1164"/>
      <c r="AF35" s="1164"/>
      <c r="AG35" s="1164"/>
      <c r="AH35" s="1164"/>
      <c r="AI35" s="1164"/>
      <c r="AJ35" s="1165"/>
    </row>
    <row r="36" spans="1:36" ht="19.5" customHeight="1">
      <c r="A36" s="1129" t="s">
        <v>328</v>
      </c>
      <c r="B36" s="1129"/>
      <c r="C36" s="1129"/>
      <c r="D36" s="1129"/>
      <c r="E36" s="1129"/>
      <c r="F36" s="1129"/>
      <c r="G36" s="1129"/>
      <c r="H36" s="1129"/>
      <c r="I36" s="1129"/>
      <c r="J36" s="1130" t="s">
        <v>332</v>
      </c>
      <c r="K36" s="1131"/>
      <c r="L36" s="1131"/>
      <c r="M36" s="1131"/>
      <c r="N36" s="1131"/>
      <c r="O36" s="1131"/>
      <c r="P36" s="1131"/>
      <c r="Q36" s="1131"/>
      <c r="R36" s="1132"/>
      <c r="S36" s="229" t="s">
        <v>329</v>
      </c>
      <c r="T36" s="1166">
        <f>IF(T35=0,0,T35/T34)</f>
        <v>0</v>
      </c>
      <c r="U36" s="1166"/>
      <c r="V36" s="1166"/>
      <c r="W36" s="1166"/>
      <c r="X36" s="1166"/>
      <c r="Y36" s="1166"/>
      <c r="Z36" s="1166"/>
      <c r="AA36" s="1167"/>
      <c r="AB36" s="241" t="s">
        <v>330</v>
      </c>
      <c r="AC36" s="1164">
        <f>IF(AC35=0,0,AC35/AC34)</f>
        <v>0</v>
      </c>
      <c r="AD36" s="1164"/>
      <c r="AE36" s="1164"/>
      <c r="AF36" s="1164"/>
      <c r="AG36" s="1164"/>
      <c r="AH36" s="1164"/>
      <c r="AI36" s="1164"/>
      <c r="AJ36" s="1165"/>
    </row>
    <row r="37" ht="19.5" customHeight="1"/>
    <row r="38" spans="1:29" ht="19.5" customHeight="1">
      <c r="A38" s="1091" t="s">
        <v>300</v>
      </c>
      <c r="B38" s="1091"/>
      <c r="C38" s="1091"/>
      <c r="D38" s="1091"/>
      <c r="E38" s="1091"/>
      <c r="F38" s="1091"/>
      <c r="G38" s="1091"/>
      <c r="H38" s="1091"/>
      <c r="I38" s="1091"/>
      <c r="J38" s="1091"/>
      <c r="K38" s="1091"/>
      <c r="L38" s="1091"/>
      <c r="M38" s="1091"/>
      <c r="N38" s="1091"/>
      <c r="O38" s="1091"/>
      <c r="P38" s="1091"/>
      <c r="Q38" s="1170">
        <f>'共通シートⅡ'!Y49</f>
        <v>0</v>
      </c>
      <c r="R38" s="1171"/>
      <c r="S38" s="1171"/>
      <c r="T38" s="1171"/>
      <c r="U38" s="1171"/>
      <c r="V38" s="1171"/>
      <c r="W38" s="1081" t="s">
        <v>268</v>
      </c>
      <c r="X38" s="1081"/>
      <c r="Y38" s="1081" t="s">
        <v>301</v>
      </c>
      <c r="Z38" s="1081"/>
      <c r="AA38" s="1081"/>
      <c r="AB38" s="1081"/>
      <c r="AC38" s="1082"/>
    </row>
    <row r="39" spans="1:36" ht="19.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ht="19.5" customHeight="1">
      <c r="A40" s="1126" t="s">
        <v>334</v>
      </c>
      <c r="B40" s="1127"/>
      <c r="C40" s="1127"/>
      <c r="D40" s="1127"/>
      <c r="E40" s="1127"/>
      <c r="F40" s="1127"/>
      <c r="G40" s="1127"/>
      <c r="H40" s="1127"/>
      <c r="I40" s="1127"/>
      <c r="J40" s="12" t="s">
        <v>335</v>
      </c>
      <c r="K40" s="14" t="s">
        <v>336</v>
      </c>
      <c r="L40" s="1168">
        <f>T36</f>
        <v>0</v>
      </c>
      <c r="M40" s="1168"/>
      <c r="N40" s="1168"/>
      <c r="O40" s="1168"/>
      <c r="P40" s="1168"/>
      <c r="Q40" s="12" t="s">
        <v>337</v>
      </c>
      <c r="R40" s="1169">
        <f>AC36</f>
        <v>0</v>
      </c>
      <c r="S40" s="1169"/>
      <c r="T40" s="1169"/>
      <c r="U40" s="1169"/>
      <c r="V40" s="1169"/>
      <c r="W40" s="14" t="s">
        <v>338</v>
      </c>
      <c r="X40" s="14" t="s">
        <v>339</v>
      </c>
      <c r="Y40" s="1168">
        <f>T36</f>
        <v>0</v>
      </c>
      <c r="Z40" s="1168"/>
      <c r="AA40" s="1168"/>
      <c r="AB40" s="1168"/>
      <c r="AC40" s="1168"/>
      <c r="AD40" s="16" t="s">
        <v>335</v>
      </c>
      <c r="AE40" s="12"/>
      <c r="AF40" s="1092">
        <f>IF(L40=0,0,((L40-R40)/Y40)*100)</f>
        <v>0</v>
      </c>
      <c r="AG40" s="1092"/>
      <c r="AH40" s="1092"/>
      <c r="AI40" s="1092"/>
      <c r="AJ40" s="17" t="s">
        <v>340</v>
      </c>
    </row>
    <row r="41" spans="1:36" ht="19.5" customHeight="1">
      <c r="A41" s="1126" t="s">
        <v>302</v>
      </c>
      <c r="B41" s="1127"/>
      <c r="C41" s="1127"/>
      <c r="D41" s="1127"/>
      <c r="E41" s="1127"/>
      <c r="F41" s="1127"/>
      <c r="G41" s="1127"/>
      <c r="H41" s="1127"/>
      <c r="I41" s="1127"/>
      <c r="J41" s="12" t="s">
        <v>208</v>
      </c>
      <c r="K41" s="14" t="s">
        <v>28</v>
      </c>
      <c r="L41" s="1093">
        <f>M29</f>
        <v>0</v>
      </c>
      <c r="M41" s="1093"/>
      <c r="N41" s="1093"/>
      <c r="O41" s="1093"/>
      <c r="P41" s="1093"/>
      <c r="Q41" s="12" t="s">
        <v>27</v>
      </c>
      <c r="R41" s="1112">
        <f>V29</f>
        <v>0</v>
      </c>
      <c r="S41" s="1112"/>
      <c r="T41" s="1112"/>
      <c r="U41" s="1112"/>
      <c r="V41" s="1112"/>
      <c r="W41" s="14" t="s">
        <v>29</v>
      </c>
      <c r="X41" s="14" t="s">
        <v>30</v>
      </c>
      <c r="Y41" s="1093">
        <f>Q38</f>
        <v>0</v>
      </c>
      <c r="Z41" s="1093"/>
      <c r="AA41" s="1093"/>
      <c r="AB41" s="1093"/>
      <c r="AC41" s="1093"/>
      <c r="AD41" s="16" t="s">
        <v>208</v>
      </c>
      <c r="AE41" s="16"/>
      <c r="AF41" s="1092" t="e">
        <f>(L41-R41)/Y41*100</f>
        <v>#DIV/0!</v>
      </c>
      <c r="AG41" s="1092"/>
      <c r="AH41" s="1092"/>
      <c r="AI41" s="1092"/>
      <c r="AJ41" s="17" t="s">
        <v>31</v>
      </c>
    </row>
    <row r="42" spans="1:36" ht="19.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36" ht="19.5" customHeight="1">
      <c r="A43" s="1126" t="s">
        <v>32</v>
      </c>
      <c r="B43" s="1127"/>
      <c r="C43" s="1127"/>
      <c r="D43" s="1127"/>
      <c r="E43" s="1127"/>
      <c r="F43" s="1127"/>
      <c r="G43" s="1127"/>
      <c r="H43" s="1127"/>
      <c r="I43" s="1127"/>
      <c r="J43" s="12" t="s">
        <v>208</v>
      </c>
      <c r="K43" s="1136">
        <f>AE29</f>
        <v>0</v>
      </c>
      <c r="L43" s="1136"/>
      <c r="M43" s="1136"/>
      <c r="N43" s="1136"/>
      <c r="O43" s="18" t="s">
        <v>236</v>
      </c>
      <c r="P43" s="1095">
        <f>J20</f>
        <v>0</v>
      </c>
      <c r="Q43" s="1095"/>
      <c r="R43" s="1095"/>
      <c r="S43" s="1095"/>
      <c r="T43" s="1095"/>
      <c r="U43" s="1095"/>
      <c r="V43" s="19" t="s">
        <v>188</v>
      </c>
      <c r="W43" s="1095">
        <v>100000000</v>
      </c>
      <c r="X43" s="1095"/>
      <c r="Y43" s="1095"/>
      <c r="Z43" s="1095"/>
      <c r="AA43" s="1095"/>
      <c r="AB43" s="16" t="s">
        <v>208</v>
      </c>
      <c r="AC43" s="1094">
        <f>IF(K43=0,0,K43/P43*W43)</f>
        <v>0</v>
      </c>
      <c r="AD43" s="1094"/>
      <c r="AE43" s="1094"/>
      <c r="AF43" s="1094"/>
      <c r="AG43" s="1094"/>
      <c r="AH43" s="1081" t="s">
        <v>33</v>
      </c>
      <c r="AI43" s="1081"/>
      <c r="AJ43" s="1082"/>
    </row>
    <row r="44" spans="1:36" ht="19.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ht="19.5" customHeight="1">
      <c r="A45" s="1133" t="s">
        <v>303</v>
      </c>
      <c r="B45" s="1133"/>
      <c r="C45" s="1133"/>
      <c r="D45" s="1133"/>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3"/>
      <c r="AE45" s="1133"/>
      <c r="AF45" s="1133"/>
      <c r="AG45" s="1133"/>
      <c r="AH45" s="1133"/>
      <c r="AI45" s="1133"/>
      <c r="AJ45" s="1133"/>
    </row>
    <row r="46" spans="1:31" ht="19.5" customHeight="1">
      <c r="A46" s="1125" t="s">
        <v>245</v>
      </c>
      <c r="B46" s="1125"/>
      <c r="C46" s="1125"/>
      <c r="D46" s="1125"/>
      <c r="E46" s="1125"/>
      <c r="F46" s="1125"/>
      <c r="G46" s="1125"/>
      <c r="H46" s="1125"/>
      <c r="I46" s="1125"/>
      <c r="J46" s="1125"/>
      <c r="K46" s="1125"/>
      <c r="L46" s="1125"/>
      <c r="M46" s="1125"/>
      <c r="N46" s="1125"/>
      <c r="O46" s="1125"/>
      <c r="P46" s="1134" t="s">
        <v>246</v>
      </c>
      <c r="Q46" s="1135"/>
      <c r="R46" s="1135"/>
      <c r="S46" s="1135"/>
      <c r="T46" s="1135"/>
      <c r="U46" s="1135"/>
      <c r="V46" s="1135"/>
      <c r="W46" s="1135"/>
      <c r="X46" s="1135"/>
      <c r="Y46" s="1135"/>
      <c r="Z46" s="1135"/>
      <c r="AA46" s="1135"/>
      <c r="AB46" s="1135"/>
      <c r="AC46" s="1135"/>
      <c r="AD46" s="1135"/>
      <c r="AE46" s="1135"/>
    </row>
    <row r="47" spans="1:31" ht="19.5" customHeight="1">
      <c r="A47" s="1125"/>
      <c r="B47" s="1125"/>
      <c r="C47" s="1125"/>
      <c r="D47" s="1125"/>
      <c r="E47" s="1125"/>
      <c r="F47" s="1125"/>
      <c r="G47" s="1125"/>
      <c r="H47" s="1125"/>
      <c r="I47" s="1125"/>
      <c r="J47" s="1125"/>
      <c r="K47" s="1125"/>
      <c r="L47" s="1125"/>
      <c r="M47" s="1125"/>
      <c r="N47" s="1125"/>
      <c r="O47" s="1125"/>
      <c r="P47" s="1135"/>
      <c r="Q47" s="1135"/>
      <c r="R47" s="1135"/>
      <c r="S47" s="1135"/>
      <c r="T47" s="1135"/>
      <c r="U47" s="1135"/>
      <c r="V47" s="1135"/>
      <c r="W47" s="1135"/>
      <c r="X47" s="1135"/>
      <c r="Y47" s="1135"/>
      <c r="Z47" s="1135"/>
      <c r="AA47" s="1135"/>
      <c r="AB47" s="1135"/>
      <c r="AC47" s="1135"/>
      <c r="AD47" s="1135"/>
      <c r="AE47" s="1135"/>
    </row>
    <row r="48" spans="1:33" ht="19.5" customHeight="1">
      <c r="A48" s="1125" t="s">
        <v>90</v>
      </c>
      <c r="B48" s="1125"/>
      <c r="C48" s="1125"/>
      <c r="D48" s="1125"/>
      <c r="E48" s="1125"/>
      <c r="F48" s="1125"/>
      <c r="G48" s="1125"/>
      <c r="H48" s="1125"/>
      <c r="I48" s="1125"/>
      <c r="J48" s="1125"/>
      <c r="K48" s="1125"/>
      <c r="L48" s="1125"/>
      <c r="M48" s="1125"/>
      <c r="N48" s="1125"/>
      <c r="O48" s="1125"/>
      <c r="R48" s="1134" t="s">
        <v>247</v>
      </c>
      <c r="S48" s="1134"/>
      <c r="T48" s="1134"/>
      <c r="U48" s="1134"/>
      <c r="V48" s="1134"/>
      <c r="W48" s="1134"/>
      <c r="X48" s="1134"/>
      <c r="Y48" s="1134"/>
      <c r="Z48" s="1134"/>
      <c r="AA48" s="1134"/>
      <c r="AB48" s="1134"/>
      <c r="AC48" s="1134"/>
      <c r="AD48" s="1134"/>
      <c r="AE48" s="1134"/>
      <c r="AF48" s="1134"/>
      <c r="AG48" s="20"/>
    </row>
    <row r="49" spans="1:33" ht="19.5" customHeight="1">
      <c r="A49" s="1125"/>
      <c r="B49" s="1125"/>
      <c r="C49" s="1125"/>
      <c r="D49" s="1125"/>
      <c r="E49" s="1125"/>
      <c r="F49" s="1125"/>
      <c r="G49" s="1125"/>
      <c r="H49" s="1125"/>
      <c r="I49" s="1125"/>
      <c r="J49" s="1125"/>
      <c r="K49" s="1125"/>
      <c r="L49" s="1125"/>
      <c r="M49" s="1125"/>
      <c r="N49" s="1125"/>
      <c r="O49" s="1125"/>
      <c r="R49" s="1134"/>
      <c r="S49" s="1134"/>
      <c r="T49" s="1134"/>
      <c r="U49" s="1134"/>
      <c r="V49" s="1134"/>
      <c r="W49" s="1134"/>
      <c r="X49" s="1134"/>
      <c r="Y49" s="1134"/>
      <c r="Z49" s="1134"/>
      <c r="AA49" s="1134"/>
      <c r="AB49" s="1134"/>
      <c r="AC49" s="1134"/>
      <c r="AD49" s="1134"/>
      <c r="AE49" s="1134"/>
      <c r="AF49" s="1134"/>
      <c r="AG49" s="20"/>
    </row>
    <row r="50" ht="19.5" customHeight="1"/>
  </sheetData>
  <sheetProtection/>
  <mergeCells count="138">
    <mergeCell ref="T36:AA36"/>
    <mergeCell ref="AC36:AJ36"/>
    <mergeCell ref="A40:I40"/>
    <mergeCell ref="L40:P40"/>
    <mergeCell ref="R40:V40"/>
    <mergeCell ref="Y40:AC40"/>
    <mergeCell ref="AF40:AI40"/>
    <mergeCell ref="Q38:V38"/>
    <mergeCell ref="W38:X38"/>
    <mergeCell ref="Y38:AC38"/>
    <mergeCell ref="AC34:AJ34"/>
    <mergeCell ref="A35:I35"/>
    <mergeCell ref="J35:R35"/>
    <mergeCell ref="T35:AA35"/>
    <mergeCell ref="AC35:AJ35"/>
    <mergeCell ref="A34:I34"/>
    <mergeCell ref="J34:R34"/>
    <mergeCell ref="T34:AA34"/>
    <mergeCell ref="A33:I33"/>
    <mergeCell ref="J33:R33"/>
    <mergeCell ref="S33:AA33"/>
    <mergeCell ref="AB33:AJ33"/>
    <mergeCell ref="AB31:AC31"/>
    <mergeCell ref="Y31:Z31"/>
    <mergeCell ref="T31:W31"/>
    <mergeCell ref="P31:R31"/>
    <mergeCell ref="AI31:AJ31"/>
    <mergeCell ref="AE31:AH31"/>
    <mergeCell ref="A14:B14"/>
    <mergeCell ref="C14:H14"/>
    <mergeCell ref="J14:K14"/>
    <mergeCell ref="L14:Q14"/>
    <mergeCell ref="A23:A24"/>
    <mergeCell ref="S14:U14"/>
    <mergeCell ref="V14:AJ14"/>
    <mergeCell ref="A19:I19"/>
    <mergeCell ref="AE24:AH24"/>
    <mergeCell ref="P43:U43"/>
    <mergeCell ref="R41:V41"/>
    <mergeCell ref="M29:P29"/>
    <mergeCell ref="Q29:U29"/>
    <mergeCell ref="Q25:U25"/>
    <mergeCell ref="V25:Y25"/>
    <mergeCell ref="Q26:U26"/>
    <mergeCell ref="Q27:U27"/>
    <mergeCell ref="Z26:AD26"/>
    <mergeCell ref="A1:AJ2"/>
    <mergeCell ref="A5:W6"/>
    <mergeCell ref="A7:W7"/>
    <mergeCell ref="A4:W4"/>
    <mergeCell ref="A20:I20"/>
    <mergeCell ref="J20:R20"/>
    <mergeCell ref="S20:AA20"/>
    <mergeCell ref="A16:I16"/>
    <mergeCell ref="J16:R16"/>
    <mergeCell ref="S16:AA16"/>
    <mergeCell ref="A18:I18"/>
    <mergeCell ref="J18:R18"/>
    <mergeCell ref="A17:I17"/>
    <mergeCell ref="J17:R17"/>
    <mergeCell ref="AB16:AJ16"/>
    <mergeCell ref="AB20:AJ20"/>
    <mergeCell ref="S18:AA18"/>
    <mergeCell ref="J19:R19"/>
    <mergeCell ref="S19:AA19"/>
    <mergeCell ref="AB17:AJ19"/>
    <mergeCell ref="S17:AA17"/>
    <mergeCell ref="M26:P26"/>
    <mergeCell ref="H26:L26"/>
    <mergeCell ref="H27:L27"/>
    <mergeCell ref="A48:O49"/>
    <mergeCell ref="A45:AJ45"/>
    <mergeCell ref="P46:AE47"/>
    <mergeCell ref="R48:AF49"/>
    <mergeCell ref="A31:I31"/>
    <mergeCell ref="A43:I43"/>
    <mergeCell ref="K43:N43"/>
    <mergeCell ref="A46:O47"/>
    <mergeCell ref="H29:L29"/>
    <mergeCell ref="A29:G29"/>
    <mergeCell ref="M27:P27"/>
    <mergeCell ref="A41:I41"/>
    <mergeCell ref="L41:P41"/>
    <mergeCell ref="J31:N31"/>
    <mergeCell ref="A38:P38"/>
    <mergeCell ref="A36:I36"/>
    <mergeCell ref="J36:R36"/>
    <mergeCell ref="B26:G26"/>
    <mergeCell ref="B27:G27"/>
    <mergeCell ref="B23:G24"/>
    <mergeCell ref="Z23:AJ23"/>
    <mergeCell ref="B25:G25"/>
    <mergeCell ref="Z24:AD24"/>
    <mergeCell ref="AI24:AJ24"/>
    <mergeCell ref="Q23:Y23"/>
    <mergeCell ref="Z25:AD25"/>
    <mergeCell ref="V26:Y26"/>
    <mergeCell ref="H23:P23"/>
    <mergeCell ref="H24:L24"/>
    <mergeCell ref="M24:P24"/>
    <mergeCell ref="M25:P25"/>
    <mergeCell ref="H25:L25"/>
    <mergeCell ref="AI27:AJ27"/>
    <mergeCell ref="Q24:U24"/>
    <mergeCell ref="V24:Y24"/>
    <mergeCell ref="AI25:AJ25"/>
    <mergeCell ref="AI26:AJ26"/>
    <mergeCell ref="V27:Y27"/>
    <mergeCell ref="AE25:AH25"/>
    <mergeCell ref="AE26:AH26"/>
    <mergeCell ref="AE27:AH27"/>
    <mergeCell ref="Z27:AD27"/>
    <mergeCell ref="AE29:AH29"/>
    <mergeCell ref="AI29:AJ29"/>
    <mergeCell ref="V29:Y29"/>
    <mergeCell ref="Z29:AD29"/>
    <mergeCell ref="AF41:AI41"/>
    <mergeCell ref="Y41:AC41"/>
    <mergeCell ref="AC43:AG43"/>
    <mergeCell ref="W43:AA43"/>
    <mergeCell ref="AH43:AJ43"/>
    <mergeCell ref="A12:C12"/>
    <mergeCell ref="D12:L12"/>
    <mergeCell ref="A9:L9"/>
    <mergeCell ref="Y4:AJ4"/>
    <mergeCell ref="Y5:AJ6"/>
    <mergeCell ref="N10:P10"/>
    <mergeCell ref="A10:C10"/>
    <mergeCell ref="D10:L10"/>
    <mergeCell ref="Q10:AJ10"/>
    <mergeCell ref="B28:G28"/>
    <mergeCell ref="H28:L28"/>
    <mergeCell ref="M28:P28"/>
    <mergeCell ref="Q28:U28"/>
    <mergeCell ref="V28:Y28"/>
    <mergeCell ref="Z28:AD28"/>
    <mergeCell ref="AE28:AH28"/>
    <mergeCell ref="AI28:AJ28"/>
  </mergeCells>
  <conditionalFormatting sqref="M29:P29">
    <cfRule type="cellIs" priority="1" dxfId="4" operator="equal" stopIfTrue="1">
      <formula>"(ⅰ)を上回ってます"</formula>
    </cfRule>
  </conditionalFormatting>
  <conditionalFormatting sqref="I8:K8 D10:L12 V14:AJ14 Q10:AJ12 C14:H14 L14:Q14 A5:X7 Y5 Y7:AJ7">
    <cfRule type="cellIs" priority="2" dxfId="3" operator="equal" stopIfTrue="1">
      <formula>"共通シートⅠ未入力"</formula>
    </cfRule>
  </conditionalFormatting>
  <conditionalFormatting sqref="T34:AA34 AC34:AJ34">
    <cfRule type="cellIs" priority="3" dxfId="5" operator="equal" stopIfTrue="1">
      <formula>"㎡と㎥が混在しています"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Sheet6">
    <pageSetUpPr fitToPage="1"/>
  </sheetPr>
  <dimension ref="D2:AN58"/>
  <sheetViews>
    <sheetView showGridLines="0" showZeros="0" view="pageBreakPreview" zoomScale="60" zoomScaleNormal="75" workbookViewId="0" topLeftCell="A1">
      <selection activeCell="F57" sqref="F57:X57"/>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2" spans="24:40" ht="13.5" customHeight="1">
      <c r="X2" s="1176"/>
      <c r="Y2" s="1176"/>
      <c r="Z2" s="1176" t="s">
        <v>1</v>
      </c>
      <c r="AA2" s="1176"/>
      <c r="AB2" s="1176" t="str">
        <f>IF(OR('共通シートⅡ'!W28=0,'共通シートⅡ'!W28=""),"?",'共通シートⅡ'!W28)</f>
        <v>?</v>
      </c>
      <c r="AC2" s="1176"/>
      <c r="AD2" s="1179" t="s">
        <v>0</v>
      </c>
      <c r="AE2" s="1179"/>
      <c r="AF2" s="1180" t="str">
        <f>IF(OR('共通シートⅡ'!Z28=0,'共通シートⅡ'!Z28=""),"?",'共通シートⅡ'!Z28)</f>
        <v>?</v>
      </c>
      <c r="AG2" s="1180"/>
      <c r="AH2" s="1179" t="s">
        <v>13</v>
      </c>
      <c r="AI2" s="1179"/>
      <c r="AJ2" s="1180" t="str">
        <f>IF(OR('共通シートⅡ'!AC28=0,'共通シートⅡ'!AC28=""),"?",'共通シートⅡ'!AC28)</f>
        <v>?</v>
      </c>
      <c r="AK2" s="1180"/>
      <c r="AL2" s="1179" t="s">
        <v>12</v>
      </c>
      <c r="AM2" s="1179"/>
      <c r="AN2" s="5"/>
    </row>
    <row r="3" spans="24:40" ht="13.5" customHeight="1">
      <c r="X3" s="1176"/>
      <c r="Y3" s="1176"/>
      <c r="Z3" s="1176"/>
      <c r="AA3" s="1176"/>
      <c r="AB3" s="1176"/>
      <c r="AC3" s="1176"/>
      <c r="AD3" s="1179"/>
      <c r="AE3" s="1179"/>
      <c r="AF3" s="1180"/>
      <c r="AG3" s="1180"/>
      <c r="AH3" s="1179"/>
      <c r="AI3" s="1179"/>
      <c r="AJ3" s="1180"/>
      <c r="AK3" s="1180"/>
      <c r="AL3" s="1179"/>
      <c r="AM3" s="1179"/>
      <c r="AN3" s="5"/>
    </row>
    <row r="4" spans="28:36" ht="13.5" customHeight="1">
      <c r="AB4" s="4"/>
      <c r="AC4" s="4"/>
      <c r="AD4" s="6"/>
      <c r="AE4" s="4"/>
      <c r="AF4" s="4"/>
      <c r="AG4" s="6"/>
      <c r="AH4" s="4"/>
      <c r="AI4" s="4"/>
      <c r="AJ4" s="6"/>
    </row>
    <row r="5" spans="28:36" ht="13.5" customHeight="1">
      <c r="AB5" s="4"/>
      <c r="AC5" s="4"/>
      <c r="AD5" s="6"/>
      <c r="AE5" s="4"/>
      <c r="AF5" s="4"/>
      <c r="AG5" s="6"/>
      <c r="AH5" s="4"/>
      <c r="AI5" s="4"/>
      <c r="AJ5" s="6"/>
    </row>
    <row r="7" spans="4:36" ht="13.5" customHeight="1">
      <c r="D7" s="1174" t="s">
        <v>248</v>
      </c>
      <c r="E7" s="1174"/>
      <c r="F7" s="1174"/>
      <c r="G7" s="1174"/>
      <c r="H7" s="1174"/>
      <c r="I7" s="1174"/>
      <c r="J7" s="1174"/>
      <c r="K7" s="1174"/>
      <c r="L7" s="1174"/>
      <c r="M7" s="1174"/>
      <c r="N7" s="1174"/>
      <c r="O7" s="1174"/>
      <c r="P7" s="1174"/>
      <c r="Q7" s="1174"/>
      <c r="R7" s="1174"/>
      <c r="S7" s="1174"/>
      <c r="T7" s="1174"/>
      <c r="U7" s="6"/>
      <c r="V7" s="6"/>
      <c r="W7" s="6"/>
      <c r="X7" s="6"/>
      <c r="Y7" s="6"/>
      <c r="Z7" s="6"/>
      <c r="AA7" s="6"/>
      <c r="AB7" s="6"/>
      <c r="AC7" s="6"/>
      <c r="AD7" s="6"/>
      <c r="AE7" s="6"/>
      <c r="AF7" s="6"/>
      <c r="AG7" s="6"/>
      <c r="AH7" s="4"/>
      <c r="AI7" s="6"/>
      <c r="AJ7" s="6"/>
    </row>
    <row r="8" spans="4:38" ht="13.5" customHeight="1">
      <c r="D8" s="1174"/>
      <c r="E8" s="1174"/>
      <c r="F8" s="1174"/>
      <c r="G8" s="1174"/>
      <c r="H8" s="1174"/>
      <c r="I8" s="1174"/>
      <c r="J8" s="1174"/>
      <c r="K8" s="1174"/>
      <c r="L8" s="1174"/>
      <c r="M8" s="1174"/>
      <c r="N8" s="1174"/>
      <c r="O8" s="1174"/>
      <c r="P8" s="1174"/>
      <c r="Q8" s="1174"/>
      <c r="R8" s="1174"/>
      <c r="S8" s="1174"/>
      <c r="T8" s="1174"/>
      <c r="U8" s="6"/>
      <c r="V8" s="6"/>
      <c r="W8" s="6"/>
      <c r="X8" s="6"/>
      <c r="Y8" s="6"/>
      <c r="Z8" s="6"/>
      <c r="AA8" s="6"/>
      <c r="AB8" s="6"/>
      <c r="AC8" s="6"/>
      <c r="AD8" s="6"/>
      <c r="AE8" s="6"/>
      <c r="AF8" s="6"/>
      <c r="AG8" s="6"/>
      <c r="AH8" s="4"/>
      <c r="AI8" s="6"/>
      <c r="AJ8" s="6"/>
      <c r="AK8" s="6"/>
      <c r="AL8" s="6"/>
    </row>
    <row r="9" spans="4:38" ht="13.5" customHeight="1">
      <c r="D9" s="1174"/>
      <c r="E9" s="1174"/>
      <c r="F9" s="1174"/>
      <c r="G9" s="1174"/>
      <c r="H9" s="1174"/>
      <c r="I9" s="1174"/>
      <c r="J9" s="1174"/>
      <c r="K9" s="1174"/>
      <c r="L9" s="1174"/>
      <c r="M9" s="1174"/>
      <c r="N9" s="1174"/>
      <c r="O9" s="1174"/>
      <c r="P9" s="1174"/>
      <c r="Q9" s="1174"/>
      <c r="R9" s="1174"/>
      <c r="S9" s="1174"/>
      <c r="T9" s="1174"/>
      <c r="U9" s="6"/>
      <c r="V9" s="6"/>
      <c r="W9" s="6"/>
      <c r="X9" s="6"/>
      <c r="Y9" s="6"/>
      <c r="Z9" s="6"/>
      <c r="AA9" s="6"/>
      <c r="AB9" s="6"/>
      <c r="AC9" s="6"/>
      <c r="AD9" s="6"/>
      <c r="AE9" s="6"/>
      <c r="AF9" s="6"/>
      <c r="AG9" s="6"/>
      <c r="AH9" s="6"/>
      <c r="AI9" s="6"/>
      <c r="AJ9" s="6"/>
      <c r="AK9" s="6"/>
      <c r="AL9" s="6"/>
    </row>
    <row r="10" spans="4:38" ht="13.5" customHeight="1">
      <c r="D10" s="1178" t="s">
        <v>247</v>
      </c>
      <c r="E10" s="1178"/>
      <c r="F10" s="1178"/>
      <c r="G10" s="1178"/>
      <c r="H10" s="1178"/>
      <c r="I10" s="1178"/>
      <c r="J10" s="1178"/>
      <c r="K10" s="1178"/>
      <c r="L10" s="1178"/>
      <c r="M10" s="1178"/>
      <c r="N10" s="1178"/>
      <c r="O10" s="1178"/>
      <c r="P10" s="6"/>
      <c r="Q10" s="1176" t="s">
        <v>11</v>
      </c>
      <c r="R10" s="1176"/>
      <c r="S10" s="1176"/>
      <c r="T10" s="1176"/>
      <c r="X10" s="6"/>
      <c r="Y10" s="6"/>
      <c r="Z10" s="6"/>
      <c r="AA10" s="6"/>
      <c r="AB10" s="6"/>
      <c r="AC10" s="6"/>
      <c r="AD10" s="6"/>
      <c r="AE10" s="6"/>
      <c r="AF10" s="6"/>
      <c r="AG10" s="6"/>
      <c r="AH10" s="6"/>
      <c r="AI10" s="6"/>
      <c r="AJ10" s="6"/>
      <c r="AK10" s="6"/>
      <c r="AL10" s="6"/>
    </row>
    <row r="11" spans="4:38" ht="13.5" customHeight="1">
      <c r="D11" s="1178"/>
      <c r="E11" s="1178"/>
      <c r="F11" s="1178"/>
      <c r="G11" s="1178"/>
      <c r="H11" s="1178"/>
      <c r="I11" s="1178"/>
      <c r="J11" s="1178"/>
      <c r="K11" s="1178"/>
      <c r="L11" s="1178"/>
      <c r="M11" s="1178"/>
      <c r="N11" s="1178"/>
      <c r="O11" s="1178"/>
      <c r="P11" s="6"/>
      <c r="Q11" s="1176"/>
      <c r="R11" s="1176"/>
      <c r="S11" s="1176"/>
      <c r="T11" s="1176"/>
      <c r="X11" s="6"/>
      <c r="Y11" s="6"/>
      <c r="Z11" s="6"/>
      <c r="AA11" s="6"/>
      <c r="AB11" s="6"/>
      <c r="AC11" s="6"/>
      <c r="AD11" s="6"/>
      <c r="AE11" s="6"/>
      <c r="AF11" s="6"/>
      <c r="AG11" s="6"/>
      <c r="AH11" s="6"/>
      <c r="AI11" s="6"/>
      <c r="AJ11" s="6"/>
      <c r="AK11" s="6"/>
      <c r="AL11" s="6"/>
    </row>
    <row r="12" spans="4:38" ht="13.5" customHeight="1">
      <c r="D12" s="4"/>
      <c r="E12" s="4"/>
      <c r="F12" s="4"/>
      <c r="G12" s="4"/>
      <c r="H12" s="4"/>
      <c r="I12" s="4"/>
      <c r="J12" s="4"/>
      <c r="K12" s="4"/>
      <c r="L12" s="4"/>
      <c r="M12" s="4"/>
      <c r="N12" s="4"/>
      <c r="O12" s="4"/>
      <c r="P12" s="4"/>
      <c r="Q12" s="4"/>
      <c r="R12" s="4"/>
      <c r="S12" s="4"/>
      <c r="T12" s="4"/>
      <c r="U12" s="6"/>
      <c r="V12" s="6"/>
      <c r="W12" s="6"/>
      <c r="X12" s="6"/>
      <c r="Y12" s="6"/>
      <c r="Z12" s="6"/>
      <c r="AA12" s="6"/>
      <c r="AB12" s="6"/>
      <c r="AC12" s="6"/>
      <c r="AD12" s="6"/>
      <c r="AE12" s="6"/>
      <c r="AF12" s="6"/>
      <c r="AG12" s="6"/>
      <c r="AH12" s="6"/>
      <c r="AI12" s="6"/>
      <c r="AJ12" s="6"/>
      <c r="AK12" s="6"/>
      <c r="AL12" s="6"/>
    </row>
    <row r="13" spans="4:38" ht="13.5" customHeight="1">
      <c r="D13" s="4"/>
      <c r="E13" s="4"/>
      <c r="F13" s="4"/>
      <c r="G13" s="4"/>
      <c r="H13" s="4"/>
      <c r="I13" s="4"/>
      <c r="J13" s="4"/>
      <c r="K13" s="4"/>
      <c r="L13" s="4"/>
      <c r="M13" s="4"/>
      <c r="N13" s="4"/>
      <c r="O13" s="4"/>
      <c r="P13" s="4"/>
      <c r="Q13" s="4"/>
      <c r="R13" s="4"/>
      <c r="S13" s="1174" t="str">
        <f>IF(OR('共通シートⅡ'!U6=0,'共通シートⅡ'!U6=""),"共通シートⅠ未入力",'共通シートⅡ'!U6)</f>
        <v>共通シートⅠ未入力</v>
      </c>
      <c r="T13" s="1174"/>
      <c r="U13" s="1174"/>
      <c r="V13" s="1174"/>
      <c r="W13" s="1174"/>
      <c r="X13" s="1174"/>
      <c r="Y13" s="1174"/>
      <c r="Z13" s="1174"/>
      <c r="AA13" s="1174"/>
      <c r="AB13" s="1174"/>
      <c r="AC13" s="1174"/>
      <c r="AD13" s="1174"/>
      <c r="AE13" s="1174"/>
      <c r="AF13" s="1174"/>
      <c r="AG13" s="1174"/>
      <c r="AH13" s="6"/>
      <c r="AI13" s="6"/>
      <c r="AJ13" s="6"/>
      <c r="AK13" s="6"/>
      <c r="AL13" s="6"/>
    </row>
    <row r="14" spans="4:38" ht="13.5" customHeight="1">
      <c r="D14" s="4"/>
      <c r="E14" s="4"/>
      <c r="F14" s="4"/>
      <c r="G14" s="4"/>
      <c r="H14" s="4"/>
      <c r="I14" s="4"/>
      <c r="J14" s="4"/>
      <c r="K14" s="4"/>
      <c r="L14" s="4"/>
      <c r="M14" s="4"/>
      <c r="N14" s="4"/>
      <c r="O14" s="4"/>
      <c r="P14" s="4"/>
      <c r="Q14" s="4"/>
      <c r="R14" s="4"/>
      <c r="S14" s="1174"/>
      <c r="T14" s="1174"/>
      <c r="U14" s="1174"/>
      <c r="V14" s="1174"/>
      <c r="W14" s="1174"/>
      <c r="X14" s="1174"/>
      <c r="Y14" s="1174"/>
      <c r="Z14" s="1174"/>
      <c r="AA14" s="1174"/>
      <c r="AB14" s="1174"/>
      <c r="AC14" s="1174"/>
      <c r="AD14" s="1174"/>
      <c r="AE14" s="1174"/>
      <c r="AF14" s="1174"/>
      <c r="AG14" s="1174"/>
      <c r="AH14" s="6"/>
      <c r="AI14" s="6"/>
      <c r="AJ14" s="6"/>
      <c r="AK14" s="6"/>
      <c r="AL14" s="6"/>
    </row>
    <row r="15" spans="4:38" ht="13.5" customHeight="1">
      <c r="D15" s="4"/>
      <c r="E15" s="4"/>
      <c r="F15" s="4"/>
      <c r="G15" s="4"/>
      <c r="H15" s="4"/>
      <c r="I15" s="4"/>
      <c r="J15" s="4"/>
      <c r="K15" s="4"/>
      <c r="L15" s="4"/>
      <c r="M15" s="4"/>
      <c r="N15" s="4"/>
      <c r="O15" s="4"/>
      <c r="P15" s="4"/>
      <c r="Q15" s="4"/>
      <c r="R15" s="4"/>
      <c r="S15" s="1177">
        <f>'共通シートⅡ'!U10</f>
        <v>0</v>
      </c>
      <c r="T15" s="1177"/>
      <c r="U15" s="1177"/>
      <c r="V15" s="1177"/>
      <c r="W15" s="1177"/>
      <c r="X15" s="1177"/>
      <c r="Y15" s="1177"/>
      <c r="Z15" s="1177"/>
      <c r="AA15" s="1174" t="str">
        <f>IF(OR('共通シートⅡ'!AE10=0,'共通シートⅡ'!AE10=""),"共通シートⅠ未入力",'共通シートⅡ'!AE10)</f>
        <v>共通シートⅠ未入力</v>
      </c>
      <c r="AB15" s="1174"/>
      <c r="AC15" s="1174"/>
      <c r="AD15" s="1174"/>
      <c r="AE15" s="1174"/>
      <c r="AF15" s="1174"/>
      <c r="AG15" s="1174"/>
      <c r="AH15" s="1174"/>
      <c r="AI15" s="1174"/>
      <c r="AJ15" s="6"/>
      <c r="AK15" s="6"/>
      <c r="AL15" s="6"/>
    </row>
    <row r="16" spans="4:38" ht="13.5" customHeight="1">
      <c r="D16" s="4"/>
      <c r="E16" s="4"/>
      <c r="F16" s="4"/>
      <c r="G16" s="4"/>
      <c r="H16" s="4"/>
      <c r="I16" s="4"/>
      <c r="J16" s="4"/>
      <c r="K16" s="4"/>
      <c r="L16" s="4"/>
      <c r="M16" s="4"/>
      <c r="N16" s="4"/>
      <c r="O16" s="4"/>
      <c r="P16" s="4"/>
      <c r="Q16" s="4"/>
      <c r="R16" s="4"/>
      <c r="S16" s="1177"/>
      <c r="T16" s="1177"/>
      <c r="U16" s="1177"/>
      <c r="V16" s="1177"/>
      <c r="W16" s="1177"/>
      <c r="X16" s="1177"/>
      <c r="Y16" s="1177"/>
      <c r="Z16" s="1177"/>
      <c r="AA16" s="1174"/>
      <c r="AB16" s="1174"/>
      <c r="AC16" s="1174"/>
      <c r="AD16" s="1174"/>
      <c r="AE16" s="1174"/>
      <c r="AF16" s="1174"/>
      <c r="AG16" s="1174"/>
      <c r="AH16" s="1174"/>
      <c r="AI16" s="1174"/>
      <c r="AJ16" s="6"/>
      <c r="AK16" s="6"/>
      <c r="AL16" s="6"/>
    </row>
    <row r="17" spans="4:38" ht="13.5" customHeight="1">
      <c r="D17" s="4"/>
      <c r="E17" s="4"/>
      <c r="F17" s="4"/>
      <c r="G17" s="4"/>
      <c r="H17" s="4"/>
      <c r="I17" s="4"/>
      <c r="J17" s="4"/>
      <c r="K17" s="4"/>
      <c r="L17" s="4"/>
      <c r="M17" s="4"/>
      <c r="N17" s="4"/>
      <c r="O17" s="4"/>
      <c r="P17" s="4"/>
      <c r="Q17" s="4"/>
      <c r="R17" s="4"/>
      <c r="S17" s="7"/>
      <c r="T17" s="7"/>
      <c r="U17" s="7"/>
      <c r="V17" s="7"/>
      <c r="W17" s="7"/>
      <c r="X17" s="7"/>
      <c r="Y17" s="7"/>
      <c r="Z17" s="7"/>
      <c r="AA17" s="8"/>
      <c r="AB17" s="8"/>
      <c r="AC17" s="8"/>
      <c r="AD17" s="8"/>
      <c r="AE17" s="8"/>
      <c r="AF17" s="8"/>
      <c r="AG17" s="8"/>
      <c r="AH17" s="8"/>
      <c r="AI17" s="8"/>
      <c r="AJ17" s="6"/>
      <c r="AK17" s="6"/>
      <c r="AL17" s="6"/>
    </row>
    <row r="18" spans="4:38" ht="13.5" customHeight="1">
      <c r="D18" s="4"/>
      <c r="E18" s="4"/>
      <c r="F18" s="4"/>
      <c r="G18" s="4"/>
      <c r="H18" s="4"/>
      <c r="I18" s="4"/>
      <c r="J18" s="4"/>
      <c r="K18" s="4"/>
      <c r="L18" s="4"/>
      <c r="M18" s="4"/>
      <c r="N18" s="4"/>
      <c r="O18" s="4"/>
      <c r="P18" s="4"/>
      <c r="Q18" s="4"/>
      <c r="R18" s="4"/>
      <c r="S18" s="7"/>
      <c r="T18" s="7"/>
      <c r="U18" s="7"/>
      <c r="V18" s="7"/>
      <c r="W18" s="7"/>
      <c r="X18" s="7"/>
      <c r="Y18" s="7"/>
      <c r="Z18" s="7"/>
      <c r="AA18" s="8"/>
      <c r="AB18" s="8"/>
      <c r="AC18" s="8"/>
      <c r="AD18" s="8"/>
      <c r="AE18" s="8"/>
      <c r="AF18" s="8"/>
      <c r="AG18" s="8"/>
      <c r="AH18" s="8"/>
      <c r="AI18" s="8"/>
      <c r="AJ18" s="6"/>
      <c r="AK18" s="6"/>
      <c r="AL18" s="6"/>
    </row>
    <row r="19" spans="4:38" ht="13.5" customHeight="1">
      <c r="D19" s="4"/>
      <c r="E19" s="4"/>
      <c r="F19" s="4"/>
      <c r="G19" s="4"/>
      <c r="H19" s="4"/>
      <c r="I19" s="4"/>
      <c r="J19" s="4"/>
      <c r="K19" s="4"/>
      <c r="L19" s="4"/>
      <c r="M19" s="4"/>
      <c r="N19" s="4"/>
      <c r="O19" s="4"/>
      <c r="P19" s="4"/>
      <c r="Q19" s="4"/>
      <c r="R19" s="4"/>
      <c r="S19" s="4"/>
      <c r="T19" s="4"/>
      <c r="U19" s="7"/>
      <c r="V19" s="7"/>
      <c r="W19" s="7"/>
      <c r="X19" s="7"/>
      <c r="Y19" s="7"/>
      <c r="Z19" s="7"/>
      <c r="AA19" s="7"/>
      <c r="AB19" s="4"/>
      <c r="AC19" s="4"/>
      <c r="AD19" s="4"/>
      <c r="AE19" s="4"/>
      <c r="AF19" s="4"/>
      <c r="AG19" s="4"/>
      <c r="AH19" s="4"/>
      <c r="AI19" s="4"/>
      <c r="AJ19" s="4"/>
      <c r="AK19" s="6"/>
      <c r="AL19" s="6"/>
    </row>
    <row r="20" spans="4:38" ht="13.5" customHeight="1">
      <c r="D20" s="4"/>
      <c r="E20" s="4"/>
      <c r="F20" s="4"/>
      <c r="G20" s="4"/>
      <c r="H20" s="4"/>
      <c r="I20" s="4"/>
      <c r="J20" s="4"/>
      <c r="K20" s="4"/>
      <c r="L20" s="4"/>
      <c r="M20" s="4"/>
      <c r="N20" s="4"/>
      <c r="O20" s="4"/>
      <c r="P20" s="4"/>
      <c r="Q20" s="4"/>
      <c r="R20" s="4"/>
      <c r="S20" s="4"/>
      <c r="T20" s="4"/>
      <c r="U20" s="7"/>
      <c r="V20" s="7"/>
      <c r="W20" s="7"/>
      <c r="X20" s="7"/>
      <c r="Y20" s="7"/>
      <c r="Z20" s="7"/>
      <c r="AA20" s="7"/>
      <c r="AB20" s="4"/>
      <c r="AC20" s="4"/>
      <c r="AD20" s="4"/>
      <c r="AE20" s="4"/>
      <c r="AF20" s="4"/>
      <c r="AG20" s="4"/>
      <c r="AH20" s="4"/>
      <c r="AI20" s="4"/>
      <c r="AJ20" s="4"/>
      <c r="AK20" s="6"/>
      <c r="AL20" s="6"/>
    </row>
    <row r="21" spans="4:38" ht="13.5" customHeight="1">
      <c r="D21" s="4"/>
      <c r="E21" s="4"/>
      <c r="F21" s="4"/>
      <c r="G21" s="4"/>
      <c r="H21" s="4"/>
      <c r="I21" s="4"/>
      <c r="J21" s="4"/>
      <c r="K21" s="4"/>
      <c r="L21" s="4"/>
      <c r="M21" s="4"/>
      <c r="N21" s="4"/>
      <c r="O21" s="4"/>
      <c r="P21" s="4"/>
      <c r="Q21" s="4"/>
      <c r="R21" s="4"/>
      <c r="S21" s="4"/>
      <c r="T21" s="4"/>
      <c r="U21" s="7"/>
      <c r="V21" s="7"/>
      <c r="W21" s="7"/>
      <c r="X21" s="7"/>
      <c r="Y21" s="7"/>
      <c r="Z21" s="7"/>
      <c r="AA21" s="7"/>
      <c r="AB21" s="4"/>
      <c r="AC21" s="4"/>
      <c r="AD21" s="4"/>
      <c r="AE21" s="4"/>
      <c r="AF21" s="4"/>
      <c r="AG21" s="4"/>
      <c r="AH21" s="4"/>
      <c r="AI21" s="4"/>
      <c r="AJ21" s="4"/>
      <c r="AK21" s="6"/>
      <c r="AL21" s="6"/>
    </row>
    <row r="22" spans="4:38" ht="13.5" customHeight="1">
      <c r="D22" s="4"/>
      <c r="E22" s="4"/>
      <c r="F22" s="4"/>
      <c r="G22" s="4"/>
      <c r="H22" s="4"/>
      <c r="I22" s="4"/>
      <c r="J22" s="4"/>
      <c r="K22" s="4"/>
      <c r="L22" s="4"/>
      <c r="M22" s="4"/>
      <c r="N22" s="4"/>
      <c r="O22" s="4"/>
      <c r="P22" s="4"/>
      <c r="Q22" s="4"/>
      <c r="R22" s="4"/>
      <c r="S22" s="4"/>
      <c r="T22" s="4"/>
      <c r="U22" s="7"/>
      <c r="V22" s="7"/>
      <c r="W22" s="7"/>
      <c r="X22" s="7"/>
      <c r="Y22" s="7"/>
      <c r="Z22" s="7"/>
      <c r="AA22" s="7"/>
      <c r="AB22" s="4"/>
      <c r="AC22" s="4"/>
      <c r="AD22" s="4"/>
      <c r="AE22" s="4"/>
      <c r="AF22" s="4"/>
      <c r="AG22" s="4"/>
      <c r="AH22" s="4"/>
      <c r="AI22" s="4"/>
      <c r="AJ22" s="4"/>
      <c r="AK22" s="6"/>
      <c r="AL22" s="6"/>
    </row>
    <row r="23" spans="4:38" ht="13.5" customHeight="1">
      <c r="D23" s="4"/>
      <c r="E23" s="4"/>
      <c r="F23" s="1176" t="s">
        <v>312</v>
      </c>
      <c r="G23" s="1176"/>
      <c r="H23" s="1176"/>
      <c r="I23" s="1176"/>
      <c r="J23" s="1176"/>
      <c r="K23" s="1176"/>
      <c r="L23" s="1176"/>
      <c r="M23" s="1176"/>
      <c r="N23" s="1176"/>
      <c r="O23" s="1176"/>
      <c r="P23" s="1176"/>
      <c r="Q23" s="1176"/>
      <c r="R23" s="1176"/>
      <c r="S23" s="1176"/>
      <c r="T23" s="1176"/>
      <c r="U23" s="1176"/>
      <c r="V23" s="1176"/>
      <c r="W23" s="1176"/>
      <c r="X23" s="1176"/>
      <c r="Y23" s="1176"/>
      <c r="Z23" s="1176"/>
      <c r="AA23" s="1176"/>
      <c r="AB23" s="1176"/>
      <c r="AC23" s="1176"/>
      <c r="AD23" s="1176"/>
      <c r="AE23" s="1176"/>
      <c r="AF23" s="1176"/>
      <c r="AG23" s="1176"/>
      <c r="AH23" s="1176"/>
      <c r="AI23" s="1176"/>
      <c r="AJ23" s="4"/>
      <c r="AK23" s="6"/>
      <c r="AL23" s="6"/>
    </row>
    <row r="24" spans="4:38" ht="13.5" customHeight="1">
      <c r="D24" s="4"/>
      <c r="E24" s="4"/>
      <c r="F24" s="1176"/>
      <c r="G24" s="1176"/>
      <c r="H24" s="1176"/>
      <c r="I24" s="1176"/>
      <c r="J24" s="1176"/>
      <c r="K24" s="1176"/>
      <c r="L24" s="1176"/>
      <c r="M24" s="1176"/>
      <c r="N24" s="1176"/>
      <c r="O24" s="1176"/>
      <c r="P24" s="1176"/>
      <c r="Q24" s="1176"/>
      <c r="R24" s="1176"/>
      <c r="S24" s="1176"/>
      <c r="T24" s="1176"/>
      <c r="U24" s="1176"/>
      <c r="V24" s="1176"/>
      <c r="W24" s="1176"/>
      <c r="X24" s="1176"/>
      <c r="Y24" s="1176"/>
      <c r="Z24" s="1176"/>
      <c r="AA24" s="1176"/>
      <c r="AB24" s="1176"/>
      <c r="AC24" s="1176"/>
      <c r="AD24" s="1176"/>
      <c r="AE24" s="1176"/>
      <c r="AF24" s="1176"/>
      <c r="AG24" s="1176"/>
      <c r="AH24" s="1176"/>
      <c r="AI24" s="1176"/>
      <c r="AJ24" s="6"/>
      <c r="AK24" s="6"/>
      <c r="AL24" s="6"/>
    </row>
    <row r="25" spans="4:38" ht="13.5" customHeight="1">
      <c r="D25" s="4"/>
      <c r="E25" s="4"/>
      <c r="F25" s="4"/>
      <c r="G25" s="4"/>
      <c r="H25" s="4"/>
      <c r="I25" s="4"/>
      <c r="J25" s="4"/>
      <c r="K25" s="4"/>
      <c r="L25" s="4"/>
      <c r="M25" s="4"/>
      <c r="N25" s="4"/>
      <c r="O25" s="4"/>
      <c r="P25" s="4"/>
      <c r="Q25" s="4"/>
      <c r="R25" s="4"/>
      <c r="S25" s="4"/>
      <c r="T25" s="4"/>
      <c r="U25" s="6"/>
      <c r="V25" s="6"/>
      <c r="W25" s="6"/>
      <c r="X25" s="6"/>
      <c r="Y25" s="6"/>
      <c r="Z25" s="6"/>
      <c r="AA25" s="6"/>
      <c r="AB25" s="6"/>
      <c r="AC25" s="6"/>
      <c r="AD25" s="6"/>
      <c r="AE25" s="6"/>
      <c r="AF25" s="6"/>
      <c r="AG25" s="6"/>
      <c r="AH25" s="6"/>
      <c r="AI25" s="6"/>
      <c r="AJ25" s="6"/>
      <c r="AK25" s="6"/>
      <c r="AL25" s="6"/>
    </row>
    <row r="26" spans="4:38" ht="13.5" customHeight="1">
      <c r="D26" s="4"/>
      <c r="E26" s="4"/>
      <c r="F26" s="4"/>
      <c r="G26" s="4"/>
      <c r="H26" s="4"/>
      <c r="I26" s="4"/>
      <c r="J26" s="4"/>
      <c r="K26" s="4"/>
      <c r="L26" s="4"/>
      <c r="M26" s="4"/>
      <c r="N26" s="4"/>
      <c r="O26" s="4"/>
      <c r="P26" s="4"/>
      <c r="Q26" s="4"/>
      <c r="R26" s="4"/>
      <c r="S26" s="4"/>
      <c r="T26" s="4"/>
      <c r="U26" s="6"/>
      <c r="V26" s="6"/>
      <c r="W26" s="6"/>
      <c r="X26" s="6"/>
      <c r="Y26" s="6"/>
      <c r="Z26" s="6"/>
      <c r="AA26" s="6"/>
      <c r="AB26" s="6"/>
      <c r="AC26" s="6"/>
      <c r="AD26" s="6"/>
      <c r="AE26" s="6"/>
      <c r="AF26" s="6"/>
      <c r="AG26" s="6"/>
      <c r="AH26" s="6"/>
      <c r="AI26" s="6"/>
      <c r="AJ26" s="6"/>
      <c r="AK26" s="6"/>
      <c r="AL26" s="6"/>
    </row>
    <row r="27" spans="4:38" ht="13.5" customHeight="1">
      <c r="D27" s="1175" t="s">
        <v>396</v>
      </c>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5"/>
      <c r="AL27" s="6"/>
    </row>
    <row r="28" spans="4:38" ht="13.5" customHeight="1">
      <c r="D28" s="1175"/>
      <c r="E28" s="1175"/>
      <c r="F28" s="1175"/>
      <c r="G28" s="1175"/>
      <c r="H28" s="1175"/>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5"/>
      <c r="AL28" s="6"/>
    </row>
    <row r="29" spans="4:38" ht="13.5" customHeight="1">
      <c r="D29" s="1175" t="s">
        <v>315</v>
      </c>
      <c r="E29" s="1175"/>
      <c r="F29" s="1175"/>
      <c r="G29" s="1175"/>
      <c r="H29" s="1175"/>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5"/>
      <c r="AL29" s="6"/>
    </row>
    <row r="30" spans="4:38" ht="13.5" customHeight="1">
      <c r="D30" s="1175"/>
      <c r="E30" s="1175"/>
      <c r="F30" s="1175"/>
      <c r="G30" s="1175"/>
      <c r="H30" s="1175"/>
      <c r="I30" s="1175"/>
      <c r="J30" s="1175"/>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K30" s="1175"/>
      <c r="AL30" s="6"/>
    </row>
    <row r="31" spans="4:38" ht="13.5" customHeight="1">
      <c r="D31" s="1175" t="s">
        <v>316</v>
      </c>
      <c r="E31" s="1175"/>
      <c r="F31" s="1175"/>
      <c r="G31" s="1175"/>
      <c r="H31" s="1175"/>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5"/>
      <c r="AL31" s="6"/>
    </row>
    <row r="32" spans="4:38" ht="13.5" customHeight="1">
      <c r="D32" s="1175"/>
      <c r="E32" s="1175"/>
      <c r="F32" s="1175"/>
      <c r="G32" s="1175"/>
      <c r="H32" s="1175"/>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5"/>
      <c r="AL32" s="6"/>
    </row>
    <row r="33" spans="4:38" ht="13.5" customHeight="1">
      <c r="D33" s="1175" t="s">
        <v>318</v>
      </c>
      <c r="E33" s="1175"/>
      <c r="F33" s="1175"/>
      <c r="G33" s="1175"/>
      <c r="H33" s="1175"/>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6"/>
    </row>
    <row r="34" spans="4:38" ht="13.5" customHeight="1">
      <c r="D34" s="1175"/>
      <c r="E34" s="1175"/>
      <c r="F34" s="1175"/>
      <c r="G34" s="1175"/>
      <c r="H34" s="1175"/>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5"/>
      <c r="AL34" s="6"/>
    </row>
    <row r="35" spans="4:38" ht="13.5" customHeight="1">
      <c r="D35" s="1175" t="s">
        <v>319</v>
      </c>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5"/>
      <c r="AL35" s="6"/>
    </row>
    <row r="36" spans="4:38" ht="13.5" customHeight="1">
      <c r="D36" s="1175"/>
      <c r="E36" s="1175"/>
      <c r="F36" s="1175"/>
      <c r="G36" s="1175"/>
      <c r="H36" s="1175"/>
      <c r="I36" s="1175"/>
      <c r="J36" s="1175"/>
      <c r="K36" s="1175"/>
      <c r="L36" s="1175"/>
      <c r="M36" s="1175"/>
      <c r="N36" s="1175"/>
      <c r="O36" s="1175"/>
      <c r="P36" s="1175"/>
      <c r="Q36" s="1175"/>
      <c r="R36" s="1175"/>
      <c r="S36" s="1175"/>
      <c r="T36" s="1175"/>
      <c r="U36" s="1175"/>
      <c r="V36" s="1175"/>
      <c r="W36" s="1175"/>
      <c r="X36" s="1175"/>
      <c r="Y36" s="1175"/>
      <c r="Z36" s="1175"/>
      <c r="AA36" s="1175"/>
      <c r="AB36" s="1175"/>
      <c r="AC36" s="1175"/>
      <c r="AD36" s="1175"/>
      <c r="AE36" s="1175"/>
      <c r="AF36" s="1175"/>
      <c r="AG36" s="1175"/>
      <c r="AH36" s="1175"/>
      <c r="AI36" s="1175"/>
      <c r="AJ36" s="1175"/>
      <c r="AK36" s="1175"/>
      <c r="AL36" s="6"/>
    </row>
    <row r="37" spans="4:38" ht="13.5" customHeight="1">
      <c r="D37" s="1175" t="s">
        <v>56</v>
      </c>
      <c r="E37" s="1175"/>
      <c r="F37" s="1175"/>
      <c r="G37" s="1175"/>
      <c r="H37" s="1175"/>
      <c r="I37" s="1175"/>
      <c r="J37" s="1175"/>
      <c r="K37" s="1175"/>
      <c r="L37" s="1175"/>
      <c r="M37" s="1175"/>
      <c r="N37" s="1175"/>
      <c r="O37" s="1175"/>
      <c r="P37" s="1175"/>
      <c r="Q37" s="1175"/>
      <c r="R37" s="1175"/>
      <c r="S37" s="1175"/>
      <c r="T37" s="1175"/>
      <c r="U37" s="1175"/>
      <c r="V37" s="1175"/>
      <c r="W37" s="1175"/>
      <c r="X37" s="1175"/>
      <c r="Y37" s="1175"/>
      <c r="Z37" s="1175"/>
      <c r="AA37" s="1175"/>
      <c r="AB37" s="1175"/>
      <c r="AC37" s="1175"/>
      <c r="AD37" s="1175"/>
      <c r="AE37" s="1175"/>
      <c r="AF37" s="1175"/>
      <c r="AG37" s="1175"/>
      <c r="AH37" s="1175"/>
      <c r="AI37" s="1175"/>
      <c r="AJ37" s="1175"/>
      <c r="AK37" s="1175"/>
      <c r="AL37" s="6"/>
    </row>
    <row r="38" spans="4:37" ht="13.5" customHeight="1">
      <c r="D38" s="1175"/>
      <c r="E38" s="1175"/>
      <c r="F38" s="1175"/>
      <c r="G38" s="1175"/>
      <c r="H38" s="1175"/>
      <c r="I38" s="1175"/>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5"/>
      <c r="AI38" s="1175"/>
      <c r="AJ38" s="1175"/>
      <c r="AK38" s="1175"/>
    </row>
    <row r="39" spans="4:37" ht="13.5" customHeight="1">
      <c r="D39" s="1175" t="s">
        <v>55</v>
      </c>
      <c r="E39" s="1175"/>
      <c r="F39" s="1175"/>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row>
    <row r="40" spans="4:37" ht="13.5" customHeight="1">
      <c r="D40" s="1175"/>
      <c r="E40" s="1175"/>
      <c r="F40" s="1175"/>
      <c r="G40" s="1175"/>
      <c r="H40" s="1175"/>
      <c r="I40" s="1175"/>
      <c r="J40" s="1175"/>
      <c r="K40" s="1175"/>
      <c r="L40" s="1175"/>
      <c r="M40" s="1175"/>
      <c r="N40" s="1175"/>
      <c r="O40" s="1175"/>
      <c r="P40" s="1175"/>
      <c r="Q40" s="1175"/>
      <c r="R40" s="1175"/>
      <c r="S40" s="1175"/>
      <c r="T40" s="1175"/>
      <c r="U40" s="1175"/>
      <c r="V40" s="1175"/>
      <c r="W40" s="1175"/>
      <c r="X40" s="1175"/>
      <c r="Y40" s="1175"/>
      <c r="Z40" s="1175"/>
      <c r="AA40" s="1175"/>
      <c r="AB40" s="1175"/>
      <c r="AC40" s="1175"/>
      <c r="AD40" s="1175"/>
      <c r="AE40" s="1175"/>
      <c r="AF40" s="1175"/>
      <c r="AG40" s="1175"/>
      <c r="AH40" s="1175"/>
      <c r="AI40" s="1175"/>
      <c r="AJ40" s="1175"/>
      <c r="AK40" s="1175"/>
    </row>
    <row r="41" spans="4:37" ht="13.5" customHeight="1">
      <c r="D41" s="1175" t="s">
        <v>397</v>
      </c>
      <c r="E41" s="1175"/>
      <c r="F41" s="1175"/>
      <c r="G41" s="1175"/>
      <c r="H41" s="1175"/>
      <c r="I41" s="1175"/>
      <c r="J41" s="1175"/>
      <c r="K41" s="1175"/>
      <c r="L41" s="1175"/>
      <c r="M41" s="1175"/>
      <c r="N41" s="1175"/>
      <c r="O41" s="1175"/>
      <c r="P41" s="1175"/>
      <c r="Q41" s="1175"/>
      <c r="R41" s="1175"/>
      <c r="S41" s="1175"/>
      <c r="T41" s="1175"/>
      <c r="U41" s="1175"/>
      <c r="V41" s="1175"/>
      <c r="W41" s="1175"/>
      <c r="X41" s="1175"/>
      <c r="Y41" s="1175"/>
      <c r="Z41" s="1175"/>
      <c r="AA41" s="1175"/>
      <c r="AB41" s="1175"/>
      <c r="AC41" s="1175"/>
      <c r="AD41" s="1175"/>
      <c r="AE41" s="1175"/>
      <c r="AF41" s="1175"/>
      <c r="AG41" s="1175"/>
      <c r="AH41" s="1175"/>
      <c r="AI41" s="1175"/>
      <c r="AJ41" s="1175"/>
      <c r="AK41" s="1175"/>
    </row>
    <row r="42" spans="4:37" ht="13.5" customHeight="1">
      <c r="D42" s="1175"/>
      <c r="E42" s="1175"/>
      <c r="F42" s="1175"/>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row>
    <row r="43" spans="4:37" ht="13.5" customHeight="1">
      <c r="D43" s="1175" t="s">
        <v>398</v>
      </c>
      <c r="E43" s="1175"/>
      <c r="F43" s="1175"/>
      <c r="G43" s="1175"/>
      <c r="H43" s="1175"/>
      <c r="I43" s="1175"/>
      <c r="J43" s="1175"/>
      <c r="K43" s="1175"/>
      <c r="L43" s="1175"/>
      <c r="M43" s="1175"/>
      <c r="N43" s="1175"/>
      <c r="O43" s="1175"/>
      <c r="P43" s="1175"/>
      <c r="Q43" s="1175"/>
      <c r="R43" s="1175"/>
      <c r="S43" s="1175"/>
      <c r="T43" s="1175"/>
      <c r="U43" s="1175"/>
      <c r="V43" s="1175"/>
      <c r="W43" s="1175"/>
      <c r="X43" s="1175"/>
      <c r="Y43" s="1175"/>
      <c r="Z43" s="1175"/>
      <c r="AA43" s="1175"/>
      <c r="AB43" s="1175"/>
      <c r="AC43" s="1175"/>
      <c r="AD43" s="1175"/>
      <c r="AE43" s="1175"/>
      <c r="AF43" s="1175"/>
      <c r="AG43" s="1175"/>
      <c r="AH43" s="1175"/>
      <c r="AI43" s="1175"/>
      <c r="AJ43" s="1175"/>
      <c r="AK43" s="1175"/>
    </row>
    <row r="44" spans="4:37" ht="13.5" customHeight="1">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row>
    <row r="45" spans="4:37" ht="13.5" customHeight="1">
      <c r="D45" s="1175" t="s">
        <v>191</v>
      </c>
      <c r="E45" s="1175"/>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row>
    <row r="46" spans="4:37" ht="13.5" customHeight="1">
      <c r="D46" s="1175"/>
      <c r="E46" s="1175"/>
      <c r="F46" s="1175"/>
      <c r="G46" s="1175"/>
      <c r="H46" s="1175"/>
      <c r="I46" s="1175"/>
      <c r="J46" s="1175"/>
      <c r="K46" s="1175"/>
      <c r="L46" s="1175"/>
      <c r="M46" s="1175"/>
      <c r="N46" s="1175"/>
      <c r="O46" s="1175"/>
      <c r="P46" s="1175"/>
      <c r="Q46" s="1175"/>
      <c r="R46" s="1175"/>
      <c r="S46" s="1175"/>
      <c r="T46" s="1175"/>
      <c r="U46" s="1175"/>
      <c r="V46" s="1175"/>
      <c r="W46" s="1175"/>
      <c r="X46" s="1175"/>
      <c r="Y46" s="1175"/>
      <c r="Z46" s="1175"/>
      <c r="AA46" s="1175"/>
      <c r="AB46" s="1175"/>
      <c r="AC46" s="1175"/>
      <c r="AD46" s="1175"/>
      <c r="AE46" s="1175"/>
      <c r="AF46" s="1175"/>
      <c r="AG46" s="1175"/>
      <c r="AH46" s="1175"/>
      <c r="AI46" s="1175"/>
      <c r="AJ46" s="1175"/>
      <c r="AK46" s="1175"/>
    </row>
    <row r="47" spans="4:36" ht="30.7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4:36" ht="30.75" customHeight="1">
      <c r="D48" s="1172" t="s">
        <v>314</v>
      </c>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172"/>
      <c r="AE48" s="1172"/>
      <c r="AF48" s="1172"/>
      <c r="AG48" s="1172"/>
      <c r="AH48" s="1172"/>
      <c r="AI48" s="1172"/>
      <c r="AJ48" s="9"/>
    </row>
    <row r="49" spans="4:36" ht="26.25" customHeight="1">
      <c r="D49" s="1173" t="s">
        <v>311</v>
      </c>
      <c r="E49" s="1173"/>
      <c r="F49" s="1173"/>
      <c r="G49" s="1173"/>
      <c r="H49" s="1173"/>
      <c r="I49" s="1173"/>
      <c r="J49" s="1173"/>
      <c r="K49" s="231"/>
      <c r="L49" s="1172" t="str">
        <f>IF(OR('共通シートⅡ'!U17=0,'共通シートⅡ'!U17=""),"共通シートⅠ未入力",'共通シートⅡ'!U17)</f>
        <v>共通シートⅠ未入力</v>
      </c>
      <c r="M49" s="1172"/>
      <c r="N49" s="1172"/>
      <c r="O49" s="1172"/>
      <c r="P49" s="1172"/>
      <c r="Q49" s="1172"/>
      <c r="R49" s="1172"/>
      <c r="S49" s="1172"/>
      <c r="T49" s="1172"/>
      <c r="U49" s="1172"/>
      <c r="V49" s="1172"/>
      <c r="W49" s="1172"/>
      <c r="X49" s="1172"/>
      <c r="Y49" s="1172" t="s">
        <v>313</v>
      </c>
      <c r="Z49" s="1172"/>
      <c r="AA49" s="1172"/>
      <c r="AB49" s="1172"/>
      <c r="AC49" s="1172"/>
      <c r="AD49" s="1172"/>
      <c r="AE49" s="1172"/>
      <c r="AF49" s="1172"/>
      <c r="AG49" s="1172"/>
      <c r="AH49" s="1172"/>
      <c r="AI49" s="1172"/>
      <c r="AJ49" s="9"/>
    </row>
    <row r="50" spans="4:36" ht="26.25" customHeight="1">
      <c r="D50" s="1173" t="s">
        <v>309</v>
      </c>
      <c r="E50" s="1173"/>
      <c r="F50" s="1173"/>
      <c r="G50" s="1173"/>
      <c r="H50" s="1173"/>
      <c r="I50" s="1173"/>
      <c r="J50" s="1173"/>
      <c r="K50" s="232"/>
      <c r="L50" s="1172" t="str">
        <f>IF(OR('共通シートⅡ'!U19=0,'共通シートⅡ'!U19=""),"共通シートⅠ未入力",'共通シートⅡ'!U19)</f>
        <v>共通シートⅠ未入力</v>
      </c>
      <c r="M50" s="1172"/>
      <c r="N50" s="1172"/>
      <c r="O50" s="1172"/>
      <c r="P50" s="1172"/>
      <c r="Q50" s="1172"/>
      <c r="R50" s="1172"/>
      <c r="S50" s="1172"/>
      <c r="T50" s="1172"/>
      <c r="U50" s="1172"/>
      <c r="V50" s="1172"/>
      <c r="W50" s="1172"/>
      <c r="X50" s="1172"/>
      <c r="Y50" s="1172"/>
      <c r="Z50" s="1172"/>
      <c r="AA50" s="1172"/>
      <c r="AB50" s="1172"/>
      <c r="AC50" s="1172"/>
      <c r="AD50" s="1172"/>
      <c r="AE50" s="1172"/>
      <c r="AF50" s="1172"/>
      <c r="AG50" s="1172"/>
      <c r="AH50" s="1172"/>
      <c r="AI50" s="1172"/>
      <c r="AJ50" s="9"/>
    </row>
    <row r="51" spans="4:36" ht="26.25" customHeight="1">
      <c r="D51" s="1173" t="s">
        <v>2</v>
      </c>
      <c r="E51" s="1173"/>
      <c r="F51" s="1173"/>
      <c r="G51" s="1173"/>
      <c r="H51" s="1173"/>
      <c r="I51" s="1173"/>
      <c r="J51" s="1173"/>
      <c r="K51" s="232"/>
      <c r="L51" s="1172" t="str">
        <f>IF(OR('共通シートⅡ'!U21=0,'共通シートⅡ'!U21=""),"共通シートⅠ未入力",'共通シートⅡ'!U21)</f>
        <v>共通シートⅠ未入力</v>
      </c>
      <c r="M51" s="1172"/>
      <c r="N51" s="1172"/>
      <c r="O51" s="1172"/>
      <c r="P51" s="1172"/>
      <c r="Q51" s="1172"/>
      <c r="R51" s="1172"/>
      <c r="S51" s="1172"/>
      <c r="T51" s="1172"/>
      <c r="U51" s="1172"/>
      <c r="V51" s="1172"/>
      <c r="W51" s="1172"/>
      <c r="X51" s="1172"/>
      <c r="Y51" s="1172"/>
      <c r="Z51" s="1172"/>
      <c r="AA51" s="1172"/>
      <c r="AB51" s="1172"/>
      <c r="AC51" s="1172"/>
      <c r="AD51" s="1172"/>
      <c r="AE51" s="1172"/>
      <c r="AF51" s="1172"/>
      <c r="AG51" s="1172"/>
      <c r="AH51" s="1172"/>
      <c r="AI51" s="1172"/>
      <c r="AJ51" s="9"/>
    </row>
    <row r="52" spans="4:36" ht="26.25" customHeight="1">
      <c r="D52" s="1173"/>
      <c r="E52" s="1173"/>
      <c r="F52" s="1173"/>
      <c r="G52" s="1173"/>
      <c r="H52" s="1173"/>
      <c r="I52" s="1173"/>
      <c r="J52" s="1173"/>
      <c r="K52" s="1173"/>
      <c r="L52" s="1173"/>
      <c r="M52" s="1173"/>
      <c r="N52" s="1173"/>
      <c r="O52" s="1173"/>
      <c r="P52" s="1173"/>
      <c r="Q52" s="1173"/>
      <c r="R52" s="1173"/>
      <c r="S52" s="1173"/>
      <c r="T52" s="1173"/>
      <c r="U52" s="1173"/>
      <c r="V52" s="1173"/>
      <c r="W52" s="1173"/>
      <c r="X52" s="1173"/>
      <c r="Y52" s="1173"/>
      <c r="Z52" s="1173"/>
      <c r="AA52" s="1173"/>
      <c r="AB52" s="1173"/>
      <c r="AC52" s="1173"/>
      <c r="AD52" s="1173"/>
      <c r="AE52" s="1173"/>
      <c r="AF52" s="1173"/>
      <c r="AG52" s="1173"/>
      <c r="AH52" s="1173"/>
      <c r="AI52" s="1173"/>
      <c r="AJ52" s="9"/>
    </row>
    <row r="53" spans="4:36" ht="26.25" customHeight="1">
      <c r="D53" s="1172" t="s">
        <v>310</v>
      </c>
      <c r="E53" s="1172"/>
      <c r="F53" s="1172"/>
      <c r="G53" s="1172"/>
      <c r="H53" s="1172"/>
      <c r="I53" s="1172"/>
      <c r="J53" s="1172"/>
      <c r="K53" s="1172"/>
      <c r="L53" s="1172"/>
      <c r="M53" s="1172"/>
      <c r="N53" s="1172"/>
      <c r="O53" s="1172"/>
      <c r="P53" s="1172"/>
      <c r="Q53" s="1172"/>
      <c r="R53" s="1172"/>
      <c r="S53" s="1172"/>
      <c r="T53" s="1172"/>
      <c r="U53" s="1172"/>
      <c r="V53" s="1172"/>
      <c r="W53" s="1172"/>
      <c r="X53" s="1172"/>
      <c r="Y53" s="1172"/>
      <c r="Z53" s="1172"/>
      <c r="AA53" s="1172"/>
      <c r="AB53" s="1172"/>
      <c r="AC53" s="1172"/>
      <c r="AD53" s="1172"/>
      <c r="AE53" s="1172"/>
      <c r="AF53" s="1172"/>
      <c r="AG53" s="1172"/>
      <c r="AH53" s="1172"/>
      <c r="AI53" s="1172"/>
      <c r="AJ53" s="9"/>
    </row>
    <row r="54" spans="4:36" ht="17.25" customHeight="1">
      <c r="D54" s="232"/>
      <c r="E54" s="232"/>
      <c r="F54" s="1172">
        <f>IF(OR('共通シートⅢ'!AD7=0,'共通シートⅢ'!AD7=""),"",'共通シートⅢ'!B7)</f>
      </c>
      <c r="G54" s="1172"/>
      <c r="H54" s="1172"/>
      <c r="I54" s="1172"/>
      <c r="J54" s="1172"/>
      <c r="K54" s="1172"/>
      <c r="L54" s="1172"/>
      <c r="M54" s="1172"/>
      <c r="N54" s="1172"/>
      <c r="O54" s="1172"/>
      <c r="P54" s="1172"/>
      <c r="Q54" s="1172"/>
      <c r="R54" s="1172"/>
      <c r="S54" s="1172"/>
      <c r="T54" s="1172"/>
      <c r="U54" s="1172"/>
      <c r="V54" s="1172"/>
      <c r="W54" s="1172"/>
      <c r="X54" s="1172"/>
      <c r="Y54" s="232"/>
      <c r="Z54" s="232"/>
      <c r="AA54" s="232"/>
      <c r="AB54" s="232"/>
      <c r="AC54" s="232"/>
      <c r="AD54" s="232"/>
      <c r="AE54" s="232"/>
      <c r="AF54" s="232"/>
      <c r="AG54" s="232"/>
      <c r="AH54" s="232"/>
      <c r="AI54" s="232"/>
      <c r="AJ54" s="9"/>
    </row>
    <row r="55" spans="4:36" ht="17.25" customHeight="1">
      <c r="D55" s="232"/>
      <c r="E55" s="232"/>
      <c r="F55" s="1172">
        <f>IF(OR('共通シートⅢ'!AD8=0,'共通シートⅢ'!AD8=""),"",'共通シートⅢ'!B8)</f>
      </c>
      <c r="G55" s="1172"/>
      <c r="H55" s="1172"/>
      <c r="I55" s="1172"/>
      <c r="J55" s="1172"/>
      <c r="K55" s="1172"/>
      <c r="L55" s="1172"/>
      <c r="M55" s="1172"/>
      <c r="N55" s="1172"/>
      <c r="O55" s="1172"/>
      <c r="P55" s="1172"/>
      <c r="Q55" s="1172"/>
      <c r="R55" s="1172"/>
      <c r="S55" s="1172"/>
      <c r="T55" s="1172"/>
      <c r="U55" s="1172"/>
      <c r="V55" s="1172"/>
      <c r="W55" s="1172"/>
      <c r="X55" s="1172"/>
      <c r="Y55" s="232"/>
      <c r="Z55" s="232"/>
      <c r="AA55" s="232"/>
      <c r="AB55" s="232"/>
      <c r="AC55" s="232"/>
      <c r="AD55" s="232"/>
      <c r="AE55" s="232"/>
      <c r="AF55" s="232"/>
      <c r="AG55" s="232"/>
      <c r="AH55" s="232"/>
      <c r="AI55" s="232"/>
      <c r="AJ55" s="9"/>
    </row>
    <row r="56" spans="4:36" ht="17.25" customHeight="1">
      <c r="D56" s="232"/>
      <c r="E56" s="232"/>
      <c r="F56" s="1172">
        <f>IF(OR('共通シートⅢ'!AJ9=0,'共通シートⅢ'!AJ9=""),"",'共通シートⅢ'!B9)</f>
      </c>
      <c r="G56" s="1172"/>
      <c r="H56" s="1172"/>
      <c r="I56" s="1172"/>
      <c r="J56" s="1172"/>
      <c r="K56" s="1172"/>
      <c r="L56" s="1172"/>
      <c r="M56" s="1172"/>
      <c r="N56" s="1172"/>
      <c r="O56" s="1172"/>
      <c r="P56" s="1172"/>
      <c r="Q56" s="1172"/>
      <c r="R56" s="1172"/>
      <c r="S56" s="1172"/>
      <c r="T56" s="1172"/>
      <c r="U56" s="1172"/>
      <c r="V56" s="1172"/>
      <c r="W56" s="1172"/>
      <c r="X56" s="1172"/>
      <c r="Y56" s="232"/>
      <c r="Z56" s="232"/>
      <c r="AA56" s="232"/>
      <c r="AB56" s="232"/>
      <c r="AC56" s="232"/>
      <c r="AD56" s="232"/>
      <c r="AE56" s="232"/>
      <c r="AF56" s="232"/>
      <c r="AG56" s="232"/>
      <c r="AH56" s="232"/>
      <c r="AI56" s="232"/>
      <c r="AJ56" s="9"/>
    </row>
    <row r="57" spans="4:36" ht="17.25" customHeight="1">
      <c r="D57" s="232"/>
      <c r="E57" s="232"/>
      <c r="F57" s="1172">
        <f>IF(OR('共通シートⅢ'!AD10=0,'共通シートⅢ'!AD10=""),"",'共通シートⅢ'!B10)</f>
      </c>
      <c r="G57" s="1172"/>
      <c r="H57" s="1172"/>
      <c r="I57" s="1172"/>
      <c r="J57" s="1172"/>
      <c r="K57" s="1172"/>
      <c r="L57" s="1172"/>
      <c r="M57" s="1172"/>
      <c r="N57" s="1172"/>
      <c r="O57" s="1172"/>
      <c r="P57" s="1172"/>
      <c r="Q57" s="1172"/>
      <c r="R57" s="1172"/>
      <c r="S57" s="1172"/>
      <c r="T57" s="1172"/>
      <c r="U57" s="1172"/>
      <c r="V57" s="1172"/>
      <c r="W57" s="1172"/>
      <c r="X57" s="1172"/>
      <c r="Y57" s="232"/>
      <c r="Z57" s="232"/>
      <c r="AA57" s="232"/>
      <c r="AB57" s="232"/>
      <c r="AC57" s="232"/>
      <c r="AD57" s="232"/>
      <c r="AE57" s="232"/>
      <c r="AF57" s="232"/>
      <c r="AG57" s="232"/>
      <c r="AH57" s="232"/>
      <c r="AI57" s="232"/>
      <c r="AJ57" s="9"/>
    </row>
    <row r="58" spans="4:36" ht="13.5" customHeight="1">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sheetData>
  <sheetProtection/>
  <mergeCells count="40">
    <mergeCell ref="D41:AK42"/>
    <mergeCell ref="D43:AK44"/>
    <mergeCell ref="D45:AK46"/>
    <mergeCell ref="D39:AK40"/>
    <mergeCell ref="AL2:AM3"/>
    <mergeCell ref="AH2:AI3"/>
    <mergeCell ref="AD2:AE3"/>
    <mergeCell ref="AF2:AG3"/>
    <mergeCell ref="AJ2:AK3"/>
    <mergeCell ref="D7:T9"/>
    <mergeCell ref="AB2:AC3"/>
    <mergeCell ref="X2:Y3"/>
    <mergeCell ref="S10:T11"/>
    <mergeCell ref="Z2:AA3"/>
    <mergeCell ref="D10:O11"/>
    <mergeCell ref="Q10:R11"/>
    <mergeCell ref="D31:AK32"/>
    <mergeCell ref="D33:AK34"/>
    <mergeCell ref="D37:AK38"/>
    <mergeCell ref="D35:AK36"/>
    <mergeCell ref="S13:AG14"/>
    <mergeCell ref="D29:AK30"/>
    <mergeCell ref="F23:AI24"/>
    <mergeCell ref="S15:Z16"/>
    <mergeCell ref="AA15:AI16"/>
    <mergeCell ref="D27:AK28"/>
    <mergeCell ref="D52:AI52"/>
    <mergeCell ref="D53:AI53"/>
    <mergeCell ref="D48:AI48"/>
    <mergeCell ref="Y49:AI49"/>
    <mergeCell ref="F57:X57"/>
    <mergeCell ref="L50:AI50"/>
    <mergeCell ref="L51:AI51"/>
    <mergeCell ref="L49:X49"/>
    <mergeCell ref="F54:X54"/>
    <mergeCell ref="D49:J49"/>
    <mergeCell ref="D50:J50"/>
    <mergeCell ref="D51:J51"/>
    <mergeCell ref="F55:X55"/>
    <mergeCell ref="F56:X56"/>
  </mergeCells>
  <conditionalFormatting sqref="S13:AG14 AA15:AI16">
    <cfRule type="cellIs" priority="1" dxfId="3" operator="equal" stopIfTrue="1">
      <formula>"共通シートⅠ未入力"</formula>
    </cfRule>
  </conditionalFormatting>
  <conditionalFormatting sqref="AB2:AC3 AF2:AG3 AJ2:AK3">
    <cfRule type="cellIs" priority="2" dxfId="5"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workbookViewId="0" topLeftCell="A1">
      <selection activeCell="A3" sqref="A3"/>
    </sheetView>
  </sheetViews>
  <sheetFormatPr defaultColWidth="9.00390625" defaultRowHeight="15" customHeight="1"/>
  <cols>
    <col min="1" max="43" width="2.625" style="112" customWidth="1"/>
    <col min="44" max="16384" width="9.00390625" style="112" customWidth="1"/>
  </cols>
  <sheetData>
    <row r="1" spans="1:39" ht="15" customHeight="1">
      <c r="A1" s="294" t="s">
        <v>54</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1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row>
    <row r="3" spans="1:39" ht="1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39" ht="15" customHeight="1">
      <c r="A4" s="293" t="s">
        <v>249</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row>
    <row r="5" spans="1:43" ht="15" customHeight="1">
      <c r="A5" s="113"/>
      <c r="B5" s="111"/>
      <c r="C5" s="111"/>
      <c r="D5" s="111"/>
      <c r="E5" s="111"/>
      <c r="F5" s="111"/>
      <c r="G5" s="111"/>
      <c r="H5" s="111"/>
      <c r="I5" s="111"/>
      <c r="J5" s="111"/>
      <c r="K5" s="111"/>
      <c r="L5" s="111"/>
      <c r="M5" s="111"/>
      <c r="N5" s="111"/>
      <c r="O5" s="111"/>
      <c r="P5" s="111"/>
      <c r="Q5" s="111"/>
      <c r="R5" s="111"/>
      <c r="S5" s="111"/>
      <c r="T5" s="111"/>
      <c r="U5" s="113"/>
      <c r="V5" s="113"/>
      <c r="W5" s="117"/>
      <c r="X5" s="117"/>
      <c r="Y5" s="117"/>
      <c r="Z5" s="108"/>
      <c r="AA5" s="117"/>
      <c r="AB5" s="117"/>
      <c r="AC5" s="108"/>
      <c r="AD5" s="108"/>
      <c r="AE5" s="117"/>
      <c r="AF5" s="117"/>
      <c r="AG5" s="108"/>
      <c r="AH5" s="108"/>
      <c r="AI5" s="108"/>
      <c r="AJ5" s="108"/>
      <c r="AK5" s="108"/>
      <c r="AL5" s="117"/>
      <c r="AM5" s="117"/>
      <c r="AN5" s="117"/>
      <c r="AO5" s="113"/>
      <c r="AP5" s="113"/>
      <c r="AQ5" s="113"/>
    </row>
    <row r="6" spans="1:43" ht="15" customHeight="1">
      <c r="A6" s="113"/>
      <c r="B6" s="293" t="s">
        <v>273</v>
      </c>
      <c r="C6" s="293"/>
      <c r="D6" s="293"/>
      <c r="E6" s="293"/>
      <c r="F6" s="293"/>
      <c r="G6" s="293"/>
      <c r="H6" s="293"/>
      <c r="I6" s="293"/>
      <c r="J6" s="293"/>
      <c r="K6" s="293"/>
      <c r="L6" s="293"/>
      <c r="M6" s="293"/>
      <c r="N6" s="293"/>
      <c r="O6" s="293"/>
      <c r="P6" s="293"/>
      <c r="Q6" s="293"/>
      <c r="R6" s="293"/>
      <c r="S6" s="293"/>
      <c r="T6" s="118" t="s">
        <v>43</v>
      </c>
      <c r="U6" s="297"/>
      <c r="V6" s="298"/>
      <c r="W6" s="298"/>
      <c r="X6" s="298"/>
      <c r="Y6" s="298"/>
      <c r="Z6" s="298"/>
      <c r="AA6" s="298"/>
      <c r="AB6" s="298"/>
      <c r="AC6" s="298"/>
      <c r="AD6" s="298"/>
      <c r="AE6" s="298"/>
      <c r="AF6" s="298"/>
      <c r="AG6" s="298"/>
      <c r="AH6" s="298"/>
      <c r="AI6" s="298"/>
      <c r="AJ6" s="298"/>
      <c r="AK6" s="298"/>
      <c r="AL6" s="298"/>
      <c r="AM6" s="299"/>
      <c r="AN6" s="119"/>
      <c r="AO6" s="119"/>
      <c r="AP6" s="113"/>
      <c r="AQ6" s="113"/>
    </row>
    <row r="7" spans="1:43" ht="15" customHeight="1">
      <c r="A7" s="113"/>
      <c r="B7" s="111"/>
      <c r="C7" s="111"/>
      <c r="D7" s="111"/>
      <c r="E7" s="111"/>
      <c r="F7" s="111"/>
      <c r="G7" s="111"/>
      <c r="H7" s="111"/>
      <c r="I7" s="111"/>
      <c r="J7" s="111"/>
      <c r="K7" s="111"/>
      <c r="L7" s="111"/>
      <c r="M7" s="111"/>
      <c r="N7" s="111"/>
      <c r="O7" s="111"/>
      <c r="P7" s="111"/>
      <c r="Q7" s="111"/>
      <c r="R7" s="111"/>
      <c r="S7" s="111"/>
      <c r="T7" s="118"/>
      <c r="U7" s="185"/>
      <c r="V7" s="185"/>
      <c r="W7" s="185"/>
      <c r="X7" s="185"/>
      <c r="Y7" s="185"/>
      <c r="Z7" s="185"/>
      <c r="AA7" s="185"/>
      <c r="AB7" s="185"/>
      <c r="AC7" s="185"/>
      <c r="AD7" s="185"/>
      <c r="AE7" s="185"/>
      <c r="AF7" s="185"/>
      <c r="AG7" s="185"/>
      <c r="AH7" s="185"/>
      <c r="AI7" s="185"/>
      <c r="AJ7" s="185"/>
      <c r="AK7" s="185"/>
      <c r="AL7" s="185"/>
      <c r="AM7" s="185"/>
      <c r="AN7" s="119"/>
      <c r="AO7" s="119"/>
      <c r="AP7" s="113"/>
      <c r="AQ7" s="113"/>
    </row>
    <row r="8" spans="1:43" ht="15" customHeight="1">
      <c r="A8" s="113"/>
      <c r="B8" s="293" t="s">
        <v>272</v>
      </c>
      <c r="C8" s="293"/>
      <c r="D8" s="293"/>
      <c r="E8" s="293"/>
      <c r="F8" s="293"/>
      <c r="G8" s="293"/>
      <c r="H8" s="293"/>
      <c r="I8" s="293"/>
      <c r="J8" s="293"/>
      <c r="K8" s="293"/>
      <c r="L8" s="293"/>
      <c r="M8" s="293"/>
      <c r="N8" s="293"/>
      <c r="O8" s="293"/>
      <c r="P8" s="293"/>
      <c r="Q8" s="293"/>
      <c r="R8" s="293"/>
      <c r="S8" s="293"/>
      <c r="T8" s="118" t="s">
        <v>43</v>
      </c>
      <c r="U8" s="297"/>
      <c r="V8" s="298"/>
      <c r="W8" s="298"/>
      <c r="X8" s="298"/>
      <c r="Y8" s="298"/>
      <c r="Z8" s="298"/>
      <c r="AA8" s="298"/>
      <c r="AB8" s="298"/>
      <c r="AC8" s="298"/>
      <c r="AD8" s="298"/>
      <c r="AE8" s="298"/>
      <c r="AF8" s="298"/>
      <c r="AG8" s="298"/>
      <c r="AH8" s="298"/>
      <c r="AI8" s="298"/>
      <c r="AJ8" s="298"/>
      <c r="AK8" s="298"/>
      <c r="AL8" s="298"/>
      <c r="AM8" s="299"/>
      <c r="AN8" s="119"/>
      <c r="AO8" s="119"/>
      <c r="AP8" s="113"/>
      <c r="AQ8" s="113"/>
    </row>
    <row r="9" spans="1:43" ht="1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row>
    <row r="10" spans="1:43" ht="15" customHeight="1">
      <c r="A10" s="113"/>
      <c r="B10" s="293" t="s">
        <v>274</v>
      </c>
      <c r="C10" s="293"/>
      <c r="D10" s="293"/>
      <c r="E10" s="293"/>
      <c r="F10" s="293"/>
      <c r="G10" s="293"/>
      <c r="H10" s="293"/>
      <c r="I10" s="293"/>
      <c r="J10" s="293"/>
      <c r="K10" s="293"/>
      <c r="L10" s="293"/>
      <c r="M10" s="293"/>
      <c r="N10" s="293"/>
      <c r="O10" s="293"/>
      <c r="P10" s="293"/>
      <c r="Q10" s="293"/>
      <c r="R10" s="293"/>
      <c r="S10" s="293"/>
      <c r="T10" s="118" t="s">
        <v>44</v>
      </c>
      <c r="U10" s="297"/>
      <c r="V10" s="298"/>
      <c r="W10" s="298"/>
      <c r="X10" s="298"/>
      <c r="Y10" s="298"/>
      <c r="Z10" s="298"/>
      <c r="AA10" s="298"/>
      <c r="AB10" s="299"/>
      <c r="AC10" s="113"/>
      <c r="AD10" s="113"/>
      <c r="AE10" s="297"/>
      <c r="AF10" s="298"/>
      <c r="AG10" s="298"/>
      <c r="AH10" s="298"/>
      <c r="AI10" s="298"/>
      <c r="AJ10" s="298"/>
      <c r="AK10" s="298"/>
      <c r="AL10" s="298"/>
      <c r="AM10" s="299"/>
      <c r="AN10" s="119"/>
      <c r="AO10" s="119"/>
      <c r="AP10" s="113"/>
      <c r="AQ10" s="113"/>
    </row>
    <row r="11" spans="1:43" ht="15" customHeight="1">
      <c r="A11" s="113"/>
      <c r="B11" s="111"/>
      <c r="C11" s="111"/>
      <c r="D11" s="111"/>
      <c r="E11" s="111"/>
      <c r="F11" s="111"/>
      <c r="G11" s="111"/>
      <c r="H11" s="111"/>
      <c r="I11" s="111"/>
      <c r="J11" s="111"/>
      <c r="K11" s="111"/>
      <c r="L11" s="111"/>
      <c r="M11" s="111"/>
      <c r="N11" s="111"/>
      <c r="O11" s="111"/>
      <c r="P11" s="111"/>
      <c r="Q11" s="111"/>
      <c r="R11" s="111"/>
      <c r="S11" s="111"/>
      <c r="T11" s="118"/>
      <c r="U11" s="278" t="s">
        <v>276</v>
      </c>
      <c r="V11" s="278"/>
      <c r="W11" s="278"/>
      <c r="X11" s="278"/>
      <c r="Y11" s="278"/>
      <c r="Z11" s="278"/>
      <c r="AA11" s="278"/>
      <c r="AB11" s="278"/>
      <c r="AC11" s="190"/>
      <c r="AD11" s="190"/>
      <c r="AE11" s="278" t="s">
        <v>275</v>
      </c>
      <c r="AF11" s="278"/>
      <c r="AG11" s="278"/>
      <c r="AH11" s="278"/>
      <c r="AI11" s="278"/>
      <c r="AJ11" s="278"/>
      <c r="AK11" s="278"/>
      <c r="AL11" s="278"/>
      <c r="AM11" s="278"/>
      <c r="AN11" s="119"/>
      <c r="AO11" s="119"/>
      <c r="AP11" s="113"/>
      <c r="AQ11" s="113"/>
    </row>
    <row r="12" spans="1:43" ht="15" customHeight="1">
      <c r="A12" s="113"/>
      <c r="B12" s="111"/>
      <c r="C12" s="111"/>
      <c r="D12" s="111"/>
      <c r="E12" s="111"/>
      <c r="F12" s="111"/>
      <c r="G12" s="111"/>
      <c r="H12" s="111"/>
      <c r="I12" s="111"/>
      <c r="J12" s="111"/>
      <c r="K12" s="111"/>
      <c r="L12" s="111"/>
      <c r="M12" s="111"/>
      <c r="N12" s="111"/>
      <c r="O12" s="111"/>
      <c r="P12" s="111"/>
      <c r="Q12" s="111"/>
      <c r="R12" s="111"/>
      <c r="S12" s="111"/>
      <c r="T12" s="118"/>
      <c r="U12" s="189"/>
      <c r="V12" s="189"/>
      <c r="W12" s="189"/>
      <c r="X12" s="189"/>
      <c r="Y12" s="189"/>
      <c r="Z12" s="189"/>
      <c r="AA12" s="189"/>
      <c r="AB12" s="189"/>
      <c r="AC12" s="113"/>
      <c r="AD12" s="113"/>
      <c r="AE12" s="189"/>
      <c r="AF12" s="189"/>
      <c r="AG12" s="189"/>
      <c r="AH12" s="189"/>
      <c r="AI12" s="189"/>
      <c r="AJ12" s="189"/>
      <c r="AK12" s="189"/>
      <c r="AL12" s="189"/>
      <c r="AM12" s="189"/>
      <c r="AN12" s="119"/>
      <c r="AO12" s="119"/>
      <c r="AP12" s="113"/>
      <c r="AQ12" s="113"/>
    </row>
    <row r="13" spans="1:43" ht="15"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row>
    <row r="14" spans="1:41" ht="15" customHeight="1">
      <c r="A14" s="293" t="s">
        <v>250</v>
      </c>
      <c r="B14" s="293"/>
      <c r="C14" s="293"/>
      <c r="D14" s="293"/>
      <c r="E14" s="293"/>
      <c r="F14" s="293"/>
      <c r="G14" s="293"/>
      <c r="H14" s="293"/>
      <c r="I14" s="293"/>
      <c r="J14" s="293"/>
      <c r="K14" s="293"/>
      <c r="L14" s="293"/>
      <c r="M14" s="293"/>
      <c r="N14" s="293"/>
      <c r="O14" s="293"/>
      <c r="P14" s="293"/>
      <c r="Q14" s="293"/>
      <c r="R14" s="293"/>
      <c r="S14" s="293"/>
      <c r="T14" s="118"/>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1:41" ht="15" customHeight="1">
      <c r="A15" s="111"/>
      <c r="B15" s="111"/>
      <c r="C15" s="111"/>
      <c r="D15" s="111"/>
      <c r="E15" s="111"/>
      <c r="F15" s="111"/>
      <c r="G15" s="111"/>
      <c r="H15" s="111"/>
      <c r="I15" s="111"/>
      <c r="J15" s="111"/>
      <c r="K15" s="111"/>
      <c r="L15" s="111"/>
      <c r="M15" s="111"/>
      <c r="N15" s="111"/>
      <c r="O15" s="111"/>
      <c r="P15" s="111"/>
      <c r="Q15" s="111"/>
      <c r="R15" s="111"/>
      <c r="S15" s="111"/>
      <c r="T15" s="118"/>
      <c r="U15" s="120"/>
      <c r="V15" s="120"/>
      <c r="W15" s="120"/>
      <c r="X15" s="120"/>
      <c r="Y15" s="120"/>
      <c r="Z15" s="120"/>
      <c r="AA15" s="120"/>
      <c r="AB15" s="120"/>
      <c r="AC15" s="120"/>
      <c r="AD15" s="120"/>
      <c r="AE15" s="120"/>
      <c r="AF15" s="120"/>
      <c r="AG15" s="120"/>
      <c r="AH15" s="120"/>
      <c r="AI15" s="120"/>
      <c r="AJ15" s="120"/>
      <c r="AK15" s="120"/>
      <c r="AL15" s="120"/>
      <c r="AM15" s="120"/>
      <c r="AN15" s="119"/>
      <c r="AO15" s="119"/>
    </row>
    <row r="16" spans="1:41" ht="15" customHeight="1">
      <c r="A16" s="111"/>
      <c r="B16" s="111"/>
      <c r="C16" s="111"/>
      <c r="D16" s="111"/>
      <c r="E16" s="111"/>
      <c r="F16" s="111"/>
      <c r="G16" s="111"/>
      <c r="H16" s="111"/>
      <c r="I16" s="111"/>
      <c r="J16" s="111"/>
      <c r="K16" s="111"/>
      <c r="L16" s="111"/>
      <c r="M16" s="111"/>
      <c r="N16" s="111"/>
      <c r="O16" s="111"/>
      <c r="P16" s="111"/>
      <c r="Q16" s="111"/>
      <c r="R16" s="111"/>
      <c r="S16" s="111"/>
      <c r="T16" s="118"/>
      <c r="U16" s="120"/>
      <c r="V16" s="120"/>
      <c r="W16" s="120"/>
      <c r="X16" s="120"/>
      <c r="Y16" s="120"/>
      <c r="Z16" s="120"/>
      <c r="AA16" s="120"/>
      <c r="AB16" s="120"/>
      <c r="AC16" s="120"/>
      <c r="AD16" s="120"/>
      <c r="AE16" s="120"/>
      <c r="AF16" s="120"/>
      <c r="AG16" s="120"/>
      <c r="AH16" s="120"/>
      <c r="AI16" s="120"/>
      <c r="AJ16" s="120"/>
      <c r="AK16" s="120"/>
      <c r="AL16" s="120"/>
      <c r="AM16" s="120"/>
      <c r="AN16" s="119"/>
      <c r="AO16" s="119"/>
    </row>
    <row r="17" spans="1:41" ht="15" customHeight="1">
      <c r="A17" s="111"/>
      <c r="B17" s="293" t="s">
        <v>271</v>
      </c>
      <c r="C17" s="293"/>
      <c r="D17" s="293"/>
      <c r="E17" s="293"/>
      <c r="F17" s="293"/>
      <c r="G17" s="293"/>
      <c r="H17" s="293"/>
      <c r="I17" s="293"/>
      <c r="J17" s="293"/>
      <c r="K17" s="293"/>
      <c r="L17" s="293"/>
      <c r="M17" s="293"/>
      <c r="N17" s="293"/>
      <c r="O17" s="293"/>
      <c r="P17" s="293"/>
      <c r="Q17" s="293"/>
      <c r="R17" s="293"/>
      <c r="S17" s="293"/>
      <c r="T17" s="118" t="s">
        <v>45</v>
      </c>
      <c r="U17" s="297"/>
      <c r="V17" s="298"/>
      <c r="W17" s="298"/>
      <c r="X17" s="298"/>
      <c r="Y17" s="298"/>
      <c r="Z17" s="298"/>
      <c r="AA17" s="298"/>
      <c r="AB17" s="298"/>
      <c r="AC17" s="298"/>
      <c r="AD17" s="298"/>
      <c r="AE17" s="298"/>
      <c r="AF17" s="298"/>
      <c r="AG17" s="298"/>
      <c r="AH17" s="298"/>
      <c r="AI17" s="298"/>
      <c r="AJ17" s="298"/>
      <c r="AK17" s="298"/>
      <c r="AL17" s="298"/>
      <c r="AM17" s="299"/>
      <c r="AN17" s="119"/>
      <c r="AO17" s="119"/>
    </row>
    <row r="18" spans="1:41" ht="15" customHeight="1">
      <c r="A18" s="111"/>
      <c r="B18" s="111"/>
      <c r="C18" s="111"/>
      <c r="D18" s="111"/>
      <c r="E18" s="111"/>
      <c r="F18" s="111"/>
      <c r="G18" s="111"/>
      <c r="H18" s="111"/>
      <c r="I18" s="111"/>
      <c r="J18" s="111"/>
      <c r="K18" s="111"/>
      <c r="L18" s="111"/>
      <c r="M18" s="111"/>
      <c r="N18" s="111"/>
      <c r="O18" s="111"/>
      <c r="P18" s="111"/>
      <c r="Q18" s="111"/>
      <c r="R18" s="111"/>
      <c r="S18" s="111"/>
      <c r="T18" s="118"/>
      <c r="U18" s="120"/>
      <c r="V18" s="120"/>
      <c r="W18" s="120"/>
      <c r="X18" s="120"/>
      <c r="Y18" s="120"/>
      <c r="Z18" s="120"/>
      <c r="AA18" s="120"/>
      <c r="AB18" s="120"/>
      <c r="AC18" s="120"/>
      <c r="AD18" s="120"/>
      <c r="AE18" s="120"/>
      <c r="AF18" s="120"/>
      <c r="AG18" s="120"/>
      <c r="AH18" s="120"/>
      <c r="AI18" s="120"/>
      <c r="AJ18" s="120"/>
      <c r="AK18" s="120"/>
      <c r="AL18" s="120"/>
      <c r="AM18" s="120"/>
      <c r="AN18" s="119"/>
      <c r="AO18" s="119"/>
    </row>
    <row r="19" spans="1:41" ht="15" customHeight="1">
      <c r="A19" s="111"/>
      <c r="B19" s="293" t="s">
        <v>277</v>
      </c>
      <c r="C19" s="293"/>
      <c r="D19" s="293"/>
      <c r="E19" s="293"/>
      <c r="F19" s="293"/>
      <c r="G19" s="293"/>
      <c r="H19" s="293"/>
      <c r="I19" s="293"/>
      <c r="J19" s="293"/>
      <c r="K19" s="293"/>
      <c r="L19" s="293"/>
      <c r="M19" s="293"/>
      <c r="N19" s="293"/>
      <c r="O19" s="293"/>
      <c r="P19" s="293"/>
      <c r="Q19" s="293"/>
      <c r="R19" s="293"/>
      <c r="S19" s="293"/>
      <c r="T19" s="118" t="s">
        <v>45</v>
      </c>
      <c r="U19" s="297"/>
      <c r="V19" s="298"/>
      <c r="W19" s="298"/>
      <c r="X19" s="298"/>
      <c r="Y19" s="298"/>
      <c r="Z19" s="298"/>
      <c r="AA19" s="298"/>
      <c r="AB19" s="298"/>
      <c r="AC19" s="298"/>
      <c r="AD19" s="298"/>
      <c r="AE19" s="298"/>
      <c r="AF19" s="298"/>
      <c r="AG19" s="298"/>
      <c r="AH19" s="298"/>
      <c r="AI19" s="298"/>
      <c r="AJ19" s="298"/>
      <c r="AK19" s="298"/>
      <c r="AL19" s="298"/>
      <c r="AM19" s="299"/>
      <c r="AN19" s="119"/>
      <c r="AO19" s="119"/>
    </row>
    <row r="20" spans="1:41" ht="15" customHeight="1">
      <c r="A20" s="111"/>
      <c r="B20" s="111"/>
      <c r="C20" s="111"/>
      <c r="D20" s="111"/>
      <c r="E20" s="111"/>
      <c r="F20" s="111"/>
      <c r="G20" s="111"/>
      <c r="H20" s="111"/>
      <c r="I20" s="111"/>
      <c r="J20" s="111"/>
      <c r="K20" s="111"/>
      <c r="L20" s="111"/>
      <c r="M20" s="111"/>
      <c r="N20" s="111"/>
      <c r="O20" s="111"/>
      <c r="P20" s="111"/>
      <c r="Q20" s="111"/>
      <c r="R20" s="111"/>
      <c r="S20" s="111"/>
      <c r="T20" s="118"/>
      <c r="U20" s="120"/>
      <c r="V20" s="120"/>
      <c r="W20" s="120"/>
      <c r="X20" s="120"/>
      <c r="Y20" s="120"/>
      <c r="Z20" s="120"/>
      <c r="AA20" s="120"/>
      <c r="AB20" s="120"/>
      <c r="AC20" s="120"/>
      <c r="AD20" s="120"/>
      <c r="AE20" s="120"/>
      <c r="AF20" s="120"/>
      <c r="AG20" s="120"/>
      <c r="AH20" s="120"/>
      <c r="AI20" s="120"/>
      <c r="AJ20" s="120"/>
      <c r="AK20" s="120"/>
      <c r="AL20" s="120"/>
      <c r="AM20" s="120"/>
      <c r="AN20" s="119"/>
      <c r="AO20" s="119"/>
    </row>
    <row r="21" spans="1:41" ht="15" customHeight="1">
      <c r="A21" s="111"/>
      <c r="B21" s="293" t="s">
        <v>278</v>
      </c>
      <c r="C21" s="293"/>
      <c r="D21" s="293"/>
      <c r="E21" s="293"/>
      <c r="F21" s="293"/>
      <c r="G21" s="293"/>
      <c r="H21" s="293"/>
      <c r="I21" s="293"/>
      <c r="J21" s="293"/>
      <c r="K21" s="293"/>
      <c r="L21" s="293"/>
      <c r="M21" s="293"/>
      <c r="N21" s="293"/>
      <c r="O21" s="293"/>
      <c r="P21" s="293"/>
      <c r="Q21" s="293"/>
      <c r="R21" s="293"/>
      <c r="S21" s="293"/>
      <c r="T21" s="118" t="s">
        <v>43</v>
      </c>
      <c r="U21" s="297"/>
      <c r="V21" s="298"/>
      <c r="W21" s="298"/>
      <c r="X21" s="298"/>
      <c r="Y21" s="298"/>
      <c r="Z21" s="298"/>
      <c r="AA21" s="298"/>
      <c r="AB21" s="298"/>
      <c r="AC21" s="298"/>
      <c r="AD21" s="298"/>
      <c r="AE21" s="298"/>
      <c r="AF21" s="298"/>
      <c r="AG21" s="298"/>
      <c r="AH21" s="298"/>
      <c r="AI21" s="298"/>
      <c r="AJ21" s="298"/>
      <c r="AK21" s="298"/>
      <c r="AL21" s="298"/>
      <c r="AM21" s="299"/>
      <c r="AN21" s="119"/>
      <c r="AO21" s="119"/>
    </row>
    <row r="22" spans="1:41" ht="15" customHeight="1">
      <c r="A22" s="111"/>
      <c r="B22" s="111"/>
      <c r="C22" s="111"/>
      <c r="D22" s="111"/>
      <c r="E22" s="111"/>
      <c r="F22" s="111"/>
      <c r="G22" s="111"/>
      <c r="H22" s="111"/>
      <c r="I22" s="111"/>
      <c r="J22" s="111"/>
      <c r="K22" s="111"/>
      <c r="L22" s="111"/>
      <c r="M22" s="111"/>
      <c r="N22" s="111"/>
      <c r="O22" s="111"/>
      <c r="P22" s="111"/>
      <c r="Q22" s="111"/>
      <c r="R22" s="111"/>
      <c r="S22" s="111"/>
      <c r="T22" s="118"/>
      <c r="U22" s="185"/>
      <c r="V22" s="185"/>
      <c r="W22" s="185"/>
      <c r="X22" s="185"/>
      <c r="Y22" s="185"/>
      <c r="Z22" s="185"/>
      <c r="AA22" s="185"/>
      <c r="AB22" s="185"/>
      <c r="AC22" s="185"/>
      <c r="AD22" s="185"/>
      <c r="AE22" s="185"/>
      <c r="AF22" s="185"/>
      <c r="AG22" s="185"/>
      <c r="AH22" s="185"/>
      <c r="AI22" s="185"/>
      <c r="AJ22" s="185"/>
      <c r="AK22" s="185"/>
      <c r="AL22" s="185"/>
      <c r="AM22" s="185"/>
      <c r="AN22" s="119"/>
      <c r="AO22" s="119"/>
    </row>
    <row r="23" spans="1:41" ht="15" customHeight="1">
      <c r="A23" s="111"/>
      <c r="B23" s="293" t="s">
        <v>280</v>
      </c>
      <c r="C23" s="293"/>
      <c r="D23" s="293"/>
      <c r="E23" s="293"/>
      <c r="F23" s="293"/>
      <c r="G23" s="293"/>
      <c r="H23" s="293"/>
      <c r="I23" s="293"/>
      <c r="J23" s="293"/>
      <c r="K23" s="293"/>
      <c r="L23" s="293"/>
      <c r="M23" s="293"/>
      <c r="N23" s="293"/>
      <c r="O23" s="291"/>
      <c r="P23" s="291"/>
      <c r="Q23" s="291"/>
      <c r="R23" s="291"/>
      <c r="S23" s="291"/>
      <c r="T23" s="118" t="s">
        <v>43</v>
      </c>
      <c r="U23" s="288"/>
      <c r="V23" s="288"/>
      <c r="W23" s="288"/>
      <c r="X23" s="288"/>
      <c r="Y23" s="288"/>
      <c r="Z23" s="288"/>
      <c r="AA23" s="288"/>
      <c r="AB23" s="288"/>
      <c r="AC23" s="300" t="s">
        <v>279</v>
      </c>
      <c r="AD23" s="301"/>
      <c r="AE23" s="186"/>
      <c r="AF23" s="186"/>
      <c r="AG23" s="186"/>
      <c r="AH23" s="186"/>
      <c r="AI23" s="186"/>
      <c r="AJ23" s="186"/>
      <c r="AK23" s="186"/>
      <c r="AL23" s="186"/>
      <c r="AM23" s="186"/>
      <c r="AN23" s="119"/>
      <c r="AO23" s="119"/>
    </row>
    <row r="24" spans="1:41" ht="15" customHeight="1">
      <c r="A24" s="111"/>
      <c r="B24" s="111"/>
      <c r="C24" s="111"/>
      <c r="D24" s="111"/>
      <c r="E24" s="111"/>
      <c r="F24" s="111"/>
      <c r="G24" s="111"/>
      <c r="H24" s="111"/>
      <c r="I24" s="111"/>
      <c r="J24" s="111"/>
      <c r="K24" s="111"/>
      <c r="L24" s="111"/>
      <c r="M24" s="111"/>
      <c r="N24" s="111"/>
      <c r="O24" s="111"/>
      <c r="P24" s="111"/>
      <c r="Q24" s="111"/>
      <c r="R24" s="111"/>
      <c r="S24" s="111"/>
      <c r="T24" s="118"/>
      <c r="U24" s="188"/>
      <c r="V24" s="188"/>
      <c r="W24" s="188"/>
      <c r="X24" s="188"/>
      <c r="Y24" s="188"/>
      <c r="Z24" s="188"/>
      <c r="AA24" s="188"/>
      <c r="AB24" s="188"/>
      <c r="AC24" s="188"/>
      <c r="AD24" s="188"/>
      <c r="AE24" s="188"/>
      <c r="AF24" s="188"/>
      <c r="AG24" s="188"/>
      <c r="AH24" s="188"/>
      <c r="AI24" s="188"/>
      <c r="AJ24" s="188"/>
      <c r="AK24" s="188"/>
      <c r="AL24" s="188"/>
      <c r="AM24" s="188"/>
      <c r="AN24" s="119"/>
      <c r="AO24" s="119"/>
    </row>
    <row r="25" spans="1:41" ht="15" customHeight="1">
      <c r="A25" s="111"/>
      <c r="B25" s="293" t="s">
        <v>281</v>
      </c>
      <c r="C25" s="293"/>
      <c r="D25" s="293"/>
      <c r="E25" s="293"/>
      <c r="F25" s="293"/>
      <c r="G25" s="293"/>
      <c r="H25" s="293"/>
      <c r="I25" s="293"/>
      <c r="J25" s="293"/>
      <c r="K25" s="293"/>
      <c r="L25" s="293"/>
      <c r="M25" s="293"/>
      <c r="N25" s="293"/>
      <c r="O25" s="293"/>
      <c r="P25" s="293"/>
      <c r="Q25" s="293"/>
      <c r="R25" s="293"/>
      <c r="S25" s="293"/>
      <c r="T25" s="118" t="s">
        <v>43</v>
      </c>
      <c r="U25" s="288"/>
      <c r="V25" s="288"/>
      <c r="W25" s="288"/>
      <c r="X25" s="288"/>
      <c r="Y25" s="288"/>
      <c r="Z25" s="288"/>
      <c r="AA25" s="288"/>
      <c r="AB25" s="288"/>
      <c r="AC25" s="188"/>
      <c r="AD25" s="188"/>
      <c r="AE25" s="188"/>
      <c r="AF25" s="188"/>
      <c r="AG25" s="188"/>
      <c r="AH25" s="188"/>
      <c r="AI25" s="188"/>
      <c r="AJ25" s="188"/>
      <c r="AK25" s="188"/>
      <c r="AL25" s="188"/>
      <c r="AM25" s="188"/>
      <c r="AN25" s="119"/>
      <c r="AO25" s="119"/>
    </row>
    <row r="26" spans="1:41" ht="15" customHeight="1">
      <c r="A26" s="111"/>
      <c r="B26" s="111"/>
      <c r="C26" s="111"/>
      <c r="D26" s="111"/>
      <c r="E26" s="111"/>
      <c r="F26" s="111"/>
      <c r="G26" s="111"/>
      <c r="H26" s="111"/>
      <c r="I26" s="111"/>
      <c r="J26" s="111"/>
      <c r="K26" s="111"/>
      <c r="L26" s="111"/>
      <c r="M26" s="111"/>
      <c r="N26" s="111"/>
      <c r="O26" s="111"/>
      <c r="P26" s="111"/>
      <c r="Q26" s="111"/>
      <c r="R26" s="111"/>
      <c r="S26" s="111"/>
      <c r="T26" s="118"/>
      <c r="U26" s="187"/>
      <c r="V26" s="187"/>
      <c r="W26" s="187"/>
      <c r="X26" s="187"/>
      <c r="Y26" s="187"/>
      <c r="Z26" s="187"/>
      <c r="AA26" s="187"/>
      <c r="AB26" s="187"/>
      <c r="AC26" s="188"/>
      <c r="AD26" s="188"/>
      <c r="AE26" s="188"/>
      <c r="AF26" s="188"/>
      <c r="AG26" s="188"/>
      <c r="AH26" s="188"/>
      <c r="AI26" s="188"/>
      <c r="AJ26" s="188"/>
      <c r="AK26" s="188"/>
      <c r="AL26" s="188"/>
      <c r="AM26" s="188"/>
      <c r="AN26" s="119"/>
      <c r="AO26" s="119"/>
    </row>
    <row r="27" spans="1:41" ht="15" customHeight="1">
      <c r="A27" s="111"/>
      <c r="B27" s="111"/>
      <c r="C27" s="111"/>
      <c r="D27" s="111"/>
      <c r="E27" s="111"/>
      <c r="F27" s="111"/>
      <c r="G27" s="111"/>
      <c r="H27" s="111"/>
      <c r="I27" s="111"/>
      <c r="J27" s="111"/>
      <c r="K27" s="111"/>
      <c r="L27" s="111"/>
      <c r="M27" s="111"/>
      <c r="N27" s="111"/>
      <c r="O27" s="111"/>
      <c r="P27" s="111"/>
      <c r="Q27" s="111"/>
      <c r="R27" s="111"/>
      <c r="S27" s="111"/>
      <c r="T27" s="118"/>
      <c r="U27" s="187"/>
      <c r="V27" s="187"/>
      <c r="W27" s="187"/>
      <c r="X27" s="187"/>
      <c r="Y27" s="187"/>
      <c r="Z27" s="187"/>
      <c r="AA27" s="187"/>
      <c r="AB27" s="187"/>
      <c r="AC27" s="188"/>
      <c r="AD27" s="188"/>
      <c r="AE27" s="188"/>
      <c r="AF27" s="188"/>
      <c r="AG27" s="188"/>
      <c r="AH27" s="188"/>
      <c r="AI27" s="188"/>
      <c r="AJ27" s="188"/>
      <c r="AK27" s="188"/>
      <c r="AL27" s="188"/>
      <c r="AM27" s="188"/>
      <c r="AN27" s="119"/>
      <c r="AO27" s="119"/>
    </row>
    <row r="28" spans="1:43" ht="15" customHeight="1">
      <c r="A28" s="293" t="s">
        <v>282</v>
      </c>
      <c r="B28" s="293"/>
      <c r="C28" s="293"/>
      <c r="D28" s="293"/>
      <c r="E28" s="293"/>
      <c r="F28" s="293"/>
      <c r="G28" s="293"/>
      <c r="H28" s="293"/>
      <c r="I28" s="293"/>
      <c r="J28" s="293"/>
      <c r="K28" s="293"/>
      <c r="L28" s="293"/>
      <c r="M28" s="293"/>
      <c r="N28" s="293"/>
      <c r="O28" s="293"/>
      <c r="P28" s="293"/>
      <c r="Q28" s="293"/>
      <c r="R28" s="293"/>
      <c r="S28" s="293"/>
      <c r="T28" s="118" t="s">
        <v>42</v>
      </c>
      <c r="U28" s="291" t="s">
        <v>1</v>
      </c>
      <c r="V28" s="291"/>
      <c r="W28" s="295"/>
      <c r="X28" s="296"/>
      <c r="Y28" s="108" t="s">
        <v>0</v>
      </c>
      <c r="Z28" s="295"/>
      <c r="AA28" s="296"/>
      <c r="AB28" s="114" t="s">
        <v>38</v>
      </c>
      <c r="AC28" s="295"/>
      <c r="AD28" s="296"/>
      <c r="AE28" s="114" t="s">
        <v>12</v>
      </c>
      <c r="AF28" s="115"/>
      <c r="AG28" s="123"/>
      <c r="AH28" s="113"/>
      <c r="AI28" s="113"/>
      <c r="AJ28" s="113"/>
      <c r="AK28" s="113"/>
      <c r="AL28" s="113"/>
      <c r="AM28" s="113"/>
      <c r="AN28" s="113"/>
      <c r="AO28" s="113"/>
      <c r="AP28" s="113"/>
      <c r="AQ28" s="113"/>
    </row>
    <row r="29" spans="1:43" ht="1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row>
    <row r="30" spans="1:39" ht="15" customHeight="1">
      <c r="A30" s="293" t="s">
        <v>283</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row>
    <row r="31" spans="1:39"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row>
    <row r="32" spans="1:43" ht="1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row>
    <row r="33" spans="1:43" ht="15" customHeight="1">
      <c r="A33" s="113"/>
      <c r="B33" s="112" t="s">
        <v>46</v>
      </c>
      <c r="C33" s="291" t="s">
        <v>39</v>
      </c>
      <c r="D33" s="286"/>
      <c r="E33" s="287"/>
      <c r="F33" s="287"/>
      <c r="G33" s="287"/>
      <c r="H33" s="287"/>
      <c r="I33" s="287"/>
      <c r="J33" s="119"/>
      <c r="K33" s="118" t="s">
        <v>47</v>
      </c>
      <c r="L33" s="292" t="s">
        <v>40</v>
      </c>
      <c r="M33" s="292"/>
      <c r="N33" s="297"/>
      <c r="O33" s="298"/>
      <c r="P33" s="298"/>
      <c r="Q33" s="298"/>
      <c r="R33" s="299"/>
      <c r="S33" s="119"/>
      <c r="T33" s="118" t="s">
        <v>48</v>
      </c>
      <c r="U33" s="292" t="s">
        <v>49</v>
      </c>
      <c r="V33" s="292"/>
      <c r="W33" s="287"/>
      <c r="X33" s="287"/>
      <c r="Y33" s="287"/>
      <c r="Z33" s="287"/>
      <c r="AA33" s="287"/>
      <c r="AB33" s="119"/>
      <c r="AC33" s="118" t="s">
        <v>50</v>
      </c>
      <c r="AD33" s="292" t="s">
        <v>51</v>
      </c>
      <c r="AE33" s="292"/>
      <c r="AF33" s="289"/>
      <c r="AG33" s="290"/>
      <c r="AH33" s="290"/>
      <c r="AI33" s="290"/>
      <c r="AJ33" s="290"/>
      <c r="AK33" s="290"/>
      <c r="AL33" s="290"/>
      <c r="AM33" s="285"/>
      <c r="AN33" s="118"/>
      <c r="AO33" s="118"/>
      <c r="AP33" s="118"/>
      <c r="AQ33" s="118"/>
    </row>
    <row r="34" spans="1:43" ht="15" customHeight="1">
      <c r="A34" s="113"/>
      <c r="B34" s="113"/>
      <c r="C34" s="113"/>
      <c r="D34" s="113"/>
      <c r="E34" s="113"/>
      <c r="F34" s="113"/>
      <c r="G34" s="113"/>
      <c r="H34" s="113"/>
      <c r="I34" s="113"/>
      <c r="J34" s="113"/>
      <c r="K34" s="113"/>
      <c r="L34" s="113"/>
      <c r="M34" s="113"/>
      <c r="N34" s="113"/>
      <c r="O34" s="113"/>
      <c r="P34" s="113"/>
      <c r="Q34" s="124"/>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row>
    <row r="35" spans="1:39" ht="15" customHeight="1">
      <c r="A35" s="293" t="s">
        <v>384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row>
    <row r="36" spans="1:39" ht="15" customHeight="1">
      <c r="A36" s="111"/>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row>
    <row r="37" spans="1:43" ht="15" customHeight="1">
      <c r="A37" s="111"/>
      <c r="B37" s="111"/>
      <c r="D37" s="111" t="s">
        <v>251</v>
      </c>
      <c r="E37" s="291" t="s">
        <v>262</v>
      </c>
      <c r="F37" s="291"/>
      <c r="G37" s="291"/>
      <c r="H37" s="292"/>
      <c r="I37" s="304">
        <f>'共通シートⅠ'!E22</f>
        <v>0</v>
      </c>
      <c r="J37" s="304"/>
      <c r="K37" s="304"/>
      <c r="L37" s="304"/>
      <c r="M37" s="304"/>
      <c r="N37" s="304"/>
      <c r="O37" s="304"/>
      <c r="P37" s="308" t="s">
        <v>268</v>
      </c>
      <c r="Q37" s="308"/>
      <c r="R37" s="126" t="s">
        <v>196</v>
      </c>
      <c r="S37" s="313">
        <v>0.893</v>
      </c>
      <c r="T37" s="313"/>
      <c r="U37" s="313"/>
      <c r="V37" s="313"/>
      <c r="W37" s="313"/>
      <c r="X37" s="127" t="s">
        <v>195</v>
      </c>
      <c r="Y37" s="313">
        <f>I37*S37</f>
        <v>0</v>
      </c>
      <c r="Z37" s="313"/>
      <c r="AA37" s="313"/>
      <c r="AB37" s="313"/>
      <c r="AC37" s="313"/>
      <c r="AD37" s="313"/>
      <c r="AE37" s="111" t="s">
        <v>197</v>
      </c>
      <c r="AF37" s="111"/>
      <c r="AG37" s="111"/>
      <c r="AH37" s="111"/>
      <c r="AI37" s="111"/>
      <c r="AJ37" s="111"/>
      <c r="AK37" s="111"/>
      <c r="AL37" s="111"/>
      <c r="AM37" s="111"/>
      <c r="AN37" s="111"/>
      <c r="AO37" s="111"/>
      <c r="AP37" s="111"/>
      <c r="AQ37" s="111"/>
    </row>
    <row r="38" spans="1:43" ht="15" customHeight="1">
      <c r="A38" s="111"/>
      <c r="B38" s="111"/>
      <c r="D38" s="111" t="s">
        <v>252</v>
      </c>
      <c r="E38" s="291" t="s">
        <v>263</v>
      </c>
      <c r="F38" s="291"/>
      <c r="G38" s="291"/>
      <c r="H38" s="292"/>
      <c r="I38" s="304">
        <f>'共通シートⅠ'!Q22</f>
        <v>0</v>
      </c>
      <c r="J38" s="304"/>
      <c r="K38" s="304"/>
      <c r="L38" s="304"/>
      <c r="M38" s="304"/>
      <c r="N38" s="304"/>
      <c r="O38" s="304"/>
      <c r="P38" s="308" t="s">
        <v>268</v>
      </c>
      <c r="Q38" s="308"/>
      <c r="R38" s="126" t="s">
        <v>196</v>
      </c>
      <c r="S38" s="313">
        <v>0.947</v>
      </c>
      <c r="T38" s="313"/>
      <c r="U38" s="313"/>
      <c r="V38" s="313"/>
      <c r="W38" s="313"/>
      <c r="X38" s="127" t="s">
        <v>195</v>
      </c>
      <c r="Y38" s="313">
        <f aca="true" t="shared" si="0" ref="Y38:Y48">I38*S38</f>
        <v>0</v>
      </c>
      <c r="Z38" s="313"/>
      <c r="AA38" s="313"/>
      <c r="AB38" s="313"/>
      <c r="AC38" s="313"/>
      <c r="AD38" s="313"/>
      <c r="AE38" s="111" t="s">
        <v>197</v>
      </c>
      <c r="AF38" s="111"/>
      <c r="AG38" s="111"/>
      <c r="AH38" s="111"/>
      <c r="AI38" s="111"/>
      <c r="AJ38" s="111"/>
      <c r="AK38" s="111"/>
      <c r="AL38" s="111"/>
      <c r="AM38" s="111"/>
      <c r="AN38" s="111"/>
      <c r="AO38" s="111"/>
      <c r="AP38" s="111"/>
      <c r="AQ38" s="111"/>
    </row>
    <row r="39" spans="1:43" ht="15" customHeight="1">
      <c r="A39" s="111"/>
      <c r="B39" s="111"/>
      <c r="D39" s="111" t="s">
        <v>253</v>
      </c>
      <c r="E39" s="291" t="s">
        <v>284</v>
      </c>
      <c r="F39" s="291"/>
      <c r="G39" s="291"/>
      <c r="H39" s="292"/>
      <c r="I39" s="304">
        <f>'共通シートⅠ'!AC22</f>
        <v>0</v>
      </c>
      <c r="J39" s="304"/>
      <c r="K39" s="304"/>
      <c r="L39" s="304"/>
      <c r="M39" s="304"/>
      <c r="N39" s="304"/>
      <c r="O39" s="304"/>
      <c r="P39" s="308" t="s">
        <v>268</v>
      </c>
      <c r="Q39" s="308"/>
      <c r="R39" s="126" t="s">
        <v>196</v>
      </c>
      <c r="S39" s="313">
        <v>0.986</v>
      </c>
      <c r="T39" s="313"/>
      <c r="U39" s="313"/>
      <c r="V39" s="313"/>
      <c r="W39" s="313"/>
      <c r="X39" s="127" t="s">
        <v>195</v>
      </c>
      <c r="Y39" s="313">
        <f t="shared" si="0"/>
        <v>0</v>
      </c>
      <c r="Z39" s="313"/>
      <c r="AA39" s="313"/>
      <c r="AB39" s="313"/>
      <c r="AC39" s="313"/>
      <c r="AD39" s="313"/>
      <c r="AE39" s="111" t="s">
        <v>197</v>
      </c>
      <c r="AF39" s="111"/>
      <c r="AG39" s="111"/>
      <c r="AH39" s="111"/>
      <c r="AI39" s="111"/>
      <c r="AJ39" s="111"/>
      <c r="AK39" s="111"/>
      <c r="AL39" s="111"/>
      <c r="AM39" s="111"/>
      <c r="AN39" s="111"/>
      <c r="AO39" s="111"/>
      <c r="AP39" s="111"/>
      <c r="AQ39" s="111"/>
    </row>
    <row r="40" spans="1:43" ht="15" customHeight="1">
      <c r="A40" s="111"/>
      <c r="B40" s="111"/>
      <c r="D40" s="111" t="s">
        <v>254</v>
      </c>
      <c r="E40" s="291" t="s">
        <v>192</v>
      </c>
      <c r="F40" s="291"/>
      <c r="G40" s="291"/>
      <c r="H40" s="292"/>
      <c r="I40" s="304">
        <f>'共通シートⅠ'!E37</f>
        <v>0</v>
      </c>
      <c r="J40" s="304"/>
      <c r="K40" s="304"/>
      <c r="L40" s="304"/>
      <c r="M40" s="304"/>
      <c r="N40" s="304"/>
      <c r="O40" s="304"/>
      <c r="P40" s="308" t="s">
        <v>268</v>
      </c>
      <c r="Q40" s="308"/>
      <c r="R40" s="126" t="s">
        <v>196</v>
      </c>
      <c r="S40" s="313">
        <v>1.009</v>
      </c>
      <c r="T40" s="313"/>
      <c r="U40" s="313"/>
      <c r="V40" s="313"/>
      <c r="W40" s="313"/>
      <c r="X40" s="127" t="s">
        <v>195</v>
      </c>
      <c r="Y40" s="313">
        <f t="shared" si="0"/>
        <v>0</v>
      </c>
      <c r="Z40" s="313"/>
      <c r="AA40" s="313"/>
      <c r="AB40" s="313"/>
      <c r="AC40" s="313"/>
      <c r="AD40" s="313"/>
      <c r="AE40" s="111" t="s">
        <v>197</v>
      </c>
      <c r="AF40" s="111"/>
      <c r="AG40" s="111"/>
      <c r="AH40" s="111"/>
      <c r="AI40" s="111"/>
      <c r="AJ40" s="111"/>
      <c r="AK40" s="111"/>
      <c r="AL40" s="111"/>
      <c r="AM40" s="111"/>
      <c r="AN40" s="111"/>
      <c r="AO40" s="111"/>
      <c r="AP40" s="111"/>
      <c r="AQ40" s="111"/>
    </row>
    <row r="41" spans="1:43" ht="15" customHeight="1">
      <c r="A41" s="111"/>
      <c r="B41" s="111"/>
      <c r="D41" s="111" t="s">
        <v>190</v>
      </c>
      <c r="E41" s="291" t="s">
        <v>193</v>
      </c>
      <c r="F41" s="291"/>
      <c r="G41" s="291"/>
      <c r="H41" s="292"/>
      <c r="I41" s="304">
        <f>'共通シートⅠ'!Q37</f>
        <v>0</v>
      </c>
      <c r="J41" s="304"/>
      <c r="K41" s="304"/>
      <c r="L41" s="304"/>
      <c r="M41" s="304"/>
      <c r="N41" s="304"/>
      <c r="O41" s="304"/>
      <c r="P41" s="308" t="s">
        <v>268</v>
      </c>
      <c r="Q41" s="308"/>
      <c r="R41" s="126" t="s">
        <v>196</v>
      </c>
      <c r="S41" s="313">
        <v>1.076</v>
      </c>
      <c r="T41" s="313"/>
      <c r="U41" s="313"/>
      <c r="V41" s="313"/>
      <c r="W41" s="313"/>
      <c r="X41" s="127" t="s">
        <v>195</v>
      </c>
      <c r="Y41" s="313">
        <f t="shared" si="0"/>
        <v>0</v>
      </c>
      <c r="Z41" s="313"/>
      <c r="AA41" s="313"/>
      <c r="AB41" s="313"/>
      <c r="AC41" s="313"/>
      <c r="AD41" s="313"/>
      <c r="AE41" s="111" t="s">
        <v>197</v>
      </c>
      <c r="AF41" s="111"/>
      <c r="AG41" s="111"/>
      <c r="AH41" s="111"/>
      <c r="AI41" s="111"/>
      <c r="AJ41" s="111"/>
      <c r="AK41" s="111"/>
      <c r="AL41" s="111"/>
      <c r="AM41" s="111"/>
      <c r="AN41" s="111"/>
      <c r="AO41" s="111"/>
      <c r="AP41" s="111"/>
      <c r="AQ41" s="111"/>
    </row>
    <row r="42" spans="1:43" ht="15" customHeight="1">
      <c r="A42" s="111"/>
      <c r="B42" s="111"/>
      <c r="D42" s="111" t="s">
        <v>255</v>
      </c>
      <c r="E42" s="291" t="s">
        <v>264</v>
      </c>
      <c r="F42" s="291"/>
      <c r="G42" s="291"/>
      <c r="H42" s="292"/>
      <c r="I42" s="304">
        <f>'共通シートⅠ'!AC37</f>
        <v>0</v>
      </c>
      <c r="J42" s="304"/>
      <c r="K42" s="304"/>
      <c r="L42" s="304"/>
      <c r="M42" s="304"/>
      <c r="N42" s="304"/>
      <c r="O42" s="304"/>
      <c r="P42" s="308" t="s">
        <v>269</v>
      </c>
      <c r="Q42" s="308"/>
      <c r="R42" s="126" t="s">
        <v>196</v>
      </c>
      <c r="S42" s="313">
        <v>1.295</v>
      </c>
      <c r="T42" s="313"/>
      <c r="U42" s="313"/>
      <c r="V42" s="313"/>
      <c r="W42" s="313"/>
      <c r="X42" s="127" t="s">
        <v>195</v>
      </c>
      <c r="Y42" s="313">
        <f t="shared" si="0"/>
        <v>0</v>
      </c>
      <c r="Z42" s="313"/>
      <c r="AA42" s="313"/>
      <c r="AB42" s="313"/>
      <c r="AC42" s="313"/>
      <c r="AD42" s="313"/>
      <c r="AE42" s="111" t="s">
        <v>197</v>
      </c>
      <c r="AF42" s="111"/>
      <c r="AG42" s="111"/>
      <c r="AH42" s="111"/>
      <c r="AI42" s="111"/>
      <c r="AJ42" s="111"/>
      <c r="AK42" s="111"/>
      <c r="AL42" s="111"/>
      <c r="AM42" s="111"/>
      <c r="AN42" s="111"/>
      <c r="AO42" s="111"/>
      <c r="AP42" s="111"/>
      <c r="AQ42" s="111"/>
    </row>
    <row r="43" spans="1:43" ht="15" customHeight="1">
      <c r="A43" s="111"/>
      <c r="B43" s="111"/>
      <c r="D43" s="111" t="s">
        <v>256</v>
      </c>
      <c r="E43" s="291" t="s">
        <v>265</v>
      </c>
      <c r="F43" s="291"/>
      <c r="G43" s="291"/>
      <c r="H43" s="292"/>
      <c r="I43" s="304">
        <f>'共通シートⅠ'!E52</f>
        <v>0</v>
      </c>
      <c r="J43" s="304"/>
      <c r="K43" s="304"/>
      <c r="L43" s="304"/>
      <c r="M43" s="304"/>
      <c r="N43" s="304"/>
      <c r="O43" s="304"/>
      <c r="P43" s="308" t="s">
        <v>269</v>
      </c>
      <c r="Q43" s="308"/>
      <c r="R43" s="126" t="s">
        <v>196</v>
      </c>
      <c r="S43" s="313">
        <v>1.406</v>
      </c>
      <c r="T43" s="313"/>
      <c r="U43" s="313"/>
      <c r="V43" s="313"/>
      <c r="W43" s="313"/>
      <c r="X43" s="127" t="s">
        <v>195</v>
      </c>
      <c r="Y43" s="313">
        <f t="shared" si="0"/>
        <v>0</v>
      </c>
      <c r="Z43" s="313"/>
      <c r="AA43" s="313"/>
      <c r="AB43" s="313"/>
      <c r="AC43" s="313"/>
      <c r="AD43" s="313"/>
      <c r="AE43" s="111" t="s">
        <v>197</v>
      </c>
      <c r="AF43" s="111"/>
      <c r="AG43" s="111"/>
      <c r="AH43" s="111"/>
      <c r="AI43" s="111"/>
      <c r="AJ43" s="111"/>
      <c r="AK43" s="111"/>
      <c r="AL43" s="111"/>
      <c r="AM43" s="111"/>
      <c r="AN43" s="111"/>
      <c r="AO43" s="111"/>
      <c r="AP43" s="111"/>
      <c r="AQ43" s="111"/>
    </row>
    <row r="44" spans="1:43" ht="15" customHeight="1">
      <c r="A44" s="111"/>
      <c r="B44" s="111"/>
      <c r="D44" s="111" t="s">
        <v>257</v>
      </c>
      <c r="E44" s="291" t="s">
        <v>266</v>
      </c>
      <c r="F44" s="291"/>
      <c r="G44" s="291"/>
      <c r="H44" s="292"/>
      <c r="I44" s="304">
        <f>'共通シートⅠ'!Q52</f>
        <v>0</v>
      </c>
      <c r="J44" s="304"/>
      <c r="K44" s="304"/>
      <c r="L44" s="304"/>
      <c r="M44" s="304"/>
      <c r="N44" s="304"/>
      <c r="O44" s="304"/>
      <c r="P44" s="308" t="s">
        <v>269</v>
      </c>
      <c r="Q44" s="308"/>
      <c r="R44" s="126" t="s">
        <v>196</v>
      </c>
      <c r="S44" s="313">
        <v>0.686</v>
      </c>
      <c r="T44" s="313"/>
      <c r="U44" s="313"/>
      <c r="V44" s="313"/>
      <c r="W44" s="313"/>
      <c r="X44" s="127" t="s">
        <v>195</v>
      </c>
      <c r="Y44" s="313">
        <f t="shared" si="0"/>
        <v>0</v>
      </c>
      <c r="Z44" s="313"/>
      <c r="AA44" s="313"/>
      <c r="AB44" s="313"/>
      <c r="AC44" s="313"/>
      <c r="AD44" s="313"/>
      <c r="AE44" s="111" t="s">
        <v>197</v>
      </c>
      <c r="AF44" s="111"/>
      <c r="AG44" s="111"/>
      <c r="AH44" s="111"/>
      <c r="AI44" s="111"/>
      <c r="AJ44" s="111"/>
      <c r="AK44" s="111"/>
      <c r="AL44" s="111"/>
      <c r="AM44" s="111"/>
      <c r="AN44" s="111"/>
      <c r="AO44" s="111"/>
      <c r="AP44" s="111"/>
      <c r="AQ44" s="111"/>
    </row>
    <row r="45" spans="1:43" ht="15" customHeight="1">
      <c r="A45" s="111"/>
      <c r="B45" s="111"/>
      <c r="D45" s="111" t="s">
        <v>258</v>
      </c>
      <c r="E45" s="291" t="s">
        <v>267</v>
      </c>
      <c r="F45" s="291"/>
      <c r="G45" s="291"/>
      <c r="H45" s="292"/>
      <c r="I45" s="304">
        <f>'共通シートⅠ'!AC52</f>
        <v>0</v>
      </c>
      <c r="J45" s="304"/>
      <c r="K45" s="304"/>
      <c r="L45" s="304"/>
      <c r="M45" s="304"/>
      <c r="N45" s="304"/>
      <c r="O45" s="304"/>
      <c r="P45" s="308" t="s">
        <v>270</v>
      </c>
      <c r="Q45" s="308"/>
      <c r="R45" s="126" t="s">
        <v>196</v>
      </c>
      <c r="S45" s="313">
        <v>0.000257</v>
      </c>
      <c r="T45" s="313"/>
      <c r="U45" s="313"/>
      <c r="V45" s="313"/>
      <c r="W45" s="313" t="s">
        <v>195</v>
      </c>
      <c r="X45" s="127" t="s">
        <v>195</v>
      </c>
      <c r="Y45" s="313">
        <f t="shared" si="0"/>
        <v>0</v>
      </c>
      <c r="Z45" s="313"/>
      <c r="AA45" s="313"/>
      <c r="AB45" s="313"/>
      <c r="AC45" s="313"/>
      <c r="AD45" s="313"/>
      <c r="AE45" s="111" t="s">
        <v>197</v>
      </c>
      <c r="AF45" s="311"/>
      <c r="AG45" s="306" t="s">
        <v>200</v>
      </c>
      <c r="AH45" s="302" t="s">
        <v>201</v>
      </c>
      <c r="AI45" s="303"/>
      <c r="AJ45" s="305">
        <f>IF(I45+I46+I47=0,0,I45/(I45+I46+I47))</f>
        <v>0</v>
      </c>
      <c r="AK45" s="305"/>
      <c r="AL45" s="305"/>
      <c r="AM45" s="305"/>
      <c r="AN45" s="111"/>
      <c r="AO45" s="111"/>
      <c r="AP45" s="111"/>
      <c r="AQ45" s="111"/>
    </row>
    <row r="46" spans="1:43" ht="15" customHeight="1">
      <c r="A46" s="111"/>
      <c r="B46" s="111"/>
      <c r="D46" s="111" t="s">
        <v>259</v>
      </c>
      <c r="E46" s="291" t="s">
        <v>194</v>
      </c>
      <c r="F46" s="291"/>
      <c r="G46" s="291"/>
      <c r="H46" s="292"/>
      <c r="I46" s="304">
        <f>'共通シートⅠ'!E67</f>
        <v>0</v>
      </c>
      <c r="J46" s="304"/>
      <c r="K46" s="304"/>
      <c r="L46" s="304"/>
      <c r="M46" s="304"/>
      <c r="N46" s="304"/>
      <c r="O46" s="304"/>
      <c r="P46" s="308" t="s">
        <v>270</v>
      </c>
      <c r="Q46" s="308"/>
      <c r="R46" s="126" t="s">
        <v>196</v>
      </c>
      <c r="S46" s="313">
        <v>0.000239</v>
      </c>
      <c r="T46" s="313"/>
      <c r="U46" s="313"/>
      <c r="V46" s="313"/>
      <c r="W46" s="313"/>
      <c r="X46" s="127" t="s">
        <v>195</v>
      </c>
      <c r="Y46" s="313">
        <f t="shared" si="0"/>
        <v>0</v>
      </c>
      <c r="Z46" s="313"/>
      <c r="AA46" s="313"/>
      <c r="AB46" s="313"/>
      <c r="AC46" s="313"/>
      <c r="AD46" s="313"/>
      <c r="AE46" s="111" t="s">
        <v>197</v>
      </c>
      <c r="AF46" s="311"/>
      <c r="AG46" s="306"/>
      <c r="AH46" s="302" t="s">
        <v>202</v>
      </c>
      <c r="AI46" s="303"/>
      <c r="AJ46" s="305">
        <f>IF(I45+I46+I47=0,0,I46/(I45+I46+I47))</f>
        <v>0</v>
      </c>
      <c r="AK46" s="305"/>
      <c r="AL46" s="305"/>
      <c r="AM46" s="305"/>
      <c r="AN46" s="111"/>
      <c r="AO46" s="111"/>
      <c r="AP46" s="111"/>
      <c r="AQ46" s="111"/>
    </row>
    <row r="47" spans="1:43" ht="15" customHeight="1">
      <c r="A47" s="111"/>
      <c r="B47" s="111"/>
      <c r="D47" s="111" t="s">
        <v>260</v>
      </c>
      <c r="E47" s="291" t="s">
        <v>199</v>
      </c>
      <c r="F47" s="291"/>
      <c r="G47" s="291"/>
      <c r="H47" s="292"/>
      <c r="I47" s="304">
        <f>'共通シートⅠ'!Q67</f>
        <v>0</v>
      </c>
      <c r="J47" s="304"/>
      <c r="K47" s="304"/>
      <c r="L47" s="304"/>
      <c r="M47" s="304"/>
      <c r="N47" s="304"/>
      <c r="O47" s="304"/>
      <c r="P47" s="308" t="s">
        <v>270</v>
      </c>
      <c r="Q47" s="308"/>
      <c r="R47" s="126" t="s">
        <v>196</v>
      </c>
      <c r="S47" s="313">
        <v>0.000252</v>
      </c>
      <c r="T47" s="313"/>
      <c r="U47" s="313"/>
      <c r="V47" s="313"/>
      <c r="W47" s="313"/>
      <c r="X47" s="127" t="s">
        <v>195</v>
      </c>
      <c r="Y47" s="313">
        <f t="shared" si="0"/>
        <v>0</v>
      </c>
      <c r="Z47" s="313"/>
      <c r="AA47" s="313"/>
      <c r="AB47" s="313"/>
      <c r="AC47" s="313"/>
      <c r="AD47" s="313"/>
      <c r="AE47" s="111" t="s">
        <v>197</v>
      </c>
      <c r="AF47" s="311"/>
      <c r="AG47" s="306"/>
      <c r="AH47" s="302" t="s">
        <v>203</v>
      </c>
      <c r="AI47" s="303"/>
      <c r="AJ47" s="305">
        <f>IF(I45+I46+I47=0,0,I47/(I45+I46+I47))</f>
        <v>0</v>
      </c>
      <c r="AK47" s="305"/>
      <c r="AL47" s="305"/>
      <c r="AM47" s="305"/>
      <c r="AN47" s="111"/>
      <c r="AO47" s="111"/>
      <c r="AP47" s="111"/>
      <c r="AQ47" s="111"/>
    </row>
    <row r="48" spans="1:43" ht="15" customHeight="1">
      <c r="A48" s="111"/>
      <c r="B48" s="111"/>
      <c r="C48" s="128"/>
      <c r="D48" s="111" t="s">
        <v>261</v>
      </c>
      <c r="E48" s="291"/>
      <c r="F48" s="291"/>
      <c r="G48" s="291"/>
      <c r="H48" s="292"/>
      <c r="I48" s="277"/>
      <c r="J48" s="277"/>
      <c r="K48" s="277"/>
      <c r="L48" s="277"/>
      <c r="M48" s="277"/>
      <c r="N48" s="277"/>
      <c r="O48" s="277"/>
      <c r="P48" s="308"/>
      <c r="Q48" s="308"/>
      <c r="R48" s="126" t="s">
        <v>196</v>
      </c>
      <c r="S48" s="312"/>
      <c r="T48" s="312"/>
      <c r="U48" s="312"/>
      <c r="V48" s="312"/>
      <c r="W48" s="312"/>
      <c r="X48" s="127" t="s">
        <v>195</v>
      </c>
      <c r="Y48" s="313">
        <f t="shared" si="0"/>
        <v>0</v>
      </c>
      <c r="Z48" s="313"/>
      <c r="AA48" s="313"/>
      <c r="AB48" s="313"/>
      <c r="AC48" s="313"/>
      <c r="AD48" s="313"/>
      <c r="AE48" s="111" t="s">
        <v>197</v>
      </c>
      <c r="AF48" s="111"/>
      <c r="AG48" s="111"/>
      <c r="AH48" s="111"/>
      <c r="AI48" s="111"/>
      <c r="AJ48" s="111"/>
      <c r="AK48" s="111"/>
      <c r="AL48" s="111"/>
      <c r="AM48" s="111"/>
      <c r="AN48" s="111"/>
      <c r="AO48" s="111"/>
      <c r="AP48" s="111"/>
      <c r="AQ48" s="111"/>
    </row>
    <row r="49" spans="1:43" ht="15" customHeight="1">
      <c r="A49" s="111"/>
      <c r="B49" s="111"/>
      <c r="C49" s="111"/>
      <c r="D49" s="111"/>
      <c r="E49" s="111"/>
      <c r="F49" s="111"/>
      <c r="G49" s="125"/>
      <c r="H49" s="125"/>
      <c r="I49" s="125"/>
      <c r="J49" s="125"/>
      <c r="K49" s="125"/>
      <c r="L49" s="125"/>
      <c r="M49" s="125"/>
      <c r="N49" s="125"/>
      <c r="O49" s="125"/>
      <c r="P49" s="125"/>
      <c r="Q49" s="129"/>
      <c r="R49" s="129"/>
      <c r="S49" s="307" t="s">
        <v>217</v>
      </c>
      <c r="T49" s="307"/>
      <c r="U49" s="307"/>
      <c r="V49" s="307"/>
      <c r="W49" s="307"/>
      <c r="X49" s="307"/>
      <c r="Y49" s="314">
        <f>SUM(Y37:AD48)</f>
        <v>0</v>
      </c>
      <c r="Z49" s="315"/>
      <c r="AA49" s="315"/>
      <c r="AB49" s="315"/>
      <c r="AC49" s="315"/>
      <c r="AD49" s="315"/>
      <c r="AE49" s="130" t="s">
        <v>198</v>
      </c>
      <c r="AF49" s="131"/>
      <c r="AG49" s="309"/>
      <c r="AH49" s="310"/>
      <c r="AI49" s="310"/>
      <c r="AJ49" s="310"/>
      <c r="AK49" s="310"/>
      <c r="AL49" s="310"/>
      <c r="AM49" s="310"/>
      <c r="AN49" s="111"/>
      <c r="AO49" s="111"/>
      <c r="AP49" s="111"/>
      <c r="AQ49" s="111"/>
    </row>
    <row r="50" spans="1:43" ht="15" customHeight="1">
      <c r="A50" s="111"/>
      <c r="B50" s="111"/>
      <c r="C50" s="111"/>
      <c r="D50" s="111"/>
      <c r="E50" s="111"/>
      <c r="F50" s="111"/>
      <c r="G50" s="111"/>
      <c r="H50" s="281" t="str">
        <f>IF(OR(E48=0,E48=""),"⑫",E48)</f>
        <v>⑫</v>
      </c>
      <c r="I50" s="282"/>
      <c r="J50" s="282"/>
      <c r="K50" s="283" t="str">
        <f>IF(OR(E48=0,E48=""),"の指定がないので空欄","の原油換算率を記入して下さい")</f>
        <v>の指定がないので空欄</v>
      </c>
      <c r="L50" s="283"/>
      <c r="M50" s="283"/>
      <c r="N50" s="283"/>
      <c r="O50" s="283"/>
      <c r="P50" s="283"/>
      <c r="Q50" s="283"/>
      <c r="R50" s="283"/>
      <c r="S50" s="284"/>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row>
    <row r="51" spans="6:36" s="118" customFormat="1" ht="15" customHeight="1">
      <c r="F51" s="132"/>
      <c r="G51" s="132"/>
      <c r="H51" s="132"/>
      <c r="I51" s="132"/>
      <c r="J51" s="132"/>
      <c r="S51" s="132"/>
      <c r="T51" s="132"/>
      <c r="U51" s="132"/>
      <c r="V51" s="132"/>
      <c r="W51" s="132"/>
      <c r="AF51" s="132"/>
      <c r="AG51" s="132"/>
      <c r="AH51" s="132"/>
      <c r="AI51" s="132"/>
      <c r="AJ51" s="132"/>
    </row>
    <row r="52" spans="6:36" s="118" customFormat="1" ht="15" customHeight="1">
      <c r="F52" s="132"/>
      <c r="G52" s="132"/>
      <c r="H52" s="132"/>
      <c r="I52" s="132"/>
      <c r="J52" s="132"/>
      <c r="S52" s="132"/>
      <c r="T52" s="132"/>
      <c r="U52" s="132"/>
      <c r="V52" s="132"/>
      <c r="W52" s="132"/>
      <c r="AF52" s="132"/>
      <c r="AG52" s="132"/>
      <c r="AH52" s="132"/>
      <c r="AI52" s="132"/>
      <c r="AJ52" s="132"/>
    </row>
    <row r="53" spans="6:36" s="118" customFormat="1" ht="15" customHeight="1">
      <c r="F53" s="132"/>
      <c r="G53" s="132"/>
      <c r="H53" s="132"/>
      <c r="I53" s="132"/>
      <c r="J53" s="132"/>
      <c r="P53" s="115"/>
      <c r="Q53" s="115"/>
      <c r="R53" s="115"/>
      <c r="S53" s="132"/>
      <c r="T53" s="132"/>
      <c r="U53" s="132"/>
      <c r="V53" s="132"/>
      <c r="W53" s="132"/>
      <c r="AF53" s="133"/>
      <c r="AG53" s="133"/>
      <c r="AH53" s="133"/>
      <c r="AI53" s="133"/>
      <c r="AJ53" s="133"/>
    </row>
    <row r="54" s="118" customFormat="1" ht="15" customHeight="1"/>
    <row r="55" spans="2:43" s="118" customFormat="1" ht="15" customHeight="1">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row>
    <row r="56" spans="6:27" s="118" customFormat="1" ht="15" customHeight="1">
      <c r="F56" s="135"/>
      <c r="G56" s="135"/>
      <c r="H56" s="135"/>
      <c r="I56" s="135"/>
      <c r="J56" s="135"/>
      <c r="N56" s="116"/>
      <c r="R56" s="122"/>
      <c r="S56" s="122"/>
      <c r="T56" s="122"/>
      <c r="U56" s="116"/>
      <c r="V56" s="135"/>
      <c r="W56" s="135"/>
      <c r="X56" s="135"/>
      <c r="Y56" s="135"/>
      <c r="Z56" s="135"/>
      <c r="AA56" s="135"/>
    </row>
    <row r="57" spans="6:27" s="118" customFormat="1" ht="15" customHeight="1">
      <c r="F57" s="135"/>
      <c r="G57" s="135"/>
      <c r="H57" s="135"/>
      <c r="I57" s="135"/>
      <c r="J57" s="135"/>
      <c r="N57" s="116"/>
      <c r="R57" s="122"/>
      <c r="S57" s="122"/>
      <c r="T57" s="122"/>
      <c r="U57" s="116"/>
      <c r="V57" s="135"/>
      <c r="W57" s="135"/>
      <c r="X57" s="135"/>
      <c r="Y57" s="135"/>
      <c r="Z57" s="135"/>
      <c r="AA57" s="135"/>
    </row>
    <row r="58" spans="6:27" s="118" customFormat="1" ht="15" customHeight="1">
      <c r="F58" s="135"/>
      <c r="G58" s="135"/>
      <c r="H58" s="135"/>
      <c r="I58" s="135"/>
      <c r="J58" s="135"/>
      <c r="N58" s="116"/>
      <c r="R58" s="122"/>
      <c r="S58" s="122"/>
      <c r="T58" s="122"/>
      <c r="U58" s="116"/>
      <c r="V58" s="135"/>
      <c r="W58" s="135"/>
      <c r="X58" s="135"/>
      <c r="Y58" s="135"/>
      <c r="Z58" s="135"/>
      <c r="AA58" s="135"/>
    </row>
    <row r="59" spans="6:27" s="118" customFormat="1" ht="15" customHeight="1">
      <c r="F59" s="135"/>
      <c r="G59" s="135"/>
      <c r="H59" s="135"/>
      <c r="I59" s="135"/>
      <c r="J59" s="135"/>
      <c r="N59" s="116"/>
      <c r="R59" s="122"/>
      <c r="S59" s="122"/>
      <c r="T59" s="122"/>
      <c r="U59" s="116"/>
      <c r="V59" s="135"/>
      <c r="W59" s="135"/>
      <c r="X59" s="135"/>
      <c r="Y59" s="135"/>
      <c r="Z59" s="135"/>
      <c r="AA59" s="135"/>
    </row>
    <row r="60" spans="6:27" s="118" customFormat="1" ht="15" customHeight="1">
      <c r="F60" s="135"/>
      <c r="G60" s="135"/>
      <c r="H60" s="135"/>
      <c r="I60" s="135"/>
      <c r="J60" s="135"/>
      <c r="L60" s="115"/>
      <c r="M60" s="115"/>
      <c r="N60" s="116"/>
      <c r="R60" s="122"/>
      <c r="S60" s="122"/>
      <c r="T60" s="122"/>
      <c r="U60" s="116"/>
      <c r="V60" s="135"/>
      <c r="W60" s="135"/>
      <c r="X60" s="135"/>
      <c r="Y60" s="135"/>
      <c r="Z60" s="135"/>
      <c r="AA60" s="135"/>
    </row>
    <row r="61" spans="6:27" s="118" customFormat="1" ht="15" customHeight="1">
      <c r="F61" s="135"/>
      <c r="G61" s="135"/>
      <c r="H61" s="135"/>
      <c r="I61" s="135"/>
      <c r="J61" s="135"/>
      <c r="U61" s="116"/>
      <c r="V61" s="135"/>
      <c r="W61" s="135"/>
      <c r="X61" s="135"/>
      <c r="Y61" s="135"/>
      <c r="Z61" s="135"/>
      <c r="AA61" s="135"/>
    </row>
    <row r="62" spans="3:39" s="118" customFormat="1" ht="15" customHeight="1">
      <c r="C62" s="136"/>
      <c r="D62" s="136"/>
      <c r="E62" s="136"/>
      <c r="F62" s="137"/>
      <c r="G62" s="137"/>
      <c r="H62" s="137"/>
      <c r="I62" s="137"/>
      <c r="J62" s="137"/>
      <c r="L62" s="116"/>
      <c r="M62" s="116"/>
      <c r="O62" s="136"/>
      <c r="P62" s="136"/>
      <c r="Q62" s="136"/>
      <c r="R62" s="136"/>
      <c r="S62" s="136"/>
      <c r="V62" s="135"/>
      <c r="W62" s="135"/>
      <c r="X62" s="135"/>
      <c r="Y62" s="135"/>
      <c r="Z62" s="135"/>
      <c r="AA62" s="135"/>
      <c r="AE62" s="131"/>
      <c r="AF62" s="138"/>
      <c r="AG62" s="138"/>
      <c r="AH62" s="138"/>
      <c r="AI62" s="138"/>
      <c r="AJ62" s="138"/>
      <c r="AK62" s="138"/>
      <c r="AL62" s="138"/>
      <c r="AM62" s="138"/>
    </row>
    <row r="63" spans="3:29" s="118" customFormat="1" ht="15" customHeight="1">
      <c r="C63" s="136"/>
      <c r="D63" s="136"/>
      <c r="E63" s="136"/>
      <c r="F63" s="137"/>
      <c r="G63" s="137"/>
      <c r="H63" s="137"/>
      <c r="I63" s="137"/>
      <c r="J63" s="137"/>
      <c r="L63" s="116"/>
      <c r="M63" s="116"/>
      <c r="O63" s="136"/>
      <c r="P63" s="136"/>
      <c r="Q63" s="136"/>
      <c r="R63" s="136"/>
      <c r="S63" s="136"/>
      <c r="T63" s="136"/>
      <c r="U63" s="136"/>
      <c r="V63" s="139"/>
      <c r="W63" s="139"/>
      <c r="X63" s="139"/>
      <c r="Y63" s="139"/>
      <c r="Z63" s="139"/>
      <c r="AA63" s="125"/>
      <c r="AB63" s="125"/>
      <c r="AC63" s="125"/>
    </row>
  </sheetData>
  <sheetProtection selectLockedCells="1" selectUnlockedCells="1"/>
  <mergeCells count="113">
    <mergeCell ref="B17:S17"/>
    <mergeCell ref="U17:AM17"/>
    <mergeCell ref="B8:S8"/>
    <mergeCell ref="U8:AM8"/>
    <mergeCell ref="U11:AB11"/>
    <mergeCell ref="AE11:AM11"/>
    <mergeCell ref="A14:S14"/>
    <mergeCell ref="U10:AB10"/>
    <mergeCell ref="AE10:AM10"/>
    <mergeCell ref="B25:S25"/>
    <mergeCell ref="U23:AB23"/>
    <mergeCell ref="B23:N23"/>
    <mergeCell ref="O23:S23"/>
    <mergeCell ref="H50:J50"/>
    <mergeCell ref="K50:S50"/>
    <mergeCell ref="P46:Q46"/>
    <mergeCell ref="I47:O47"/>
    <mergeCell ref="P47:Q47"/>
    <mergeCell ref="I48:O48"/>
    <mergeCell ref="P48:Q48"/>
    <mergeCell ref="E46:H46"/>
    <mergeCell ref="E47:H47"/>
    <mergeCell ref="E48:H48"/>
    <mergeCell ref="Y43:AD43"/>
    <mergeCell ref="Y46:AD46"/>
    <mergeCell ref="P37:Q37"/>
    <mergeCell ref="I37:O37"/>
    <mergeCell ref="I38:O38"/>
    <mergeCell ref="P38:Q38"/>
    <mergeCell ref="I42:O42"/>
    <mergeCell ref="P42:Q42"/>
    <mergeCell ref="I43:O43"/>
    <mergeCell ref="P43:Q43"/>
    <mergeCell ref="W33:AA33"/>
    <mergeCell ref="AD33:AE33"/>
    <mergeCell ref="Y37:AD37"/>
    <mergeCell ref="Y40:AD40"/>
    <mergeCell ref="S37:W37"/>
    <mergeCell ref="S39:W39"/>
    <mergeCell ref="S40:W40"/>
    <mergeCell ref="Y38:AD38"/>
    <mergeCell ref="Y39:AD39"/>
    <mergeCell ref="A28:S28"/>
    <mergeCell ref="U28:V28"/>
    <mergeCell ref="W28:X28"/>
    <mergeCell ref="A30:AM30"/>
    <mergeCell ref="AC23:AD23"/>
    <mergeCell ref="U25:AB25"/>
    <mergeCell ref="A35:AM35"/>
    <mergeCell ref="AF33:AM33"/>
    <mergeCell ref="AC28:AD28"/>
    <mergeCell ref="C33:D33"/>
    <mergeCell ref="E33:I33"/>
    <mergeCell ref="L33:M33"/>
    <mergeCell ref="U33:V33"/>
    <mergeCell ref="N33:R33"/>
    <mergeCell ref="A1:AM2"/>
    <mergeCell ref="Z28:AA28"/>
    <mergeCell ref="A4:AM4"/>
    <mergeCell ref="U21:AM21"/>
    <mergeCell ref="B10:S10"/>
    <mergeCell ref="B21:S21"/>
    <mergeCell ref="B19:S19"/>
    <mergeCell ref="U19:AM19"/>
    <mergeCell ref="B6:S6"/>
    <mergeCell ref="U6:AM6"/>
    <mergeCell ref="I40:O40"/>
    <mergeCell ref="P40:Q40"/>
    <mergeCell ref="I41:O41"/>
    <mergeCell ref="P41:Q41"/>
    <mergeCell ref="E43:H43"/>
    <mergeCell ref="E44:H44"/>
    <mergeCell ref="E45:H45"/>
    <mergeCell ref="I46:O46"/>
    <mergeCell ref="E37:H37"/>
    <mergeCell ref="B36:AM36"/>
    <mergeCell ref="E42:H42"/>
    <mergeCell ref="Y42:AD42"/>
    <mergeCell ref="E38:H38"/>
    <mergeCell ref="E39:H39"/>
    <mergeCell ref="E40:H40"/>
    <mergeCell ref="E41:H41"/>
    <mergeCell ref="P39:Q39"/>
    <mergeCell ref="S38:W38"/>
    <mergeCell ref="I39:O39"/>
    <mergeCell ref="Y44:AD44"/>
    <mergeCell ref="Y45:AD45"/>
    <mergeCell ref="S41:W41"/>
    <mergeCell ref="S42:W42"/>
    <mergeCell ref="S43:W43"/>
    <mergeCell ref="Y41:AD41"/>
    <mergeCell ref="I44:O44"/>
    <mergeCell ref="P44:Q44"/>
    <mergeCell ref="I45:O45"/>
    <mergeCell ref="S44:W44"/>
    <mergeCell ref="S45:W45"/>
    <mergeCell ref="AG45:AG47"/>
    <mergeCell ref="AH47:AI47"/>
    <mergeCell ref="S47:W47"/>
    <mergeCell ref="S46:W46"/>
    <mergeCell ref="Y47:AD47"/>
    <mergeCell ref="AH46:AI46"/>
    <mergeCell ref="AH45:AI45"/>
    <mergeCell ref="Y49:AD49"/>
    <mergeCell ref="P45:Q45"/>
    <mergeCell ref="AG49:AM49"/>
    <mergeCell ref="AF45:AF47"/>
    <mergeCell ref="S48:W48"/>
    <mergeCell ref="Y48:AD48"/>
    <mergeCell ref="S49:X49"/>
    <mergeCell ref="AJ46:AM46"/>
    <mergeCell ref="AJ47:AM47"/>
    <mergeCell ref="AJ45:AM45"/>
  </mergeCells>
  <printOptions/>
  <pageMargins left="0.984251968503937" right="0" top="0.3937007874015748" bottom="0" header="0.5118110236220472" footer="0.5118110236220472"/>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workbookViewId="0" topLeftCell="A1">
      <pane ySplit="8" topLeftCell="BM9" activePane="bottomLeft" state="frozen"/>
      <selection pane="topLeft" activeCell="E50" sqref="E50:M50"/>
      <selection pane="bottomLeft" activeCell="AM41" sqref="AM41:BA41"/>
    </sheetView>
  </sheetViews>
  <sheetFormatPr defaultColWidth="9.00390625" defaultRowHeight="15" customHeight="1"/>
  <cols>
    <col min="1" max="1" width="2.625" style="154" customWidth="1"/>
    <col min="2" max="13" width="2.625" style="141" customWidth="1"/>
    <col min="14" max="14" width="2.50390625" style="141" customWidth="1"/>
    <col min="15" max="17" width="2.625" style="141" customWidth="1"/>
    <col min="18" max="18" width="2.75390625" style="141" customWidth="1"/>
    <col min="19" max="51" width="2.625" style="141" customWidth="1"/>
    <col min="52" max="52" width="6.25390625" style="141" customWidth="1"/>
    <col min="53" max="16384" width="2.625" style="141" customWidth="1"/>
  </cols>
  <sheetData>
    <row r="1" spans="1:55" ht="15" customHeight="1">
      <c r="A1" s="404" t="s">
        <v>138</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row>
    <row r="2" spans="1:55" ht="15" customHeigh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row>
    <row r="3" spans="1:55" s="143" customFormat="1" ht="15" customHeight="1">
      <c r="A3" s="279" t="s">
        <v>224</v>
      </c>
      <c r="B3" s="280"/>
      <c r="C3" s="280"/>
      <c r="D3" s="280"/>
      <c r="E3" s="280"/>
      <c r="F3" s="280"/>
      <c r="G3" s="280"/>
      <c r="H3" s="280"/>
      <c r="I3" s="280"/>
      <c r="J3" s="280"/>
      <c r="K3" s="280"/>
      <c r="L3" s="280"/>
      <c r="M3" s="280"/>
      <c r="N3" s="280"/>
      <c r="O3" s="280"/>
      <c r="P3" s="280"/>
      <c r="Q3" s="280"/>
      <c r="R3" s="280"/>
      <c r="S3" s="280"/>
      <c r="T3" s="280"/>
      <c r="U3" s="280"/>
      <c r="V3" s="280"/>
      <c r="W3" s="368"/>
      <c r="X3" s="368"/>
      <c r="Y3" s="368"/>
      <c r="Z3" s="280" t="str">
        <f>IF(OR(W3&gt;8760,W3="",W3&lt;=0),"←誤入力です","時間でした。")</f>
        <v>←誤入力です</v>
      </c>
      <c r="AA3" s="280"/>
      <c r="AB3" s="280"/>
      <c r="AC3" s="280"/>
      <c r="AD3" s="280" t="s">
        <v>1</v>
      </c>
      <c r="AE3" s="280"/>
      <c r="AF3" s="355"/>
      <c r="AG3" s="280" t="s">
        <v>0</v>
      </c>
      <c r="AH3" s="355"/>
      <c r="AI3" s="280" t="s">
        <v>34</v>
      </c>
      <c r="AJ3" s="355"/>
      <c r="AK3" s="280" t="s">
        <v>151</v>
      </c>
      <c r="AL3" s="364">
        <f>'共通シートⅡ'!U6</f>
        <v>0</v>
      </c>
      <c r="AM3" s="364"/>
      <c r="AN3" s="364"/>
      <c r="AO3" s="364"/>
      <c r="AP3" s="364"/>
      <c r="AQ3" s="364"/>
      <c r="AR3" s="364"/>
      <c r="AS3" s="364"/>
      <c r="AT3" s="364"/>
      <c r="AU3" s="364"/>
      <c r="AV3" s="364"/>
      <c r="AW3" s="366">
        <f>'共通シートⅡ'!E33</f>
        <v>0</v>
      </c>
      <c r="AX3" s="366"/>
      <c r="AY3" s="366"/>
      <c r="AZ3" s="366"/>
      <c r="BA3" s="366"/>
      <c r="BB3" s="360" t="s">
        <v>59</v>
      </c>
      <c r="BC3" s="361"/>
    </row>
    <row r="4" spans="1:55" s="143" customFormat="1" ht="15" customHeight="1">
      <c r="A4" s="275"/>
      <c r="B4" s="276"/>
      <c r="C4" s="276"/>
      <c r="D4" s="276"/>
      <c r="E4" s="276"/>
      <c r="F4" s="276"/>
      <c r="G4" s="276"/>
      <c r="H4" s="276"/>
      <c r="I4" s="276"/>
      <c r="J4" s="276"/>
      <c r="K4" s="276"/>
      <c r="L4" s="276"/>
      <c r="M4" s="276"/>
      <c r="N4" s="276"/>
      <c r="O4" s="276"/>
      <c r="P4" s="276"/>
      <c r="Q4" s="276"/>
      <c r="R4" s="276"/>
      <c r="S4" s="276"/>
      <c r="T4" s="276"/>
      <c r="U4" s="276"/>
      <c r="V4" s="276"/>
      <c r="W4" s="369"/>
      <c r="X4" s="369"/>
      <c r="Y4" s="369"/>
      <c r="Z4" s="276"/>
      <c r="AA4" s="276"/>
      <c r="AB4" s="276"/>
      <c r="AC4" s="276"/>
      <c r="AD4" s="276"/>
      <c r="AE4" s="276"/>
      <c r="AF4" s="356"/>
      <c r="AG4" s="276"/>
      <c r="AH4" s="356"/>
      <c r="AI4" s="276"/>
      <c r="AJ4" s="356"/>
      <c r="AK4" s="276"/>
      <c r="AL4" s="365"/>
      <c r="AM4" s="365"/>
      <c r="AN4" s="365"/>
      <c r="AO4" s="365"/>
      <c r="AP4" s="365"/>
      <c r="AQ4" s="365"/>
      <c r="AR4" s="365"/>
      <c r="AS4" s="365"/>
      <c r="AT4" s="365"/>
      <c r="AU4" s="365"/>
      <c r="AV4" s="365"/>
      <c r="AW4" s="367"/>
      <c r="AX4" s="367"/>
      <c r="AY4" s="367"/>
      <c r="AZ4" s="367"/>
      <c r="BA4" s="367"/>
      <c r="BB4" s="362"/>
      <c r="BC4" s="363"/>
    </row>
    <row r="5" spans="1:49" s="152" customFormat="1" ht="9.75" customHeight="1">
      <c r="A5" s="146"/>
      <c r="B5" s="146"/>
      <c r="C5" s="146"/>
      <c r="D5" s="146"/>
      <c r="E5" s="146"/>
      <c r="F5" s="146"/>
      <c r="G5" s="146"/>
      <c r="H5" s="146"/>
      <c r="I5" s="146"/>
      <c r="J5" s="146"/>
      <c r="K5" s="146"/>
      <c r="L5" s="146"/>
      <c r="M5" s="146"/>
      <c r="N5" s="146"/>
      <c r="O5" s="146"/>
      <c r="P5" s="146"/>
      <c r="Q5" s="146"/>
      <c r="R5" s="147"/>
      <c r="S5" s="148"/>
      <c r="T5" s="148"/>
      <c r="U5" s="149"/>
      <c r="V5" s="150"/>
      <c r="W5" s="149"/>
      <c r="X5" s="148"/>
      <c r="Y5" s="149"/>
      <c r="Z5" s="148"/>
      <c r="AA5" s="151"/>
      <c r="AB5" s="151"/>
      <c r="AC5" s="151"/>
      <c r="AD5" s="151"/>
      <c r="AE5" s="151"/>
      <c r="AF5" s="151"/>
      <c r="AG5" s="151"/>
      <c r="AH5" s="151"/>
      <c r="AI5" s="151"/>
      <c r="AJ5" s="151"/>
      <c r="AK5" s="151"/>
      <c r="AL5" s="151"/>
      <c r="AM5" s="151"/>
      <c r="AN5" s="151"/>
      <c r="AO5" s="148"/>
      <c r="AP5" s="149"/>
      <c r="AQ5" s="150"/>
      <c r="AR5" s="151"/>
      <c r="AS5" s="151"/>
      <c r="AT5" s="151"/>
      <c r="AU5" s="151"/>
      <c r="AV5" s="146"/>
      <c r="AW5" s="146"/>
    </row>
    <row r="6" spans="1:55" ht="15" customHeight="1">
      <c r="A6" s="140"/>
      <c r="B6" s="348" t="s">
        <v>145</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57" t="s">
        <v>146</v>
      </c>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9"/>
    </row>
    <row r="7" spans="2:55" ht="15" customHeight="1">
      <c r="B7" s="279" t="s">
        <v>108</v>
      </c>
      <c r="C7" s="349"/>
      <c r="D7" s="279" t="s">
        <v>147</v>
      </c>
      <c r="E7" s="280"/>
      <c r="F7" s="280"/>
      <c r="G7" s="280"/>
      <c r="H7" s="393" t="s">
        <v>137</v>
      </c>
      <c r="I7" s="351"/>
      <c r="J7" s="351"/>
      <c r="K7" s="352"/>
      <c r="L7" s="279" t="s">
        <v>94</v>
      </c>
      <c r="M7" s="349"/>
      <c r="N7" s="393" t="s">
        <v>57</v>
      </c>
      <c r="O7" s="351"/>
      <c r="P7" s="351"/>
      <c r="Q7" s="351"/>
      <c r="R7" s="351"/>
      <c r="S7" s="348" t="s">
        <v>139</v>
      </c>
      <c r="T7" s="279" t="s">
        <v>140</v>
      </c>
      <c r="U7" s="351"/>
      <c r="V7" s="352"/>
      <c r="W7" s="279" t="s">
        <v>141</v>
      </c>
      <c r="X7" s="280"/>
      <c r="Y7" s="349"/>
      <c r="Z7" s="279" t="s">
        <v>142</v>
      </c>
      <c r="AA7" s="351"/>
      <c r="AB7" s="352"/>
      <c r="AC7" s="384" t="s">
        <v>108</v>
      </c>
      <c r="AD7" s="385"/>
      <c r="AE7" s="385" t="s">
        <v>110</v>
      </c>
      <c r="AF7" s="385"/>
      <c r="AG7" s="385"/>
      <c r="AH7" s="385"/>
      <c r="AI7" s="279" t="s">
        <v>57</v>
      </c>
      <c r="AJ7" s="280"/>
      <c r="AK7" s="280"/>
      <c r="AL7" s="280"/>
      <c r="AM7" s="349"/>
      <c r="AN7" s="385" t="s">
        <v>139</v>
      </c>
      <c r="AO7" s="279" t="s">
        <v>140</v>
      </c>
      <c r="AP7" s="351"/>
      <c r="AQ7" s="352"/>
      <c r="AR7" s="279" t="s">
        <v>141</v>
      </c>
      <c r="AS7" s="280"/>
      <c r="AT7" s="349"/>
      <c r="AU7" s="279" t="s">
        <v>142</v>
      </c>
      <c r="AV7" s="351"/>
      <c r="AW7" s="352"/>
      <c r="AX7" s="348" t="s">
        <v>148</v>
      </c>
      <c r="AY7" s="395"/>
      <c r="AZ7" s="395"/>
      <c r="BA7" s="395"/>
      <c r="BB7" s="279" t="s">
        <v>150</v>
      </c>
      <c r="BC7" s="352"/>
    </row>
    <row r="8" spans="2:55" ht="15" customHeight="1">
      <c r="B8" s="275" t="s">
        <v>93</v>
      </c>
      <c r="C8" s="350"/>
      <c r="D8" s="275"/>
      <c r="E8" s="276"/>
      <c r="F8" s="276"/>
      <c r="G8" s="276"/>
      <c r="H8" s="394"/>
      <c r="I8" s="382"/>
      <c r="J8" s="382"/>
      <c r="K8" s="383"/>
      <c r="L8" s="275" t="s">
        <v>95</v>
      </c>
      <c r="M8" s="350"/>
      <c r="N8" s="394"/>
      <c r="O8" s="382"/>
      <c r="P8" s="382"/>
      <c r="Q8" s="382"/>
      <c r="R8" s="382"/>
      <c r="S8" s="395"/>
      <c r="T8" s="275" t="s">
        <v>143</v>
      </c>
      <c r="U8" s="382"/>
      <c r="V8" s="383"/>
      <c r="W8" s="275" t="s">
        <v>144</v>
      </c>
      <c r="X8" s="276"/>
      <c r="Y8" s="350"/>
      <c r="Z8" s="275" t="s">
        <v>144</v>
      </c>
      <c r="AA8" s="382"/>
      <c r="AB8" s="383"/>
      <c r="AC8" s="392" t="s">
        <v>93</v>
      </c>
      <c r="AD8" s="391"/>
      <c r="AE8" s="391"/>
      <c r="AF8" s="391"/>
      <c r="AG8" s="391"/>
      <c r="AH8" s="391"/>
      <c r="AI8" s="275"/>
      <c r="AJ8" s="276"/>
      <c r="AK8" s="276"/>
      <c r="AL8" s="276"/>
      <c r="AM8" s="350"/>
      <c r="AN8" s="391"/>
      <c r="AO8" s="275" t="s">
        <v>143</v>
      </c>
      <c r="AP8" s="382"/>
      <c r="AQ8" s="383"/>
      <c r="AR8" s="275" t="s">
        <v>144</v>
      </c>
      <c r="AS8" s="276"/>
      <c r="AT8" s="350"/>
      <c r="AU8" s="275" t="s">
        <v>144</v>
      </c>
      <c r="AV8" s="382"/>
      <c r="AW8" s="383"/>
      <c r="AX8" s="395"/>
      <c r="AY8" s="395"/>
      <c r="AZ8" s="395"/>
      <c r="BA8" s="395"/>
      <c r="BB8" s="275" t="s">
        <v>149</v>
      </c>
      <c r="BC8" s="383"/>
    </row>
    <row r="9" spans="1:55" ht="15" customHeight="1">
      <c r="A9" s="154">
        <v>1</v>
      </c>
      <c r="B9" s="388"/>
      <c r="C9" s="388"/>
      <c r="D9" s="353"/>
      <c r="E9" s="354"/>
      <c r="F9" s="354"/>
      <c r="G9" s="354"/>
      <c r="H9" s="377"/>
      <c r="I9" s="377"/>
      <c r="J9" s="377"/>
      <c r="K9" s="377"/>
      <c r="L9" s="388"/>
      <c r="M9" s="388"/>
      <c r="N9" s="353"/>
      <c r="O9" s="354"/>
      <c r="P9" s="354"/>
      <c r="Q9" s="354"/>
      <c r="R9" s="354"/>
      <c r="S9" s="248"/>
      <c r="T9" s="389"/>
      <c r="U9" s="389"/>
      <c r="V9" s="389"/>
      <c r="W9" s="374"/>
      <c r="X9" s="375"/>
      <c r="Y9" s="376"/>
      <c r="Z9" s="374"/>
      <c r="AA9" s="375"/>
      <c r="AB9" s="375"/>
      <c r="AC9" s="387"/>
      <c r="AD9" s="388"/>
      <c r="AE9" s="377"/>
      <c r="AF9" s="377"/>
      <c r="AG9" s="377"/>
      <c r="AH9" s="377"/>
      <c r="AI9" s="353"/>
      <c r="AJ9" s="354"/>
      <c r="AK9" s="354"/>
      <c r="AL9" s="354"/>
      <c r="AM9" s="390"/>
      <c r="AN9" s="248"/>
      <c r="AO9" s="389"/>
      <c r="AP9" s="389"/>
      <c r="AQ9" s="389"/>
      <c r="AR9" s="374"/>
      <c r="AS9" s="375"/>
      <c r="AT9" s="376"/>
      <c r="AU9" s="389"/>
      <c r="AV9" s="389"/>
      <c r="AW9" s="389"/>
      <c r="AX9" s="388"/>
      <c r="AY9" s="388"/>
      <c r="AZ9" s="388"/>
      <c r="BA9" s="388"/>
      <c r="BB9" s="388"/>
      <c r="BC9" s="388"/>
    </row>
    <row r="10" spans="1:55" ht="15" customHeight="1">
      <c r="A10" s="154">
        <v>2</v>
      </c>
      <c r="B10" s="388"/>
      <c r="C10" s="388"/>
      <c r="D10" s="353"/>
      <c r="E10" s="354"/>
      <c r="F10" s="354"/>
      <c r="G10" s="354"/>
      <c r="H10" s="377"/>
      <c r="I10" s="377"/>
      <c r="J10" s="377"/>
      <c r="K10" s="377"/>
      <c r="L10" s="388"/>
      <c r="M10" s="388"/>
      <c r="N10" s="353"/>
      <c r="O10" s="354"/>
      <c r="P10" s="354"/>
      <c r="Q10" s="354"/>
      <c r="R10" s="354"/>
      <c r="S10" s="248"/>
      <c r="T10" s="389"/>
      <c r="U10" s="389"/>
      <c r="V10" s="389"/>
      <c r="W10" s="374"/>
      <c r="X10" s="375"/>
      <c r="Y10" s="376"/>
      <c r="Z10" s="374"/>
      <c r="AA10" s="375"/>
      <c r="AB10" s="375"/>
      <c r="AC10" s="387"/>
      <c r="AD10" s="388"/>
      <c r="AE10" s="377"/>
      <c r="AF10" s="377"/>
      <c r="AG10" s="377"/>
      <c r="AH10" s="377"/>
      <c r="AI10" s="353"/>
      <c r="AJ10" s="354"/>
      <c r="AK10" s="354"/>
      <c r="AL10" s="354"/>
      <c r="AM10" s="390"/>
      <c r="AN10" s="248"/>
      <c r="AO10" s="389"/>
      <c r="AP10" s="389"/>
      <c r="AQ10" s="389"/>
      <c r="AR10" s="374"/>
      <c r="AS10" s="375"/>
      <c r="AT10" s="376"/>
      <c r="AU10" s="389"/>
      <c r="AV10" s="389"/>
      <c r="AW10" s="389"/>
      <c r="AX10" s="388"/>
      <c r="AY10" s="388"/>
      <c r="AZ10" s="388"/>
      <c r="BA10" s="388"/>
      <c r="BB10" s="388"/>
      <c r="BC10" s="388"/>
    </row>
    <row r="11" spans="1:55" ht="15" customHeight="1">
      <c r="A11" s="154">
        <v>3</v>
      </c>
      <c r="B11" s="388"/>
      <c r="C11" s="388"/>
      <c r="D11" s="353"/>
      <c r="E11" s="354"/>
      <c r="F11" s="354"/>
      <c r="G11" s="354"/>
      <c r="H11" s="377"/>
      <c r="I11" s="377"/>
      <c r="J11" s="377"/>
      <c r="K11" s="377"/>
      <c r="L11" s="388"/>
      <c r="M11" s="388"/>
      <c r="N11" s="353"/>
      <c r="O11" s="354"/>
      <c r="P11" s="354"/>
      <c r="Q11" s="354"/>
      <c r="R11" s="354"/>
      <c r="S11" s="248"/>
      <c r="T11" s="389"/>
      <c r="U11" s="389"/>
      <c r="V11" s="389"/>
      <c r="W11" s="374"/>
      <c r="X11" s="375"/>
      <c r="Y11" s="376"/>
      <c r="Z11" s="374"/>
      <c r="AA11" s="375"/>
      <c r="AB11" s="375"/>
      <c r="AC11" s="387"/>
      <c r="AD11" s="388"/>
      <c r="AE11" s="377"/>
      <c r="AF11" s="377"/>
      <c r="AG11" s="377"/>
      <c r="AH11" s="377"/>
      <c r="AI11" s="353"/>
      <c r="AJ11" s="354"/>
      <c r="AK11" s="354"/>
      <c r="AL11" s="354"/>
      <c r="AM11" s="390"/>
      <c r="AN11" s="248"/>
      <c r="AO11" s="389"/>
      <c r="AP11" s="389"/>
      <c r="AQ11" s="389"/>
      <c r="AR11" s="374"/>
      <c r="AS11" s="375"/>
      <c r="AT11" s="376"/>
      <c r="AU11" s="389"/>
      <c r="AV11" s="389"/>
      <c r="AW11" s="389"/>
      <c r="AX11" s="388"/>
      <c r="AY11" s="388"/>
      <c r="AZ11" s="388"/>
      <c r="BA11" s="388"/>
      <c r="BB11" s="388"/>
      <c r="BC11" s="388"/>
    </row>
    <row r="12" spans="1:55" ht="15" customHeight="1">
      <c r="A12" s="154">
        <v>4</v>
      </c>
      <c r="B12" s="373"/>
      <c r="C12" s="373"/>
      <c r="D12" s="353"/>
      <c r="E12" s="354"/>
      <c r="F12" s="354"/>
      <c r="G12" s="354"/>
      <c r="H12" s="377"/>
      <c r="I12" s="377"/>
      <c r="J12" s="377"/>
      <c r="K12" s="377"/>
      <c r="L12" s="388"/>
      <c r="M12" s="388"/>
      <c r="N12" s="353"/>
      <c r="O12" s="354"/>
      <c r="P12" s="354"/>
      <c r="Q12" s="354"/>
      <c r="R12" s="354"/>
      <c r="S12" s="249"/>
      <c r="T12" s="378"/>
      <c r="U12" s="378"/>
      <c r="V12" s="378"/>
      <c r="W12" s="346"/>
      <c r="X12" s="347"/>
      <c r="Y12" s="370"/>
      <c r="Z12" s="346"/>
      <c r="AA12" s="347"/>
      <c r="AB12" s="347"/>
      <c r="AC12" s="372"/>
      <c r="AD12" s="373"/>
      <c r="AE12" s="377"/>
      <c r="AF12" s="377"/>
      <c r="AG12" s="377"/>
      <c r="AH12" s="377"/>
      <c r="AI12" s="353"/>
      <c r="AJ12" s="354"/>
      <c r="AK12" s="354"/>
      <c r="AL12" s="354"/>
      <c r="AM12" s="390"/>
      <c r="AN12" s="248"/>
      <c r="AO12" s="378"/>
      <c r="AP12" s="378"/>
      <c r="AQ12" s="378"/>
      <c r="AR12" s="346"/>
      <c r="AS12" s="347"/>
      <c r="AT12" s="370"/>
      <c r="AU12" s="378"/>
      <c r="AV12" s="378"/>
      <c r="AW12" s="378"/>
      <c r="AX12" s="388"/>
      <c r="AY12" s="388"/>
      <c r="AZ12" s="388"/>
      <c r="BA12" s="388"/>
      <c r="BB12" s="388"/>
      <c r="BC12" s="388"/>
    </row>
    <row r="13" spans="1:55" ht="15" customHeight="1">
      <c r="A13" s="154">
        <v>5</v>
      </c>
      <c r="B13" s="373"/>
      <c r="C13" s="373"/>
      <c r="D13" s="344"/>
      <c r="E13" s="345"/>
      <c r="F13" s="345"/>
      <c r="G13" s="345"/>
      <c r="H13" s="371"/>
      <c r="I13" s="371"/>
      <c r="J13" s="371"/>
      <c r="K13" s="371"/>
      <c r="L13" s="373"/>
      <c r="M13" s="373"/>
      <c r="N13" s="344"/>
      <c r="O13" s="345"/>
      <c r="P13" s="345"/>
      <c r="Q13" s="345"/>
      <c r="R13" s="345"/>
      <c r="S13" s="249"/>
      <c r="T13" s="378"/>
      <c r="U13" s="378"/>
      <c r="V13" s="378"/>
      <c r="W13" s="346"/>
      <c r="X13" s="347"/>
      <c r="Y13" s="370"/>
      <c r="Z13" s="346"/>
      <c r="AA13" s="347"/>
      <c r="AB13" s="347"/>
      <c r="AC13" s="372"/>
      <c r="AD13" s="373"/>
      <c r="AE13" s="371"/>
      <c r="AF13" s="371"/>
      <c r="AG13" s="371"/>
      <c r="AH13" s="371"/>
      <c r="AI13" s="344"/>
      <c r="AJ13" s="345"/>
      <c r="AK13" s="345"/>
      <c r="AL13" s="345"/>
      <c r="AM13" s="386"/>
      <c r="AN13" s="249"/>
      <c r="AO13" s="378"/>
      <c r="AP13" s="378"/>
      <c r="AQ13" s="378"/>
      <c r="AR13" s="346"/>
      <c r="AS13" s="347"/>
      <c r="AT13" s="370"/>
      <c r="AU13" s="378"/>
      <c r="AV13" s="378"/>
      <c r="AW13" s="378"/>
      <c r="AX13" s="373"/>
      <c r="AY13" s="373"/>
      <c r="AZ13" s="373"/>
      <c r="BA13" s="373"/>
      <c r="BB13" s="373"/>
      <c r="BC13" s="373"/>
    </row>
    <row r="14" spans="1:55" ht="15" customHeight="1">
      <c r="A14" s="154">
        <v>6</v>
      </c>
      <c r="B14" s="373"/>
      <c r="C14" s="373"/>
      <c r="D14" s="344"/>
      <c r="E14" s="345"/>
      <c r="F14" s="345"/>
      <c r="G14" s="345"/>
      <c r="H14" s="371"/>
      <c r="I14" s="371"/>
      <c r="J14" s="371"/>
      <c r="K14" s="371"/>
      <c r="L14" s="373"/>
      <c r="M14" s="373"/>
      <c r="N14" s="344"/>
      <c r="O14" s="345"/>
      <c r="P14" s="345"/>
      <c r="Q14" s="345"/>
      <c r="R14" s="345"/>
      <c r="S14" s="249"/>
      <c r="T14" s="378"/>
      <c r="U14" s="378"/>
      <c r="V14" s="378"/>
      <c r="W14" s="346"/>
      <c r="X14" s="347"/>
      <c r="Y14" s="370"/>
      <c r="Z14" s="346"/>
      <c r="AA14" s="347"/>
      <c r="AB14" s="347"/>
      <c r="AC14" s="372"/>
      <c r="AD14" s="373"/>
      <c r="AE14" s="371"/>
      <c r="AF14" s="371"/>
      <c r="AG14" s="371"/>
      <c r="AH14" s="371"/>
      <c r="AI14" s="344"/>
      <c r="AJ14" s="345"/>
      <c r="AK14" s="345"/>
      <c r="AL14" s="345"/>
      <c r="AM14" s="386"/>
      <c r="AN14" s="249"/>
      <c r="AO14" s="378"/>
      <c r="AP14" s="378"/>
      <c r="AQ14" s="378"/>
      <c r="AR14" s="346"/>
      <c r="AS14" s="347"/>
      <c r="AT14" s="370"/>
      <c r="AU14" s="378"/>
      <c r="AV14" s="378"/>
      <c r="AW14" s="378"/>
      <c r="AX14" s="373"/>
      <c r="AY14" s="373"/>
      <c r="AZ14" s="373"/>
      <c r="BA14" s="373"/>
      <c r="BB14" s="373"/>
      <c r="BC14" s="373"/>
    </row>
    <row r="15" spans="1:55" ht="15" customHeight="1">
      <c r="A15" s="154">
        <v>7</v>
      </c>
      <c r="B15" s="373"/>
      <c r="C15" s="373"/>
      <c r="D15" s="344"/>
      <c r="E15" s="345"/>
      <c r="F15" s="345"/>
      <c r="G15" s="345"/>
      <c r="H15" s="371"/>
      <c r="I15" s="371"/>
      <c r="J15" s="371"/>
      <c r="K15" s="371"/>
      <c r="L15" s="373"/>
      <c r="M15" s="373"/>
      <c r="N15" s="344"/>
      <c r="O15" s="345"/>
      <c r="P15" s="345"/>
      <c r="Q15" s="345"/>
      <c r="R15" s="345"/>
      <c r="S15" s="249"/>
      <c r="T15" s="378"/>
      <c r="U15" s="378"/>
      <c r="V15" s="378"/>
      <c r="W15" s="346"/>
      <c r="X15" s="347"/>
      <c r="Y15" s="370"/>
      <c r="Z15" s="346"/>
      <c r="AA15" s="347"/>
      <c r="AB15" s="347"/>
      <c r="AC15" s="372"/>
      <c r="AD15" s="373"/>
      <c r="AE15" s="371"/>
      <c r="AF15" s="371"/>
      <c r="AG15" s="371"/>
      <c r="AH15" s="371"/>
      <c r="AI15" s="344"/>
      <c r="AJ15" s="345"/>
      <c r="AK15" s="345"/>
      <c r="AL15" s="345"/>
      <c r="AM15" s="386"/>
      <c r="AN15" s="249"/>
      <c r="AO15" s="378"/>
      <c r="AP15" s="378"/>
      <c r="AQ15" s="378"/>
      <c r="AR15" s="346"/>
      <c r="AS15" s="347"/>
      <c r="AT15" s="370"/>
      <c r="AU15" s="378"/>
      <c r="AV15" s="378"/>
      <c r="AW15" s="378"/>
      <c r="AX15" s="373"/>
      <c r="AY15" s="373"/>
      <c r="AZ15" s="373"/>
      <c r="BA15" s="373"/>
      <c r="BB15" s="373"/>
      <c r="BC15" s="373"/>
    </row>
    <row r="16" spans="1:55" ht="15" customHeight="1">
      <c r="A16" s="154">
        <v>8</v>
      </c>
      <c r="B16" s="373"/>
      <c r="C16" s="373"/>
      <c r="D16" s="344"/>
      <c r="E16" s="345"/>
      <c r="F16" s="345"/>
      <c r="G16" s="345"/>
      <c r="H16" s="371"/>
      <c r="I16" s="371"/>
      <c r="J16" s="371"/>
      <c r="K16" s="371"/>
      <c r="L16" s="373"/>
      <c r="M16" s="373"/>
      <c r="N16" s="344"/>
      <c r="O16" s="345"/>
      <c r="P16" s="345"/>
      <c r="Q16" s="345"/>
      <c r="R16" s="345"/>
      <c r="S16" s="249"/>
      <c r="T16" s="378"/>
      <c r="U16" s="378"/>
      <c r="V16" s="378"/>
      <c r="W16" s="346"/>
      <c r="X16" s="347"/>
      <c r="Y16" s="370"/>
      <c r="Z16" s="346"/>
      <c r="AA16" s="347"/>
      <c r="AB16" s="347"/>
      <c r="AC16" s="372"/>
      <c r="AD16" s="373"/>
      <c r="AE16" s="371"/>
      <c r="AF16" s="371"/>
      <c r="AG16" s="371"/>
      <c r="AH16" s="371"/>
      <c r="AI16" s="344"/>
      <c r="AJ16" s="345"/>
      <c r="AK16" s="345"/>
      <c r="AL16" s="345"/>
      <c r="AM16" s="386"/>
      <c r="AN16" s="249"/>
      <c r="AO16" s="378"/>
      <c r="AP16" s="378"/>
      <c r="AQ16" s="378"/>
      <c r="AR16" s="346"/>
      <c r="AS16" s="347"/>
      <c r="AT16" s="370"/>
      <c r="AU16" s="378"/>
      <c r="AV16" s="378"/>
      <c r="AW16" s="378"/>
      <c r="AX16" s="373"/>
      <c r="AY16" s="373"/>
      <c r="AZ16" s="373"/>
      <c r="BA16" s="373"/>
      <c r="BB16" s="373"/>
      <c r="BC16" s="373"/>
    </row>
    <row r="17" spans="1:55" ht="15" customHeight="1">
      <c r="A17" s="154">
        <v>9</v>
      </c>
      <c r="B17" s="373"/>
      <c r="C17" s="373"/>
      <c r="D17" s="344"/>
      <c r="E17" s="345"/>
      <c r="F17" s="345"/>
      <c r="G17" s="345"/>
      <c r="H17" s="371"/>
      <c r="I17" s="371"/>
      <c r="J17" s="371"/>
      <c r="K17" s="371"/>
      <c r="L17" s="373"/>
      <c r="M17" s="373"/>
      <c r="N17" s="344"/>
      <c r="O17" s="345"/>
      <c r="P17" s="345"/>
      <c r="Q17" s="345"/>
      <c r="R17" s="345"/>
      <c r="S17" s="249"/>
      <c r="T17" s="378"/>
      <c r="U17" s="378"/>
      <c r="V17" s="378"/>
      <c r="W17" s="346"/>
      <c r="X17" s="347"/>
      <c r="Y17" s="370"/>
      <c r="Z17" s="346"/>
      <c r="AA17" s="347"/>
      <c r="AB17" s="347"/>
      <c r="AC17" s="372"/>
      <c r="AD17" s="373"/>
      <c r="AE17" s="371"/>
      <c r="AF17" s="371"/>
      <c r="AG17" s="371"/>
      <c r="AH17" s="371"/>
      <c r="AI17" s="344"/>
      <c r="AJ17" s="345"/>
      <c r="AK17" s="345"/>
      <c r="AL17" s="345"/>
      <c r="AM17" s="386"/>
      <c r="AN17" s="249"/>
      <c r="AO17" s="378"/>
      <c r="AP17" s="378"/>
      <c r="AQ17" s="378"/>
      <c r="AR17" s="346"/>
      <c r="AS17" s="347"/>
      <c r="AT17" s="370"/>
      <c r="AU17" s="378"/>
      <c r="AV17" s="378"/>
      <c r="AW17" s="378"/>
      <c r="AX17" s="373"/>
      <c r="AY17" s="373"/>
      <c r="AZ17" s="373"/>
      <c r="BA17" s="373"/>
      <c r="BB17" s="373"/>
      <c r="BC17" s="373"/>
    </row>
    <row r="18" spans="1:55" ht="15" customHeight="1">
      <c r="A18" s="154">
        <v>10</v>
      </c>
      <c r="B18" s="373"/>
      <c r="C18" s="373"/>
      <c r="D18" s="344"/>
      <c r="E18" s="345"/>
      <c r="F18" s="345"/>
      <c r="G18" s="345"/>
      <c r="H18" s="371"/>
      <c r="I18" s="371"/>
      <c r="J18" s="371"/>
      <c r="K18" s="371"/>
      <c r="L18" s="373"/>
      <c r="M18" s="373"/>
      <c r="N18" s="344"/>
      <c r="O18" s="345"/>
      <c r="P18" s="345"/>
      <c r="Q18" s="345"/>
      <c r="R18" s="345"/>
      <c r="S18" s="249"/>
      <c r="T18" s="378"/>
      <c r="U18" s="378"/>
      <c r="V18" s="378"/>
      <c r="W18" s="346"/>
      <c r="X18" s="347"/>
      <c r="Y18" s="370"/>
      <c r="Z18" s="346"/>
      <c r="AA18" s="347"/>
      <c r="AB18" s="347"/>
      <c r="AC18" s="372"/>
      <c r="AD18" s="373"/>
      <c r="AE18" s="371"/>
      <c r="AF18" s="371"/>
      <c r="AG18" s="371"/>
      <c r="AH18" s="371"/>
      <c r="AI18" s="344"/>
      <c r="AJ18" s="345"/>
      <c r="AK18" s="345"/>
      <c r="AL18" s="345"/>
      <c r="AM18" s="386"/>
      <c r="AN18" s="249"/>
      <c r="AO18" s="378"/>
      <c r="AP18" s="378"/>
      <c r="AQ18" s="378"/>
      <c r="AR18" s="346"/>
      <c r="AS18" s="347"/>
      <c r="AT18" s="370"/>
      <c r="AU18" s="378"/>
      <c r="AV18" s="378"/>
      <c r="AW18" s="378"/>
      <c r="AX18" s="373"/>
      <c r="AY18" s="373"/>
      <c r="AZ18" s="373"/>
      <c r="BA18" s="373"/>
      <c r="BB18" s="373"/>
      <c r="BC18" s="373"/>
    </row>
    <row r="19" spans="1:55" ht="15" customHeight="1">
      <c r="A19" s="154">
        <v>11</v>
      </c>
      <c r="B19" s="373"/>
      <c r="C19" s="373"/>
      <c r="D19" s="344"/>
      <c r="E19" s="345"/>
      <c r="F19" s="345"/>
      <c r="G19" s="345"/>
      <c r="H19" s="371"/>
      <c r="I19" s="371"/>
      <c r="J19" s="371"/>
      <c r="K19" s="371"/>
      <c r="L19" s="373"/>
      <c r="M19" s="373"/>
      <c r="N19" s="344"/>
      <c r="O19" s="345"/>
      <c r="P19" s="345"/>
      <c r="Q19" s="345"/>
      <c r="R19" s="345"/>
      <c r="S19" s="249"/>
      <c r="T19" s="378"/>
      <c r="U19" s="378"/>
      <c r="V19" s="378"/>
      <c r="W19" s="346"/>
      <c r="X19" s="347"/>
      <c r="Y19" s="370"/>
      <c r="Z19" s="346"/>
      <c r="AA19" s="347"/>
      <c r="AB19" s="347"/>
      <c r="AC19" s="372"/>
      <c r="AD19" s="373"/>
      <c r="AE19" s="371"/>
      <c r="AF19" s="371"/>
      <c r="AG19" s="371"/>
      <c r="AH19" s="371"/>
      <c r="AI19" s="344"/>
      <c r="AJ19" s="345"/>
      <c r="AK19" s="345"/>
      <c r="AL19" s="345"/>
      <c r="AM19" s="386"/>
      <c r="AN19" s="249"/>
      <c r="AO19" s="378"/>
      <c r="AP19" s="378"/>
      <c r="AQ19" s="378"/>
      <c r="AR19" s="346"/>
      <c r="AS19" s="347"/>
      <c r="AT19" s="370"/>
      <c r="AU19" s="378"/>
      <c r="AV19" s="378"/>
      <c r="AW19" s="378"/>
      <c r="AX19" s="373"/>
      <c r="AY19" s="373"/>
      <c r="AZ19" s="373"/>
      <c r="BA19" s="373"/>
      <c r="BB19" s="373"/>
      <c r="BC19" s="373"/>
    </row>
    <row r="20" spans="1:55" ht="15" customHeight="1">
      <c r="A20" s="154">
        <v>12</v>
      </c>
      <c r="B20" s="373"/>
      <c r="C20" s="373"/>
      <c r="D20" s="344"/>
      <c r="E20" s="345"/>
      <c r="F20" s="345"/>
      <c r="G20" s="345"/>
      <c r="H20" s="371"/>
      <c r="I20" s="371"/>
      <c r="J20" s="371"/>
      <c r="K20" s="371"/>
      <c r="L20" s="373"/>
      <c r="M20" s="373"/>
      <c r="N20" s="344"/>
      <c r="O20" s="345"/>
      <c r="P20" s="345"/>
      <c r="Q20" s="345"/>
      <c r="R20" s="345"/>
      <c r="S20" s="249"/>
      <c r="T20" s="378"/>
      <c r="U20" s="378"/>
      <c r="V20" s="378"/>
      <c r="W20" s="346"/>
      <c r="X20" s="347"/>
      <c r="Y20" s="370"/>
      <c r="Z20" s="346"/>
      <c r="AA20" s="347"/>
      <c r="AB20" s="347"/>
      <c r="AC20" s="372"/>
      <c r="AD20" s="373"/>
      <c r="AE20" s="371"/>
      <c r="AF20" s="371"/>
      <c r="AG20" s="371"/>
      <c r="AH20" s="371"/>
      <c r="AI20" s="344"/>
      <c r="AJ20" s="345"/>
      <c r="AK20" s="345"/>
      <c r="AL20" s="345"/>
      <c r="AM20" s="386"/>
      <c r="AN20" s="249"/>
      <c r="AO20" s="378"/>
      <c r="AP20" s="378"/>
      <c r="AQ20" s="378"/>
      <c r="AR20" s="346"/>
      <c r="AS20" s="347"/>
      <c r="AT20" s="370"/>
      <c r="AU20" s="378"/>
      <c r="AV20" s="378"/>
      <c r="AW20" s="378"/>
      <c r="AX20" s="373"/>
      <c r="AY20" s="373"/>
      <c r="AZ20" s="373"/>
      <c r="BA20" s="373"/>
      <c r="BB20" s="373"/>
      <c r="BC20" s="373"/>
    </row>
    <row r="21" spans="1:55" ht="15" customHeight="1">
      <c r="A21" s="154">
        <v>13</v>
      </c>
      <c r="B21" s="373"/>
      <c r="C21" s="373"/>
      <c r="D21" s="344"/>
      <c r="E21" s="345"/>
      <c r="F21" s="345"/>
      <c r="G21" s="345"/>
      <c r="H21" s="371"/>
      <c r="I21" s="371"/>
      <c r="J21" s="371"/>
      <c r="K21" s="371"/>
      <c r="L21" s="373"/>
      <c r="M21" s="373"/>
      <c r="N21" s="344"/>
      <c r="O21" s="345"/>
      <c r="P21" s="345"/>
      <c r="Q21" s="345"/>
      <c r="R21" s="345"/>
      <c r="S21" s="249"/>
      <c r="T21" s="378"/>
      <c r="U21" s="378"/>
      <c r="V21" s="378"/>
      <c r="W21" s="346"/>
      <c r="X21" s="347"/>
      <c r="Y21" s="370"/>
      <c r="Z21" s="346"/>
      <c r="AA21" s="347"/>
      <c r="AB21" s="347"/>
      <c r="AC21" s="372"/>
      <c r="AD21" s="373"/>
      <c r="AE21" s="371"/>
      <c r="AF21" s="371"/>
      <c r="AG21" s="371"/>
      <c r="AH21" s="371"/>
      <c r="AI21" s="344"/>
      <c r="AJ21" s="345"/>
      <c r="AK21" s="345"/>
      <c r="AL21" s="345"/>
      <c r="AM21" s="386"/>
      <c r="AN21" s="249"/>
      <c r="AO21" s="378"/>
      <c r="AP21" s="378"/>
      <c r="AQ21" s="378"/>
      <c r="AR21" s="346"/>
      <c r="AS21" s="347"/>
      <c r="AT21" s="370"/>
      <c r="AU21" s="378"/>
      <c r="AV21" s="378"/>
      <c r="AW21" s="378"/>
      <c r="AX21" s="373"/>
      <c r="AY21" s="373"/>
      <c r="AZ21" s="373"/>
      <c r="BA21" s="373"/>
      <c r="BB21" s="373"/>
      <c r="BC21" s="373"/>
    </row>
    <row r="22" spans="1:55" ht="15" customHeight="1">
      <c r="A22" s="154">
        <v>14</v>
      </c>
      <c r="B22" s="373"/>
      <c r="C22" s="373"/>
      <c r="D22" s="344"/>
      <c r="E22" s="345"/>
      <c r="F22" s="345"/>
      <c r="G22" s="345"/>
      <c r="H22" s="371"/>
      <c r="I22" s="371"/>
      <c r="J22" s="371"/>
      <c r="K22" s="371"/>
      <c r="L22" s="373"/>
      <c r="M22" s="373"/>
      <c r="N22" s="344"/>
      <c r="O22" s="345"/>
      <c r="P22" s="345"/>
      <c r="Q22" s="345"/>
      <c r="R22" s="345"/>
      <c r="S22" s="249"/>
      <c r="T22" s="378"/>
      <c r="U22" s="378"/>
      <c r="V22" s="378"/>
      <c r="W22" s="346"/>
      <c r="X22" s="347"/>
      <c r="Y22" s="370"/>
      <c r="Z22" s="346"/>
      <c r="AA22" s="347"/>
      <c r="AB22" s="347"/>
      <c r="AC22" s="372"/>
      <c r="AD22" s="373"/>
      <c r="AE22" s="371"/>
      <c r="AF22" s="371"/>
      <c r="AG22" s="371"/>
      <c r="AH22" s="371"/>
      <c r="AI22" s="344"/>
      <c r="AJ22" s="345"/>
      <c r="AK22" s="345"/>
      <c r="AL22" s="345"/>
      <c r="AM22" s="386"/>
      <c r="AN22" s="249"/>
      <c r="AO22" s="378"/>
      <c r="AP22" s="378"/>
      <c r="AQ22" s="378"/>
      <c r="AR22" s="346"/>
      <c r="AS22" s="347"/>
      <c r="AT22" s="370"/>
      <c r="AU22" s="378"/>
      <c r="AV22" s="378"/>
      <c r="AW22" s="378"/>
      <c r="AX22" s="373"/>
      <c r="AY22" s="373"/>
      <c r="AZ22" s="373"/>
      <c r="BA22" s="373"/>
      <c r="BB22" s="373"/>
      <c r="BC22" s="373"/>
    </row>
    <row r="23" spans="1:55" ht="15" customHeight="1">
      <c r="A23" s="154">
        <v>15</v>
      </c>
      <c r="B23" s="373"/>
      <c r="C23" s="373"/>
      <c r="D23" s="344"/>
      <c r="E23" s="345"/>
      <c r="F23" s="345"/>
      <c r="G23" s="345"/>
      <c r="H23" s="371"/>
      <c r="I23" s="371"/>
      <c r="J23" s="371"/>
      <c r="K23" s="371"/>
      <c r="L23" s="373"/>
      <c r="M23" s="373"/>
      <c r="N23" s="344"/>
      <c r="O23" s="345"/>
      <c r="P23" s="345"/>
      <c r="Q23" s="345"/>
      <c r="R23" s="345"/>
      <c r="S23" s="249"/>
      <c r="T23" s="378"/>
      <c r="U23" s="378"/>
      <c r="V23" s="378"/>
      <c r="W23" s="346"/>
      <c r="X23" s="347"/>
      <c r="Y23" s="370"/>
      <c r="Z23" s="346"/>
      <c r="AA23" s="347"/>
      <c r="AB23" s="347"/>
      <c r="AC23" s="372"/>
      <c r="AD23" s="373"/>
      <c r="AE23" s="371"/>
      <c r="AF23" s="371"/>
      <c r="AG23" s="371"/>
      <c r="AH23" s="371"/>
      <c r="AI23" s="344"/>
      <c r="AJ23" s="345"/>
      <c r="AK23" s="345"/>
      <c r="AL23" s="345"/>
      <c r="AM23" s="386"/>
      <c r="AN23" s="249"/>
      <c r="AO23" s="378"/>
      <c r="AP23" s="378"/>
      <c r="AQ23" s="378"/>
      <c r="AR23" s="346"/>
      <c r="AS23" s="347"/>
      <c r="AT23" s="370"/>
      <c r="AU23" s="378"/>
      <c r="AV23" s="378"/>
      <c r="AW23" s="378"/>
      <c r="AX23" s="373"/>
      <c r="AY23" s="373"/>
      <c r="AZ23" s="373"/>
      <c r="BA23" s="373"/>
      <c r="BB23" s="373"/>
      <c r="BC23" s="373"/>
    </row>
    <row r="24" spans="1:55" ht="15" customHeight="1">
      <c r="A24" s="154">
        <v>16</v>
      </c>
      <c r="B24" s="373"/>
      <c r="C24" s="373"/>
      <c r="D24" s="344"/>
      <c r="E24" s="345"/>
      <c r="F24" s="345"/>
      <c r="G24" s="345"/>
      <c r="H24" s="371"/>
      <c r="I24" s="371"/>
      <c r="J24" s="371"/>
      <c r="K24" s="371"/>
      <c r="L24" s="373"/>
      <c r="M24" s="373"/>
      <c r="N24" s="344"/>
      <c r="O24" s="345"/>
      <c r="P24" s="345"/>
      <c r="Q24" s="345"/>
      <c r="R24" s="345"/>
      <c r="S24" s="249"/>
      <c r="T24" s="378"/>
      <c r="U24" s="378"/>
      <c r="V24" s="378"/>
      <c r="W24" s="346"/>
      <c r="X24" s="347"/>
      <c r="Y24" s="370"/>
      <c r="Z24" s="346"/>
      <c r="AA24" s="347"/>
      <c r="AB24" s="347"/>
      <c r="AC24" s="372"/>
      <c r="AD24" s="373"/>
      <c r="AE24" s="371"/>
      <c r="AF24" s="371"/>
      <c r="AG24" s="371"/>
      <c r="AH24" s="371"/>
      <c r="AI24" s="344"/>
      <c r="AJ24" s="345"/>
      <c r="AK24" s="345"/>
      <c r="AL24" s="345"/>
      <c r="AM24" s="386"/>
      <c r="AN24" s="249"/>
      <c r="AO24" s="378"/>
      <c r="AP24" s="378"/>
      <c r="AQ24" s="378"/>
      <c r="AR24" s="346"/>
      <c r="AS24" s="347"/>
      <c r="AT24" s="370"/>
      <c r="AU24" s="378"/>
      <c r="AV24" s="378"/>
      <c r="AW24" s="378"/>
      <c r="AX24" s="373"/>
      <c r="AY24" s="373"/>
      <c r="AZ24" s="373"/>
      <c r="BA24" s="373"/>
      <c r="BB24" s="373"/>
      <c r="BC24" s="373"/>
    </row>
    <row r="25" spans="1:55" ht="15" customHeight="1">
      <c r="A25" s="154">
        <v>17</v>
      </c>
      <c r="B25" s="373"/>
      <c r="C25" s="373"/>
      <c r="D25" s="344"/>
      <c r="E25" s="345"/>
      <c r="F25" s="345"/>
      <c r="G25" s="345"/>
      <c r="H25" s="371"/>
      <c r="I25" s="371"/>
      <c r="J25" s="371"/>
      <c r="K25" s="371"/>
      <c r="L25" s="373"/>
      <c r="M25" s="373"/>
      <c r="N25" s="344"/>
      <c r="O25" s="345"/>
      <c r="P25" s="345"/>
      <c r="Q25" s="345"/>
      <c r="R25" s="345"/>
      <c r="S25" s="249"/>
      <c r="T25" s="378"/>
      <c r="U25" s="378"/>
      <c r="V25" s="378"/>
      <c r="W25" s="346"/>
      <c r="X25" s="347"/>
      <c r="Y25" s="370"/>
      <c r="Z25" s="346"/>
      <c r="AA25" s="347"/>
      <c r="AB25" s="347"/>
      <c r="AC25" s="372"/>
      <c r="AD25" s="373"/>
      <c r="AE25" s="371"/>
      <c r="AF25" s="371"/>
      <c r="AG25" s="371"/>
      <c r="AH25" s="371"/>
      <c r="AI25" s="344"/>
      <c r="AJ25" s="345"/>
      <c r="AK25" s="345"/>
      <c r="AL25" s="345"/>
      <c r="AM25" s="386"/>
      <c r="AN25" s="249"/>
      <c r="AO25" s="378"/>
      <c r="AP25" s="378"/>
      <c r="AQ25" s="378"/>
      <c r="AR25" s="346"/>
      <c r="AS25" s="347"/>
      <c r="AT25" s="370"/>
      <c r="AU25" s="378"/>
      <c r="AV25" s="378"/>
      <c r="AW25" s="378"/>
      <c r="AX25" s="373"/>
      <c r="AY25" s="373"/>
      <c r="AZ25" s="373"/>
      <c r="BA25" s="373"/>
      <c r="BB25" s="373"/>
      <c r="BC25" s="373"/>
    </row>
    <row r="26" spans="1:55" ht="15" customHeight="1">
      <c r="A26" s="154">
        <v>18</v>
      </c>
      <c r="B26" s="373"/>
      <c r="C26" s="373"/>
      <c r="D26" s="344"/>
      <c r="E26" s="345"/>
      <c r="F26" s="345"/>
      <c r="G26" s="345"/>
      <c r="H26" s="371"/>
      <c r="I26" s="371"/>
      <c r="J26" s="371"/>
      <c r="K26" s="371"/>
      <c r="L26" s="373"/>
      <c r="M26" s="373"/>
      <c r="N26" s="344"/>
      <c r="O26" s="345"/>
      <c r="P26" s="345"/>
      <c r="Q26" s="345"/>
      <c r="R26" s="345"/>
      <c r="S26" s="249"/>
      <c r="T26" s="378"/>
      <c r="U26" s="378"/>
      <c r="V26" s="378"/>
      <c r="W26" s="346"/>
      <c r="X26" s="347"/>
      <c r="Y26" s="370"/>
      <c r="Z26" s="346"/>
      <c r="AA26" s="347"/>
      <c r="AB26" s="347"/>
      <c r="AC26" s="372"/>
      <c r="AD26" s="373"/>
      <c r="AE26" s="371"/>
      <c r="AF26" s="371"/>
      <c r="AG26" s="371"/>
      <c r="AH26" s="371"/>
      <c r="AI26" s="344"/>
      <c r="AJ26" s="345"/>
      <c r="AK26" s="345"/>
      <c r="AL26" s="345"/>
      <c r="AM26" s="386"/>
      <c r="AN26" s="249"/>
      <c r="AO26" s="378"/>
      <c r="AP26" s="378"/>
      <c r="AQ26" s="378"/>
      <c r="AR26" s="346"/>
      <c r="AS26" s="347"/>
      <c r="AT26" s="370"/>
      <c r="AU26" s="378"/>
      <c r="AV26" s="378"/>
      <c r="AW26" s="378"/>
      <c r="AX26" s="373"/>
      <c r="AY26" s="373"/>
      <c r="AZ26" s="373"/>
      <c r="BA26" s="373"/>
      <c r="BB26" s="373"/>
      <c r="BC26" s="373"/>
    </row>
    <row r="27" spans="1:55" ht="15" customHeight="1">
      <c r="A27" s="154">
        <v>19</v>
      </c>
      <c r="B27" s="373"/>
      <c r="C27" s="373"/>
      <c r="D27" s="344"/>
      <c r="E27" s="345"/>
      <c r="F27" s="345"/>
      <c r="G27" s="345"/>
      <c r="H27" s="371"/>
      <c r="I27" s="371"/>
      <c r="J27" s="371"/>
      <c r="K27" s="371"/>
      <c r="L27" s="373"/>
      <c r="M27" s="373"/>
      <c r="N27" s="344"/>
      <c r="O27" s="345"/>
      <c r="P27" s="345"/>
      <c r="Q27" s="345"/>
      <c r="R27" s="345"/>
      <c r="S27" s="249"/>
      <c r="T27" s="378"/>
      <c r="U27" s="378"/>
      <c r="V27" s="378"/>
      <c r="W27" s="346"/>
      <c r="X27" s="347"/>
      <c r="Y27" s="370"/>
      <c r="Z27" s="346"/>
      <c r="AA27" s="347"/>
      <c r="AB27" s="347"/>
      <c r="AC27" s="372"/>
      <c r="AD27" s="373"/>
      <c r="AE27" s="371"/>
      <c r="AF27" s="371"/>
      <c r="AG27" s="371"/>
      <c r="AH27" s="371"/>
      <c r="AI27" s="344"/>
      <c r="AJ27" s="345"/>
      <c r="AK27" s="345"/>
      <c r="AL27" s="345"/>
      <c r="AM27" s="386"/>
      <c r="AN27" s="249"/>
      <c r="AO27" s="378"/>
      <c r="AP27" s="378"/>
      <c r="AQ27" s="378"/>
      <c r="AR27" s="346"/>
      <c r="AS27" s="347"/>
      <c r="AT27" s="370"/>
      <c r="AU27" s="378"/>
      <c r="AV27" s="378"/>
      <c r="AW27" s="378"/>
      <c r="AX27" s="373"/>
      <c r="AY27" s="373"/>
      <c r="AZ27" s="373"/>
      <c r="BA27" s="373"/>
      <c r="BB27" s="373"/>
      <c r="BC27" s="373"/>
    </row>
    <row r="28" spans="1:55" ht="15" customHeight="1">
      <c r="A28" s="154">
        <v>20</v>
      </c>
      <c r="B28" s="373"/>
      <c r="C28" s="373"/>
      <c r="D28" s="344"/>
      <c r="E28" s="345"/>
      <c r="F28" s="345"/>
      <c r="G28" s="345"/>
      <c r="H28" s="371"/>
      <c r="I28" s="371"/>
      <c r="J28" s="371"/>
      <c r="K28" s="371"/>
      <c r="L28" s="373"/>
      <c r="M28" s="373"/>
      <c r="N28" s="344"/>
      <c r="O28" s="345"/>
      <c r="P28" s="345"/>
      <c r="Q28" s="345"/>
      <c r="R28" s="345"/>
      <c r="S28" s="249"/>
      <c r="T28" s="378"/>
      <c r="U28" s="378"/>
      <c r="V28" s="378"/>
      <c r="W28" s="346"/>
      <c r="X28" s="347"/>
      <c r="Y28" s="370"/>
      <c r="Z28" s="346"/>
      <c r="AA28" s="347"/>
      <c r="AB28" s="347"/>
      <c r="AC28" s="372"/>
      <c r="AD28" s="373"/>
      <c r="AE28" s="371"/>
      <c r="AF28" s="371"/>
      <c r="AG28" s="371"/>
      <c r="AH28" s="371"/>
      <c r="AI28" s="344"/>
      <c r="AJ28" s="345"/>
      <c r="AK28" s="345"/>
      <c r="AL28" s="345"/>
      <c r="AM28" s="386"/>
      <c r="AN28" s="249"/>
      <c r="AO28" s="378"/>
      <c r="AP28" s="378"/>
      <c r="AQ28" s="378"/>
      <c r="AR28" s="346"/>
      <c r="AS28" s="347"/>
      <c r="AT28" s="370"/>
      <c r="AU28" s="378"/>
      <c r="AV28" s="378"/>
      <c r="AW28" s="378"/>
      <c r="AX28" s="373"/>
      <c r="AY28" s="373"/>
      <c r="AZ28" s="373"/>
      <c r="BA28" s="373"/>
      <c r="BB28" s="373"/>
      <c r="BC28" s="373"/>
    </row>
    <row r="29" spans="1:55" ht="15" customHeight="1">
      <c r="A29" s="154">
        <v>21</v>
      </c>
      <c r="B29" s="373"/>
      <c r="C29" s="373"/>
      <c r="D29" s="344"/>
      <c r="E29" s="345"/>
      <c r="F29" s="345"/>
      <c r="G29" s="345"/>
      <c r="H29" s="371"/>
      <c r="I29" s="371"/>
      <c r="J29" s="371"/>
      <c r="K29" s="371"/>
      <c r="L29" s="373"/>
      <c r="M29" s="373"/>
      <c r="N29" s="344"/>
      <c r="O29" s="345"/>
      <c r="P29" s="345"/>
      <c r="Q29" s="345"/>
      <c r="R29" s="345"/>
      <c r="S29" s="249"/>
      <c r="T29" s="378"/>
      <c r="U29" s="378"/>
      <c r="V29" s="378"/>
      <c r="W29" s="346"/>
      <c r="X29" s="347"/>
      <c r="Y29" s="370"/>
      <c r="Z29" s="346"/>
      <c r="AA29" s="347"/>
      <c r="AB29" s="347"/>
      <c r="AC29" s="372"/>
      <c r="AD29" s="373"/>
      <c r="AE29" s="371"/>
      <c r="AF29" s="371"/>
      <c r="AG29" s="371"/>
      <c r="AH29" s="371"/>
      <c r="AI29" s="344"/>
      <c r="AJ29" s="345"/>
      <c r="AK29" s="345"/>
      <c r="AL29" s="345"/>
      <c r="AM29" s="386"/>
      <c r="AN29" s="249"/>
      <c r="AO29" s="378"/>
      <c r="AP29" s="378"/>
      <c r="AQ29" s="378"/>
      <c r="AR29" s="346"/>
      <c r="AS29" s="347"/>
      <c r="AT29" s="370"/>
      <c r="AU29" s="378"/>
      <c r="AV29" s="378"/>
      <c r="AW29" s="378"/>
      <c r="AX29" s="373"/>
      <c r="AY29" s="373"/>
      <c r="AZ29" s="373"/>
      <c r="BA29" s="373"/>
      <c r="BB29" s="373"/>
      <c r="BC29" s="373"/>
    </row>
    <row r="30" spans="1:55" ht="15" customHeight="1">
      <c r="A30" s="154">
        <v>22</v>
      </c>
      <c r="B30" s="373"/>
      <c r="C30" s="373"/>
      <c r="D30" s="344"/>
      <c r="E30" s="345"/>
      <c r="F30" s="345"/>
      <c r="G30" s="345"/>
      <c r="H30" s="371"/>
      <c r="I30" s="371"/>
      <c r="J30" s="371"/>
      <c r="K30" s="371"/>
      <c r="L30" s="373"/>
      <c r="M30" s="373"/>
      <c r="N30" s="344"/>
      <c r="O30" s="345"/>
      <c r="P30" s="345"/>
      <c r="Q30" s="345"/>
      <c r="R30" s="345"/>
      <c r="S30" s="249"/>
      <c r="T30" s="378"/>
      <c r="U30" s="378"/>
      <c r="V30" s="378"/>
      <c r="W30" s="346"/>
      <c r="X30" s="347"/>
      <c r="Y30" s="370"/>
      <c r="Z30" s="346"/>
      <c r="AA30" s="347"/>
      <c r="AB30" s="347"/>
      <c r="AC30" s="372"/>
      <c r="AD30" s="373"/>
      <c r="AE30" s="371"/>
      <c r="AF30" s="371"/>
      <c r="AG30" s="371"/>
      <c r="AH30" s="371"/>
      <c r="AI30" s="344"/>
      <c r="AJ30" s="345"/>
      <c r="AK30" s="345"/>
      <c r="AL30" s="345"/>
      <c r="AM30" s="386"/>
      <c r="AN30" s="249"/>
      <c r="AO30" s="378"/>
      <c r="AP30" s="378"/>
      <c r="AQ30" s="378"/>
      <c r="AR30" s="346"/>
      <c r="AS30" s="347"/>
      <c r="AT30" s="370"/>
      <c r="AU30" s="378"/>
      <c r="AV30" s="378"/>
      <c r="AW30" s="378"/>
      <c r="AX30" s="373"/>
      <c r="AY30" s="373"/>
      <c r="AZ30" s="373"/>
      <c r="BA30" s="373"/>
      <c r="BB30" s="373"/>
      <c r="BC30" s="373"/>
    </row>
    <row r="31" spans="1:55" ht="15" customHeight="1">
      <c r="A31" s="154">
        <v>23</v>
      </c>
      <c r="B31" s="373"/>
      <c r="C31" s="373"/>
      <c r="D31" s="344"/>
      <c r="E31" s="345"/>
      <c r="F31" s="345"/>
      <c r="G31" s="345"/>
      <c r="H31" s="371"/>
      <c r="I31" s="371"/>
      <c r="J31" s="371"/>
      <c r="K31" s="371"/>
      <c r="L31" s="373"/>
      <c r="M31" s="373"/>
      <c r="N31" s="344"/>
      <c r="O31" s="345"/>
      <c r="P31" s="345"/>
      <c r="Q31" s="345"/>
      <c r="R31" s="345"/>
      <c r="S31" s="249"/>
      <c r="T31" s="378"/>
      <c r="U31" s="378"/>
      <c r="V31" s="378"/>
      <c r="W31" s="346"/>
      <c r="X31" s="347"/>
      <c r="Y31" s="370"/>
      <c r="Z31" s="346"/>
      <c r="AA31" s="347"/>
      <c r="AB31" s="347"/>
      <c r="AC31" s="372"/>
      <c r="AD31" s="373"/>
      <c r="AE31" s="371"/>
      <c r="AF31" s="371"/>
      <c r="AG31" s="371"/>
      <c r="AH31" s="371"/>
      <c r="AI31" s="344"/>
      <c r="AJ31" s="345"/>
      <c r="AK31" s="345"/>
      <c r="AL31" s="345"/>
      <c r="AM31" s="386"/>
      <c r="AN31" s="249"/>
      <c r="AO31" s="378"/>
      <c r="AP31" s="378"/>
      <c r="AQ31" s="378"/>
      <c r="AR31" s="346"/>
      <c r="AS31" s="347"/>
      <c r="AT31" s="370"/>
      <c r="AU31" s="378"/>
      <c r="AV31" s="378"/>
      <c r="AW31" s="378"/>
      <c r="AX31" s="373"/>
      <c r="AY31" s="373"/>
      <c r="AZ31" s="373"/>
      <c r="BA31" s="373"/>
      <c r="BB31" s="373"/>
      <c r="BC31" s="373"/>
    </row>
    <row r="32" spans="1:55" ht="15" customHeight="1">
      <c r="A32" s="154">
        <v>24</v>
      </c>
      <c r="B32" s="373"/>
      <c r="C32" s="373"/>
      <c r="D32" s="344"/>
      <c r="E32" s="345"/>
      <c r="F32" s="345"/>
      <c r="G32" s="345"/>
      <c r="H32" s="371"/>
      <c r="I32" s="371"/>
      <c r="J32" s="371"/>
      <c r="K32" s="371"/>
      <c r="L32" s="373"/>
      <c r="M32" s="373"/>
      <c r="N32" s="344"/>
      <c r="O32" s="345"/>
      <c r="P32" s="345"/>
      <c r="Q32" s="345"/>
      <c r="R32" s="345"/>
      <c r="S32" s="249"/>
      <c r="T32" s="378"/>
      <c r="U32" s="378"/>
      <c r="V32" s="378"/>
      <c r="W32" s="346"/>
      <c r="X32" s="347"/>
      <c r="Y32" s="370"/>
      <c r="Z32" s="346"/>
      <c r="AA32" s="347"/>
      <c r="AB32" s="347"/>
      <c r="AC32" s="372"/>
      <c r="AD32" s="373"/>
      <c r="AE32" s="371"/>
      <c r="AF32" s="371"/>
      <c r="AG32" s="371"/>
      <c r="AH32" s="371"/>
      <c r="AI32" s="344"/>
      <c r="AJ32" s="345"/>
      <c r="AK32" s="345"/>
      <c r="AL32" s="345"/>
      <c r="AM32" s="386"/>
      <c r="AN32" s="249"/>
      <c r="AO32" s="378"/>
      <c r="AP32" s="378"/>
      <c r="AQ32" s="378"/>
      <c r="AR32" s="346"/>
      <c r="AS32" s="347"/>
      <c r="AT32" s="370"/>
      <c r="AU32" s="378"/>
      <c r="AV32" s="378"/>
      <c r="AW32" s="378"/>
      <c r="AX32" s="373"/>
      <c r="AY32" s="373"/>
      <c r="AZ32" s="373"/>
      <c r="BA32" s="373"/>
      <c r="BB32" s="373"/>
      <c r="BC32" s="373"/>
    </row>
    <row r="33" spans="1:55" ht="15" customHeight="1">
      <c r="A33" s="154">
        <v>25</v>
      </c>
      <c r="B33" s="373"/>
      <c r="C33" s="373"/>
      <c r="D33" s="344"/>
      <c r="E33" s="345"/>
      <c r="F33" s="345"/>
      <c r="G33" s="345"/>
      <c r="H33" s="371"/>
      <c r="I33" s="371"/>
      <c r="J33" s="371"/>
      <c r="K33" s="371"/>
      <c r="L33" s="373"/>
      <c r="M33" s="373"/>
      <c r="N33" s="344"/>
      <c r="O33" s="345"/>
      <c r="P33" s="345"/>
      <c r="Q33" s="345"/>
      <c r="R33" s="345"/>
      <c r="S33" s="249"/>
      <c r="T33" s="378"/>
      <c r="U33" s="378"/>
      <c r="V33" s="378"/>
      <c r="W33" s="346"/>
      <c r="X33" s="347"/>
      <c r="Y33" s="370"/>
      <c r="Z33" s="346"/>
      <c r="AA33" s="347"/>
      <c r="AB33" s="347"/>
      <c r="AC33" s="372"/>
      <c r="AD33" s="373"/>
      <c r="AE33" s="371"/>
      <c r="AF33" s="371"/>
      <c r="AG33" s="371"/>
      <c r="AH33" s="371"/>
      <c r="AI33" s="344"/>
      <c r="AJ33" s="345"/>
      <c r="AK33" s="345"/>
      <c r="AL33" s="345"/>
      <c r="AM33" s="386"/>
      <c r="AN33" s="249"/>
      <c r="AO33" s="378"/>
      <c r="AP33" s="378"/>
      <c r="AQ33" s="378"/>
      <c r="AR33" s="346"/>
      <c r="AS33" s="347"/>
      <c r="AT33" s="370"/>
      <c r="AU33" s="378"/>
      <c r="AV33" s="378"/>
      <c r="AW33" s="378"/>
      <c r="AX33" s="373"/>
      <c r="AY33" s="373"/>
      <c r="AZ33" s="373"/>
      <c r="BA33" s="373"/>
      <c r="BB33" s="373"/>
      <c r="BC33" s="373"/>
    </row>
    <row r="34" spans="1:55" ht="15" customHeight="1">
      <c r="A34" s="154">
        <v>26</v>
      </c>
      <c r="B34" s="373"/>
      <c r="C34" s="373"/>
      <c r="D34" s="344"/>
      <c r="E34" s="345"/>
      <c r="F34" s="345"/>
      <c r="G34" s="345"/>
      <c r="H34" s="371"/>
      <c r="I34" s="371"/>
      <c r="J34" s="371"/>
      <c r="K34" s="371"/>
      <c r="L34" s="373"/>
      <c r="M34" s="373"/>
      <c r="N34" s="344"/>
      <c r="O34" s="345"/>
      <c r="P34" s="345"/>
      <c r="Q34" s="345"/>
      <c r="R34" s="345"/>
      <c r="S34" s="249"/>
      <c r="T34" s="378"/>
      <c r="U34" s="378"/>
      <c r="V34" s="378"/>
      <c r="W34" s="346"/>
      <c r="X34" s="347"/>
      <c r="Y34" s="370"/>
      <c r="Z34" s="346"/>
      <c r="AA34" s="347"/>
      <c r="AB34" s="347"/>
      <c r="AC34" s="372"/>
      <c r="AD34" s="373"/>
      <c r="AE34" s="371"/>
      <c r="AF34" s="371"/>
      <c r="AG34" s="371"/>
      <c r="AH34" s="371"/>
      <c r="AI34" s="344"/>
      <c r="AJ34" s="345"/>
      <c r="AK34" s="345"/>
      <c r="AL34" s="345"/>
      <c r="AM34" s="386"/>
      <c r="AN34" s="249"/>
      <c r="AO34" s="378"/>
      <c r="AP34" s="378"/>
      <c r="AQ34" s="378"/>
      <c r="AR34" s="346"/>
      <c r="AS34" s="347"/>
      <c r="AT34" s="370"/>
      <c r="AU34" s="378"/>
      <c r="AV34" s="378"/>
      <c r="AW34" s="378"/>
      <c r="AX34" s="373"/>
      <c r="AY34" s="373"/>
      <c r="AZ34" s="373"/>
      <c r="BA34" s="373"/>
      <c r="BB34" s="373"/>
      <c r="BC34" s="373"/>
    </row>
    <row r="35" spans="1:55" ht="15" customHeight="1">
      <c r="A35" s="154">
        <v>27</v>
      </c>
      <c r="B35" s="373"/>
      <c r="C35" s="373"/>
      <c r="D35" s="344"/>
      <c r="E35" s="345"/>
      <c r="F35" s="345"/>
      <c r="G35" s="345"/>
      <c r="H35" s="371"/>
      <c r="I35" s="371"/>
      <c r="J35" s="371"/>
      <c r="K35" s="371"/>
      <c r="L35" s="373"/>
      <c r="M35" s="373"/>
      <c r="N35" s="344"/>
      <c r="O35" s="345"/>
      <c r="P35" s="345"/>
      <c r="Q35" s="345"/>
      <c r="R35" s="345"/>
      <c r="S35" s="249"/>
      <c r="T35" s="378"/>
      <c r="U35" s="378"/>
      <c r="V35" s="378"/>
      <c r="W35" s="346"/>
      <c r="X35" s="347"/>
      <c r="Y35" s="370"/>
      <c r="Z35" s="346"/>
      <c r="AA35" s="347"/>
      <c r="AB35" s="347"/>
      <c r="AC35" s="372"/>
      <c r="AD35" s="373"/>
      <c r="AE35" s="371"/>
      <c r="AF35" s="371"/>
      <c r="AG35" s="371"/>
      <c r="AH35" s="371"/>
      <c r="AI35" s="344"/>
      <c r="AJ35" s="345"/>
      <c r="AK35" s="345"/>
      <c r="AL35" s="345"/>
      <c r="AM35" s="386"/>
      <c r="AN35" s="249"/>
      <c r="AO35" s="378"/>
      <c r="AP35" s="378"/>
      <c r="AQ35" s="378"/>
      <c r="AR35" s="346"/>
      <c r="AS35" s="347"/>
      <c r="AT35" s="370"/>
      <c r="AU35" s="378"/>
      <c r="AV35" s="378"/>
      <c r="AW35" s="378"/>
      <c r="AX35" s="373"/>
      <c r="AY35" s="373"/>
      <c r="AZ35" s="373"/>
      <c r="BA35" s="373"/>
      <c r="BB35" s="373"/>
      <c r="BC35" s="373"/>
    </row>
    <row r="36" spans="1:55" ht="15" customHeight="1">
      <c r="A36" s="154">
        <v>28</v>
      </c>
      <c r="B36" s="373"/>
      <c r="C36" s="373"/>
      <c r="D36" s="344"/>
      <c r="E36" s="345"/>
      <c r="F36" s="345"/>
      <c r="G36" s="345"/>
      <c r="H36" s="371"/>
      <c r="I36" s="371"/>
      <c r="J36" s="371"/>
      <c r="K36" s="371"/>
      <c r="L36" s="373"/>
      <c r="M36" s="373"/>
      <c r="N36" s="344"/>
      <c r="O36" s="345"/>
      <c r="P36" s="345"/>
      <c r="Q36" s="345"/>
      <c r="R36" s="345"/>
      <c r="S36" s="249"/>
      <c r="T36" s="378"/>
      <c r="U36" s="378"/>
      <c r="V36" s="378"/>
      <c r="W36" s="346"/>
      <c r="X36" s="347"/>
      <c r="Y36" s="370"/>
      <c r="Z36" s="346"/>
      <c r="AA36" s="347"/>
      <c r="AB36" s="347"/>
      <c r="AC36" s="372"/>
      <c r="AD36" s="373"/>
      <c r="AE36" s="371"/>
      <c r="AF36" s="371"/>
      <c r="AG36" s="371"/>
      <c r="AH36" s="371"/>
      <c r="AI36" s="344"/>
      <c r="AJ36" s="345"/>
      <c r="AK36" s="345"/>
      <c r="AL36" s="345"/>
      <c r="AM36" s="386"/>
      <c r="AN36" s="249"/>
      <c r="AO36" s="378"/>
      <c r="AP36" s="378"/>
      <c r="AQ36" s="378"/>
      <c r="AR36" s="346"/>
      <c r="AS36" s="347"/>
      <c r="AT36" s="370"/>
      <c r="AU36" s="378"/>
      <c r="AV36" s="378"/>
      <c r="AW36" s="378"/>
      <c r="AX36" s="373"/>
      <c r="AY36" s="373"/>
      <c r="AZ36" s="373"/>
      <c r="BA36" s="373"/>
      <c r="BB36" s="373"/>
      <c r="BC36" s="373"/>
    </row>
    <row r="37" spans="1:55" ht="15" customHeight="1">
      <c r="A37" s="154">
        <v>29</v>
      </c>
      <c r="B37" s="373"/>
      <c r="C37" s="373"/>
      <c r="D37" s="344"/>
      <c r="E37" s="345"/>
      <c r="F37" s="345"/>
      <c r="G37" s="345"/>
      <c r="H37" s="371"/>
      <c r="I37" s="371"/>
      <c r="J37" s="371"/>
      <c r="K37" s="371"/>
      <c r="L37" s="373"/>
      <c r="M37" s="373"/>
      <c r="N37" s="344"/>
      <c r="O37" s="345"/>
      <c r="P37" s="345"/>
      <c r="Q37" s="345"/>
      <c r="R37" s="345"/>
      <c r="S37" s="249"/>
      <c r="T37" s="378"/>
      <c r="U37" s="378"/>
      <c r="V37" s="378"/>
      <c r="W37" s="346"/>
      <c r="X37" s="347"/>
      <c r="Y37" s="370"/>
      <c r="Z37" s="346"/>
      <c r="AA37" s="347"/>
      <c r="AB37" s="347"/>
      <c r="AC37" s="372"/>
      <c r="AD37" s="373"/>
      <c r="AE37" s="371"/>
      <c r="AF37" s="371"/>
      <c r="AG37" s="371"/>
      <c r="AH37" s="371"/>
      <c r="AI37" s="344"/>
      <c r="AJ37" s="345"/>
      <c r="AK37" s="345"/>
      <c r="AL37" s="345"/>
      <c r="AM37" s="386"/>
      <c r="AN37" s="249"/>
      <c r="AO37" s="378"/>
      <c r="AP37" s="378"/>
      <c r="AQ37" s="378"/>
      <c r="AR37" s="346"/>
      <c r="AS37" s="347"/>
      <c r="AT37" s="370"/>
      <c r="AU37" s="378"/>
      <c r="AV37" s="378"/>
      <c r="AW37" s="378"/>
      <c r="AX37" s="373"/>
      <c r="AY37" s="373"/>
      <c r="AZ37" s="373"/>
      <c r="BA37" s="373"/>
      <c r="BB37" s="373"/>
      <c r="BC37" s="373"/>
    </row>
    <row r="38" spans="1:55" ht="15" customHeight="1">
      <c r="A38" s="154">
        <v>30</v>
      </c>
      <c r="B38" s="373"/>
      <c r="C38" s="373"/>
      <c r="D38" s="344"/>
      <c r="E38" s="345"/>
      <c r="F38" s="345"/>
      <c r="G38" s="345"/>
      <c r="H38" s="371"/>
      <c r="I38" s="371"/>
      <c r="J38" s="371"/>
      <c r="K38" s="371"/>
      <c r="L38" s="373"/>
      <c r="M38" s="373"/>
      <c r="N38" s="344"/>
      <c r="O38" s="345"/>
      <c r="P38" s="345"/>
      <c r="Q38" s="345"/>
      <c r="R38" s="345"/>
      <c r="S38" s="249"/>
      <c r="T38" s="378"/>
      <c r="U38" s="378"/>
      <c r="V38" s="378"/>
      <c r="W38" s="346"/>
      <c r="X38" s="347"/>
      <c r="Y38" s="370"/>
      <c r="Z38" s="346"/>
      <c r="AA38" s="347"/>
      <c r="AB38" s="347"/>
      <c r="AC38" s="372"/>
      <c r="AD38" s="373"/>
      <c r="AE38" s="371"/>
      <c r="AF38" s="371"/>
      <c r="AG38" s="371"/>
      <c r="AH38" s="371"/>
      <c r="AI38" s="344"/>
      <c r="AJ38" s="345"/>
      <c r="AK38" s="345"/>
      <c r="AL38" s="345"/>
      <c r="AM38" s="386"/>
      <c r="AN38" s="249"/>
      <c r="AO38" s="378"/>
      <c r="AP38" s="378"/>
      <c r="AQ38" s="378"/>
      <c r="AR38" s="346"/>
      <c r="AS38" s="347"/>
      <c r="AT38" s="370"/>
      <c r="AU38" s="378"/>
      <c r="AV38" s="378"/>
      <c r="AW38" s="378"/>
      <c r="AX38" s="373"/>
      <c r="AY38" s="373"/>
      <c r="AZ38" s="373"/>
      <c r="BA38" s="373"/>
      <c r="BB38" s="373"/>
      <c r="BC38" s="373"/>
    </row>
    <row r="39" spans="19:49" ht="15" customHeight="1">
      <c r="S39" s="141" t="s">
        <v>3</v>
      </c>
      <c r="T39" s="379">
        <f>SUM(T9:V38)</f>
        <v>0</v>
      </c>
      <c r="U39" s="380"/>
      <c r="V39" s="381"/>
      <c r="W39" s="379">
        <f>SUM(W9:Y38)</f>
        <v>0</v>
      </c>
      <c r="X39" s="380"/>
      <c r="Y39" s="381"/>
      <c r="Z39" s="379">
        <f>SUM(Z9:AB38)</f>
        <v>0</v>
      </c>
      <c r="AA39" s="380"/>
      <c r="AB39" s="380"/>
      <c r="AC39" s="155"/>
      <c r="AD39" s="156"/>
      <c r="AE39" s="156"/>
      <c r="AF39" s="156"/>
      <c r="AG39" s="156"/>
      <c r="AH39" s="156"/>
      <c r="AI39" s="156"/>
      <c r="AJ39" s="156"/>
      <c r="AK39" s="156"/>
      <c r="AL39" s="156"/>
      <c r="AM39" s="156"/>
      <c r="AN39" s="157" t="s">
        <v>3</v>
      </c>
      <c r="AO39" s="405">
        <f>SUM(AO9:AQ38)</f>
        <v>0</v>
      </c>
      <c r="AP39" s="405"/>
      <c r="AQ39" s="405"/>
      <c r="AR39" s="405">
        <f>SUM(AR9:AT38)</f>
        <v>0</v>
      </c>
      <c r="AS39" s="405"/>
      <c r="AT39" s="405"/>
      <c r="AU39" s="405">
        <f>SUM(AU9:AW38)</f>
        <v>0</v>
      </c>
      <c r="AV39" s="405"/>
      <c r="AW39" s="405"/>
    </row>
    <row r="40" spans="1:49" ht="9.75" customHeight="1">
      <c r="A40" s="147"/>
      <c r="B40" s="147"/>
      <c r="C40" s="147"/>
      <c r="D40" s="147"/>
      <c r="E40" s="147"/>
      <c r="F40" s="147"/>
      <c r="G40" s="147"/>
      <c r="H40" s="147"/>
      <c r="I40" s="147"/>
      <c r="J40" s="147"/>
      <c r="K40" s="147"/>
      <c r="L40" s="147"/>
      <c r="M40" s="147"/>
      <c r="N40" s="147"/>
      <c r="O40" s="147"/>
      <c r="P40" s="147"/>
      <c r="Q40" s="147"/>
      <c r="R40" s="147"/>
      <c r="S40" s="147"/>
      <c r="T40" s="147"/>
      <c r="U40" s="147"/>
      <c r="V40" s="147"/>
      <c r="W40" s="148"/>
      <c r="X40" s="148"/>
      <c r="Y40" s="150"/>
      <c r="Z40" s="149"/>
      <c r="AA40" s="148"/>
      <c r="AB40" s="148"/>
      <c r="AC40" s="151"/>
      <c r="AD40" s="151"/>
      <c r="AE40" s="151"/>
      <c r="AF40" s="151"/>
      <c r="AG40" s="151"/>
      <c r="AH40" s="151"/>
      <c r="AI40" s="151"/>
      <c r="AJ40" s="151"/>
      <c r="AK40" s="151"/>
      <c r="AL40" s="151"/>
      <c r="AM40" s="151"/>
      <c r="AN40" s="151"/>
      <c r="AO40" s="147"/>
      <c r="AP40" s="147"/>
      <c r="AQ40" s="147"/>
      <c r="AR40" s="151"/>
      <c r="AS40" s="151"/>
      <c r="AT40" s="151"/>
      <c r="AU40" s="151"/>
      <c r="AV40" s="151"/>
      <c r="AW40" s="146"/>
    </row>
    <row r="41" spans="1:55" ht="15" customHeight="1">
      <c r="A41" s="399" t="s">
        <v>223</v>
      </c>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280" t="s">
        <v>1</v>
      </c>
      <c r="AF41" s="280"/>
      <c r="AG41" s="355"/>
      <c r="AH41" s="397" t="s">
        <v>0</v>
      </c>
      <c r="AI41" s="355"/>
      <c r="AJ41" s="397" t="s">
        <v>38</v>
      </c>
      <c r="AK41" s="355"/>
      <c r="AL41" s="397" t="s">
        <v>151</v>
      </c>
      <c r="AM41" s="402"/>
      <c r="AN41" s="402"/>
      <c r="AO41" s="402"/>
      <c r="AP41" s="402"/>
      <c r="AQ41" s="402"/>
      <c r="AR41" s="402"/>
      <c r="AS41" s="402"/>
      <c r="AT41" s="402"/>
      <c r="AU41" s="402"/>
      <c r="AV41" s="402"/>
      <c r="AW41" s="402"/>
      <c r="AX41" s="402"/>
      <c r="AY41" s="402"/>
      <c r="AZ41" s="402"/>
      <c r="BA41" s="402"/>
      <c r="BB41" s="360" t="s">
        <v>59</v>
      </c>
      <c r="BC41" s="361"/>
    </row>
    <row r="42" spans="1:55" ht="17.25">
      <c r="A42" s="401" t="s">
        <v>157</v>
      </c>
      <c r="B42" s="396"/>
      <c r="C42" s="396"/>
      <c r="D42" s="396"/>
      <c r="E42" s="396"/>
      <c r="F42" s="396"/>
      <c r="G42" s="396"/>
      <c r="H42" s="396"/>
      <c r="I42" s="396"/>
      <c r="J42" s="396"/>
      <c r="K42" s="396"/>
      <c r="L42" s="396"/>
      <c r="M42" s="396"/>
      <c r="N42" s="396"/>
      <c r="O42" s="396"/>
      <c r="P42" s="369"/>
      <c r="Q42" s="369"/>
      <c r="R42" s="369"/>
      <c r="S42" s="396" t="str">
        <f>IF(OR(P42=0,P42=""),"←対象外変圧器がない場合は「ゼロ」と入力","kVAとなっています。")</f>
        <v>←対象外変圧器がない場合は「ゼロ」と入力</v>
      </c>
      <c r="T42" s="396"/>
      <c r="U42" s="396"/>
      <c r="V42" s="396"/>
      <c r="W42" s="396"/>
      <c r="X42" s="396"/>
      <c r="Y42" s="396"/>
      <c r="Z42" s="396"/>
      <c r="AA42" s="396"/>
      <c r="AB42" s="396"/>
      <c r="AC42" s="396"/>
      <c r="AD42" s="396"/>
      <c r="AE42" s="398"/>
      <c r="AF42" s="398"/>
      <c r="AG42" s="356"/>
      <c r="AH42" s="398"/>
      <c r="AI42" s="356"/>
      <c r="AJ42" s="398"/>
      <c r="AK42" s="356"/>
      <c r="AL42" s="398"/>
      <c r="AM42" s="403"/>
      <c r="AN42" s="403"/>
      <c r="AO42" s="403"/>
      <c r="AP42" s="403"/>
      <c r="AQ42" s="403"/>
      <c r="AR42" s="403"/>
      <c r="AS42" s="403"/>
      <c r="AT42" s="403"/>
      <c r="AU42" s="403"/>
      <c r="AV42" s="403"/>
      <c r="AW42" s="403"/>
      <c r="AX42" s="403"/>
      <c r="AY42" s="403"/>
      <c r="AZ42" s="403"/>
      <c r="BA42" s="403"/>
      <c r="BB42" s="362"/>
      <c r="BC42" s="363"/>
    </row>
    <row r="44" spans="16:21" ht="15" customHeight="1">
      <c r="P44" s="158"/>
      <c r="S44" s="159"/>
      <c r="T44" s="159"/>
      <c r="U44" s="159"/>
    </row>
  </sheetData>
  <sheetProtection/>
  <mergeCells count="544">
    <mergeCell ref="AX38:BA38"/>
    <mergeCell ref="BB38:BC38"/>
    <mergeCell ref="AD3:AE4"/>
    <mergeCell ref="BB41:BC42"/>
    <mergeCell ref="AE41:AF42"/>
    <mergeCell ref="AG41:AG42"/>
    <mergeCell ref="AH41:AH42"/>
    <mergeCell ref="AI41:AI42"/>
    <mergeCell ref="AJ41:AJ42"/>
    <mergeCell ref="AR39:AT39"/>
    <mergeCell ref="AO39:AQ39"/>
    <mergeCell ref="AR38:AT38"/>
    <mergeCell ref="AU39:AW39"/>
    <mergeCell ref="AU38:AW38"/>
    <mergeCell ref="AO38:AQ38"/>
    <mergeCell ref="A1:BC2"/>
    <mergeCell ref="AX36:BA36"/>
    <mergeCell ref="BB36:BC36"/>
    <mergeCell ref="AX32:BA32"/>
    <mergeCell ref="BB32:BC32"/>
    <mergeCell ref="AX33:BA33"/>
    <mergeCell ref="BB33:BC33"/>
    <mergeCell ref="AX30:BA30"/>
    <mergeCell ref="AX27:BA27"/>
    <mergeCell ref="BB27:BC27"/>
    <mergeCell ref="AX37:BA37"/>
    <mergeCell ref="BB37:BC37"/>
    <mergeCell ref="AX34:BA34"/>
    <mergeCell ref="BB34:BC34"/>
    <mergeCell ref="AX35:BA35"/>
    <mergeCell ref="BB35:BC35"/>
    <mergeCell ref="AX26:BA26"/>
    <mergeCell ref="BB26:BC26"/>
    <mergeCell ref="BB30:BC30"/>
    <mergeCell ref="AX31:BA31"/>
    <mergeCell ref="BB31:BC31"/>
    <mergeCell ref="AX28:BA28"/>
    <mergeCell ref="BB28:BC28"/>
    <mergeCell ref="AX29:BA29"/>
    <mergeCell ref="BB29:BC29"/>
    <mergeCell ref="AX24:BA24"/>
    <mergeCell ref="BB24:BC24"/>
    <mergeCell ref="AX25:BA25"/>
    <mergeCell ref="BB25:BC25"/>
    <mergeCell ref="AX22:BA22"/>
    <mergeCell ref="BB22:BC22"/>
    <mergeCell ref="AX23:BA23"/>
    <mergeCell ref="BB23:BC23"/>
    <mergeCell ref="AX20:BA20"/>
    <mergeCell ref="BB20:BC20"/>
    <mergeCell ref="AX21:BA21"/>
    <mergeCell ref="BB21:BC21"/>
    <mergeCell ref="AX18:BA18"/>
    <mergeCell ref="BB18:BC18"/>
    <mergeCell ref="AX19:BA19"/>
    <mergeCell ref="BB19:BC19"/>
    <mergeCell ref="AX16:BA16"/>
    <mergeCell ref="BB16:BC16"/>
    <mergeCell ref="AX17:BA17"/>
    <mergeCell ref="BB17:BC17"/>
    <mergeCell ref="AX14:BA14"/>
    <mergeCell ref="BB14:BC14"/>
    <mergeCell ref="AX15:BA15"/>
    <mergeCell ref="BB15:BC15"/>
    <mergeCell ref="BB11:BC11"/>
    <mergeCell ref="BB10:BC10"/>
    <mergeCell ref="AX13:BA13"/>
    <mergeCell ref="BB13:BC13"/>
    <mergeCell ref="AO23:AQ23"/>
    <mergeCell ref="AO24:AQ24"/>
    <mergeCell ref="AO27:AQ27"/>
    <mergeCell ref="AO31:AQ31"/>
    <mergeCell ref="AO37:AQ37"/>
    <mergeCell ref="AO28:AQ28"/>
    <mergeCell ref="AO29:AQ29"/>
    <mergeCell ref="AO30:AQ30"/>
    <mergeCell ref="AO35:AQ35"/>
    <mergeCell ref="AO36:AQ36"/>
    <mergeCell ref="AO32:AQ32"/>
    <mergeCell ref="AO33:AQ33"/>
    <mergeCell ref="AO34:AQ34"/>
    <mergeCell ref="AO19:AQ19"/>
    <mergeCell ref="AO20:AQ20"/>
    <mergeCell ref="AO21:AQ21"/>
    <mergeCell ref="AO22:AQ22"/>
    <mergeCell ref="AI33:AM33"/>
    <mergeCell ref="AI34:AM34"/>
    <mergeCell ref="AI36:AM36"/>
    <mergeCell ref="AO25:AQ25"/>
    <mergeCell ref="AO26:AQ26"/>
    <mergeCell ref="T39:V39"/>
    <mergeCell ref="AI7:AM8"/>
    <mergeCell ref="AI12:AM12"/>
    <mergeCell ref="AI13:AM13"/>
    <mergeCell ref="AI14:AM14"/>
    <mergeCell ref="AI15:AM15"/>
    <mergeCell ref="AI37:AM37"/>
    <mergeCell ref="AI38:AM38"/>
    <mergeCell ref="AI31:AM31"/>
    <mergeCell ref="AI32:AM32"/>
    <mergeCell ref="W22:Y22"/>
    <mergeCell ref="Z22:AB22"/>
    <mergeCell ref="T17:V17"/>
    <mergeCell ref="N24:R24"/>
    <mergeCell ref="T22:V22"/>
    <mergeCell ref="T21:V21"/>
    <mergeCell ref="W21:Y21"/>
    <mergeCell ref="N17:R17"/>
    <mergeCell ref="N29:R29"/>
    <mergeCell ref="N25:R25"/>
    <mergeCell ref="W23:Y23"/>
    <mergeCell ref="Z23:AB23"/>
    <mergeCell ref="N28:R28"/>
    <mergeCell ref="Z27:AB27"/>
    <mergeCell ref="T27:V27"/>
    <mergeCell ref="W27:Y27"/>
    <mergeCell ref="T28:V28"/>
    <mergeCell ref="W28:Y28"/>
    <mergeCell ref="BB7:BC7"/>
    <mergeCell ref="BB8:BC8"/>
    <mergeCell ref="N16:R16"/>
    <mergeCell ref="Z17:AB17"/>
    <mergeCell ref="AX7:BA8"/>
    <mergeCell ref="AX12:BA12"/>
    <mergeCell ref="BB12:BC12"/>
    <mergeCell ref="BB9:BC9"/>
    <mergeCell ref="AX10:BA10"/>
    <mergeCell ref="AX11:BA11"/>
    <mergeCell ref="AX9:BA9"/>
    <mergeCell ref="AN7:AN8"/>
    <mergeCell ref="AI9:AM9"/>
    <mergeCell ref="AI10:AM10"/>
    <mergeCell ref="AU8:AW8"/>
    <mergeCell ref="AM41:BA41"/>
    <mergeCell ref="AM42:BA42"/>
    <mergeCell ref="W15:Y15"/>
    <mergeCell ref="Z15:AB15"/>
    <mergeCell ref="AO16:AQ16"/>
    <mergeCell ref="AO17:AQ17"/>
    <mergeCell ref="AO18:AQ18"/>
    <mergeCell ref="W18:Y18"/>
    <mergeCell ref="W17:Y17"/>
    <mergeCell ref="W19:Y19"/>
    <mergeCell ref="P42:R42"/>
    <mergeCell ref="S42:AD42"/>
    <mergeCell ref="AL41:AL42"/>
    <mergeCell ref="AK41:AK42"/>
    <mergeCell ref="A41:AD41"/>
    <mergeCell ref="A42:O42"/>
    <mergeCell ref="B38:C38"/>
    <mergeCell ref="T38:V38"/>
    <mergeCell ref="B23:C23"/>
    <mergeCell ref="T23:V23"/>
    <mergeCell ref="H23:K23"/>
    <mergeCell ref="H38:K38"/>
    <mergeCell ref="H36:K36"/>
    <mergeCell ref="B35:C35"/>
    <mergeCell ref="N33:R33"/>
    <mergeCell ref="N34:R34"/>
    <mergeCell ref="L22:M22"/>
    <mergeCell ref="H22:K22"/>
    <mergeCell ref="D22:G22"/>
    <mergeCell ref="N22:R22"/>
    <mergeCell ref="L23:M23"/>
    <mergeCell ref="N23:R23"/>
    <mergeCell ref="B24:C24"/>
    <mergeCell ref="B21:C21"/>
    <mergeCell ref="D21:G21"/>
    <mergeCell ref="B22:C22"/>
    <mergeCell ref="L21:M21"/>
    <mergeCell ref="H21:K21"/>
    <mergeCell ref="N21:R21"/>
    <mergeCell ref="D24:G24"/>
    <mergeCell ref="L17:M17"/>
    <mergeCell ref="H19:K19"/>
    <mergeCell ref="L19:M19"/>
    <mergeCell ref="T18:V18"/>
    <mergeCell ref="T19:V19"/>
    <mergeCell ref="N18:R18"/>
    <mergeCell ref="N19:R19"/>
    <mergeCell ref="L18:M18"/>
    <mergeCell ref="H18:K18"/>
    <mergeCell ref="H17:K17"/>
    <mergeCell ref="B20:C20"/>
    <mergeCell ref="T20:V20"/>
    <mergeCell ref="W20:Y20"/>
    <mergeCell ref="H20:K20"/>
    <mergeCell ref="D20:G20"/>
    <mergeCell ref="L20:M20"/>
    <mergeCell ref="N20:R20"/>
    <mergeCell ref="W38:Y38"/>
    <mergeCell ref="Z38:AB38"/>
    <mergeCell ref="L38:M38"/>
    <mergeCell ref="Z36:AB36"/>
    <mergeCell ref="L36:M36"/>
    <mergeCell ref="W36:Y36"/>
    <mergeCell ref="N37:R37"/>
    <mergeCell ref="N38:R38"/>
    <mergeCell ref="N36:R36"/>
    <mergeCell ref="B37:C37"/>
    <mergeCell ref="T37:V37"/>
    <mergeCell ref="W37:Y37"/>
    <mergeCell ref="Z37:AB37"/>
    <mergeCell ref="L37:M37"/>
    <mergeCell ref="H37:K37"/>
    <mergeCell ref="D37:G37"/>
    <mergeCell ref="Z35:AB35"/>
    <mergeCell ref="L35:M35"/>
    <mergeCell ref="H35:K35"/>
    <mergeCell ref="T35:V35"/>
    <mergeCell ref="W35:Y35"/>
    <mergeCell ref="N35:R35"/>
    <mergeCell ref="B36:C36"/>
    <mergeCell ref="T36:V36"/>
    <mergeCell ref="B34:C34"/>
    <mergeCell ref="T34:V34"/>
    <mergeCell ref="D34:G34"/>
    <mergeCell ref="D35:G35"/>
    <mergeCell ref="D36:G36"/>
    <mergeCell ref="W34:Y34"/>
    <mergeCell ref="Z34:AB34"/>
    <mergeCell ref="L34:M34"/>
    <mergeCell ref="H34:K34"/>
    <mergeCell ref="Z32:AB32"/>
    <mergeCell ref="L32:M32"/>
    <mergeCell ref="B33:C33"/>
    <mergeCell ref="T33:V33"/>
    <mergeCell ref="W33:Y33"/>
    <mergeCell ref="Z33:AB33"/>
    <mergeCell ref="L33:M33"/>
    <mergeCell ref="H33:K33"/>
    <mergeCell ref="T32:V32"/>
    <mergeCell ref="W32:Y32"/>
    <mergeCell ref="Z31:AB31"/>
    <mergeCell ref="L31:M31"/>
    <mergeCell ref="H31:K31"/>
    <mergeCell ref="B31:C31"/>
    <mergeCell ref="T31:V31"/>
    <mergeCell ref="W31:Y31"/>
    <mergeCell ref="N31:R31"/>
    <mergeCell ref="N30:R30"/>
    <mergeCell ref="H32:K32"/>
    <mergeCell ref="B32:C32"/>
    <mergeCell ref="N32:R32"/>
    <mergeCell ref="L30:M30"/>
    <mergeCell ref="H30:K30"/>
    <mergeCell ref="B30:C30"/>
    <mergeCell ref="T30:V30"/>
    <mergeCell ref="Z28:AB28"/>
    <mergeCell ref="L28:M28"/>
    <mergeCell ref="B29:C29"/>
    <mergeCell ref="T29:V29"/>
    <mergeCell ref="W29:Y29"/>
    <mergeCell ref="Z29:AB29"/>
    <mergeCell ref="L29:M29"/>
    <mergeCell ref="H29:K29"/>
    <mergeCell ref="H28:K28"/>
    <mergeCell ref="B28:C28"/>
    <mergeCell ref="D28:G28"/>
    <mergeCell ref="D27:G27"/>
    <mergeCell ref="T25:V25"/>
    <mergeCell ref="B25:C25"/>
    <mergeCell ref="D25:G25"/>
    <mergeCell ref="L27:M27"/>
    <mergeCell ref="H27:K27"/>
    <mergeCell ref="N27:R27"/>
    <mergeCell ref="B27:C27"/>
    <mergeCell ref="W25:Y25"/>
    <mergeCell ref="T24:V24"/>
    <mergeCell ref="W24:Y24"/>
    <mergeCell ref="B26:C26"/>
    <mergeCell ref="T26:V26"/>
    <mergeCell ref="W26:Y26"/>
    <mergeCell ref="L26:M26"/>
    <mergeCell ref="H26:K26"/>
    <mergeCell ref="N26:R26"/>
    <mergeCell ref="D26:G26"/>
    <mergeCell ref="L24:M24"/>
    <mergeCell ref="H24:K24"/>
    <mergeCell ref="L25:M25"/>
    <mergeCell ref="H25:K25"/>
    <mergeCell ref="D19:G19"/>
    <mergeCell ref="B17:C17"/>
    <mergeCell ref="B18:C18"/>
    <mergeCell ref="D16:G16"/>
    <mergeCell ref="D17:G17"/>
    <mergeCell ref="D18:G18"/>
    <mergeCell ref="B19:C19"/>
    <mergeCell ref="B16:C16"/>
    <mergeCell ref="B15:C15"/>
    <mergeCell ref="T15:V15"/>
    <mergeCell ref="L15:M15"/>
    <mergeCell ref="H15:K15"/>
    <mergeCell ref="D15:G15"/>
    <mergeCell ref="N15:R15"/>
    <mergeCell ref="B13:C13"/>
    <mergeCell ref="B14:C14"/>
    <mergeCell ref="D13:G13"/>
    <mergeCell ref="H14:K14"/>
    <mergeCell ref="D7:G8"/>
    <mergeCell ref="D9:G9"/>
    <mergeCell ref="H7:K8"/>
    <mergeCell ref="L9:M9"/>
    <mergeCell ref="H9:K9"/>
    <mergeCell ref="N7:R8"/>
    <mergeCell ref="S7:S8"/>
    <mergeCell ref="N9:R9"/>
    <mergeCell ref="T13:V13"/>
    <mergeCell ref="T8:V8"/>
    <mergeCell ref="T11:V11"/>
    <mergeCell ref="N13:R13"/>
    <mergeCell ref="T9:V9"/>
    <mergeCell ref="B12:C12"/>
    <mergeCell ref="L12:M12"/>
    <mergeCell ref="B9:C9"/>
    <mergeCell ref="T12:V12"/>
    <mergeCell ref="L11:M11"/>
    <mergeCell ref="H12:K12"/>
    <mergeCell ref="N10:R10"/>
    <mergeCell ref="N11:R11"/>
    <mergeCell ref="N12:R12"/>
    <mergeCell ref="B11:C11"/>
    <mergeCell ref="B10:C10"/>
    <mergeCell ref="T10:V10"/>
    <mergeCell ref="AU10:AW10"/>
    <mergeCell ref="AO10:AQ10"/>
    <mergeCell ref="AC10:AD10"/>
    <mergeCell ref="AE10:AH10"/>
    <mergeCell ref="H10:K10"/>
    <mergeCell ref="L10:M10"/>
    <mergeCell ref="AR10:AT10"/>
    <mergeCell ref="W10:Y10"/>
    <mergeCell ref="AC9:AD9"/>
    <mergeCell ref="AE9:AH9"/>
    <mergeCell ref="AU9:AW9"/>
    <mergeCell ref="AE7:AH8"/>
    <mergeCell ref="AU7:AW7"/>
    <mergeCell ref="AC8:AD8"/>
    <mergeCell ref="AO9:AQ9"/>
    <mergeCell ref="AR7:AT7"/>
    <mergeCell ref="AR8:AT8"/>
    <mergeCell ref="AR9:AT9"/>
    <mergeCell ref="AU12:AW12"/>
    <mergeCell ref="AE11:AH11"/>
    <mergeCell ref="AC11:AD11"/>
    <mergeCell ref="AO11:AQ11"/>
    <mergeCell ref="AO12:AQ12"/>
    <mergeCell ref="AU11:AW11"/>
    <mergeCell ref="AR11:AT11"/>
    <mergeCell ref="AR12:AT12"/>
    <mergeCell ref="AI11:AM11"/>
    <mergeCell ref="AC14:AD14"/>
    <mergeCell ref="AE14:AH14"/>
    <mergeCell ref="AU14:AW14"/>
    <mergeCell ref="AR14:AT14"/>
    <mergeCell ref="AO14:AQ14"/>
    <mergeCell ref="AU15:AW15"/>
    <mergeCell ref="AC16:AD16"/>
    <mergeCell ref="AE16:AH16"/>
    <mergeCell ref="AU16:AW16"/>
    <mergeCell ref="AE15:AH15"/>
    <mergeCell ref="AR15:AT15"/>
    <mergeCell ref="AR16:AT16"/>
    <mergeCell ref="AC15:AD15"/>
    <mergeCell ref="AI16:AM16"/>
    <mergeCell ref="AO15:AQ15"/>
    <mergeCell ref="AU17:AW17"/>
    <mergeCell ref="AC18:AD18"/>
    <mergeCell ref="AE18:AH18"/>
    <mergeCell ref="AU18:AW18"/>
    <mergeCell ref="AR17:AT17"/>
    <mergeCell ref="AR18:AT18"/>
    <mergeCell ref="AC17:AD17"/>
    <mergeCell ref="AI17:AM17"/>
    <mergeCell ref="AI18:AM18"/>
    <mergeCell ref="AE17:AH17"/>
    <mergeCell ref="AU19:AW19"/>
    <mergeCell ref="AC20:AD20"/>
    <mergeCell ref="AE20:AH20"/>
    <mergeCell ref="AU20:AW20"/>
    <mergeCell ref="AE19:AH19"/>
    <mergeCell ref="AR19:AT19"/>
    <mergeCell ref="AR20:AT20"/>
    <mergeCell ref="AC19:AD19"/>
    <mergeCell ref="AI19:AM19"/>
    <mergeCell ref="AI20:AM20"/>
    <mergeCell ref="AU21:AW21"/>
    <mergeCell ref="AC22:AD22"/>
    <mergeCell ref="AE22:AH22"/>
    <mergeCell ref="AU22:AW22"/>
    <mergeCell ref="AC21:AD21"/>
    <mergeCell ref="AE21:AH21"/>
    <mergeCell ref="AR21:AT21"/>
    <mergeCell ref="AR22:AT22"/>
    <mergeCell ref="AI21:AM21"/>
    <mergeCell ref="AI22:AM22"/>
    <mergeCell ref="AU23:AW23"/>
    <mergeCell ref="AC24:AD24"/>
    <mergeCell ref="AE24:AH24"/>
    <mergeCell ref="AU24:AW24"/>
    <mergeCell ref="AC23:AD23"/>
    <mergeCell ref="AE23:AH23"/>
    <mergeCell ref="AR23:AT23"/>
    <mergeCell ref="AR24:AT24"/>
    <mergeCell ref="AI23:AM23"/>
    <mergeCell ref="AI24:AM24"/>
    <mergeCell ref="AU25:AW25"/>
    <mergeCell ref="AC26:AD26"/>
    <mergeCell ref="AE26:AH26"/>
    <mergeCell ref="AU26:AW26"/>
    <mergeCell ref="AC25:AD25"/>
    <mergeCell ref="AE25:AH25"/>
    <mergeCell ref="AR25:AT25"/>
    <mergeCell ref="AR26:AT26"/>
    <mergeCell ref="AI25:AM25"/>
    <mergeCell ref="AI26:AM26"/>
    <mergeCell ref="AU27:AW27"/>
    <mergeCell ref="AC28:AD28"/>
    <mergeCell ref="AE28:AH28"/>
    <mergeCell ref="AU28:AW28"/>
    <mergeCell ref="AC27:AD27"/>
    <mergeCell ref="AE27:AH27"/>
    <mergeCell ref="AR27:AT27"/>
    <mergeCell ref="AR28:AT28"/>
    <mergeCell ref="AI27:AM27"/>
    <mergeCell ref="AI28:AM28"/>
    <mergeCell ref="AU29:AW29"/>
    <mergeCell ref="AC30:AD30"/>
    <mergeCell ref="AE30:AH30"/>
    <mergeCell ref="AU30:AW30"/>
    <mergeCell ref="AC29:AD29"/>
    <mergeCell ref="AE29:AH29"/>
    <mergeCell ref="AR29:AT29"/>
    <mergeCell ref="AR30:AT30"/>
    <mergeCell ref="AI29:AM29"/>
    <mergeCell ref="AI30:AM30"/>
    <mergeCell ref="AU31:AW31"/>
    <mergeCell ref="AC32:AD32"/>
    <mergeCell ref="AE32:AH32"/>
    <mergeCell ref="AU32:AW32"/>
    <mergeCell ref="AC31:AD31"/>
    <mergeCell ref="AE31:AH31"/>
    <mergeCell ref="AR31:AT31"/>
    <mergeCell ref="AR32:AT32"/>
    <mergeCell ref="AU34:AW34"/>
    <mergeCell ref="AC35:AD35"/>
    <mergeCell ref="AE35:AH35"/>
    <mergeCell ref="AU35:AW35"/>
    <mergeCell ref="AC34:AD34"/>
    <mergeCell ref="AE34:AH34"/>
    <mergeCell ref="AI35:AM35"/>
    <mergeCell ref="AR34:AT34"/>
    <mergeCell ref="AR35:AT35"/>
    <mergeCell ref="AC38:AD38"/>
    <mergeCell ref="AE38:AH38"/>
    <mergeCell ref="AC37:AD37"/>
    <mergeCell ref="AE37:AH37"/>
    <mergeCell ref="AU37:AW37"/>
    <mergeCell ref="AU13:AW13"/>
    <mergeCell ref="AE13:AH13"/>
    <mergeCell ref="AC13:AD13"/>
    <mergeCell ref="AR13:AT13"/>
    <mergeCell ref="AR37:AT37"/>
    <mergeCell ref="AU36:AW36"/>
    <mergeCell ref="AC36:AD36"/>
    <mergeCell ref="AE36:AH36"/>
    <mergeCell ref="AU33:AW33"/>
    <mergeCell ref="AO13:AQ13"/>
    <mergeCell ref="Z7:AB7"/>
    <mergeCell ref="AC12:AD12"/>
    <mergeCell ref="AE12:AH12"/>
    <mergeCell ref="Z9:AB9"/>
    <mergeCell ref="Z10:AB10"/>
    <mergeCell ref="AO7:AQ7"/>
    <mergeCell ref="AO8:AQ8"/>
    <mergeCell ref="Z13:AB13"/>
    <mergeCell ref="AC7:AD7"/>
    <mergeCell ref="Z39:AB39"/>
    <mergeCell ref="W39:Y39"/>
    <mergeCell ref="W8:Y8"/>
    <mergeCell ref="Z12:AB12"/>
    <mergeCell ref="W11:Y11"/>
    <mergeCell ref="Z11:AB11"/>
    <mergeCell ref="W12:Y12"/>
    <mergeCell ref="Z8:AB8"/>
    <mergeCell ref="Z16:AB16"/>
    <mergeCell ref="W16:Y16"/>
    <mergeCell ref="Z14:AB14"/>
    <mergeCell ref="D23:G23"/>
    <mergeCell ref="D12:G12"/>
    <mergeCell ref="Z25:AB25"/>
    <mergeCell ref="Z24:AB24"/>
    <mergeCell ref="Z18:AB18"/>
    <mergeCell ref="Z20:AB20"/>
    <mergeCell ref="Z19:AB19"/>
    <mergeCell ref="Z21:AB21"/>
    <mergeCell ref="L13:M13"/>
    <mergeCell ref="T16:V16"/>
    <mergeCell ref="H13:K13"/>
    <mergeCell ref="H16:K16"/>
    <mergeCell ref="W13:Y13"/>
    <mergeCell ref="L14:M14"/>
    <mergeCell ref="T14:V14"/>
    <mergeCell ref="W14:Y14"/>
    <mergeCell ref="N14:R14"/>
    <mergeCell ref="D11:G11"/>
    <mergeCell ref="H11:K11"/>
    <mergeCell ref="D14:G14"/>
    <mergeCell ref="L16:M16"/>
    <mergeCell ref="D29:G29"/>
    <mergeCell ref="D30:G30"/>
    <mergeCell ref="D31:G31"/>
    <mergeCell ref="D33:G33"/>
    <mergeCell ref="D32:G32"/>
    <mergeCell ref="W3:Y4"/>
    <mergeCell ref="AF3:AF4"/>
    <mergeCell ref="AG3:AG4"/>
    <mergeCell ref="AR36:AT36"/>
    <mergeCell ref="AR33:AT33"/>
    <mergeCell ref="AE33:AH33"/>
    <mergeCell ref="AC33:AD33"/>
    <mergeCell ref="W30:Y30"/>
    <mergeCell ref="Z30:AB30"/>
    <mergeCell ref="W9:Y9"/>
    <mergeCell ref="AH3:AH4"/>
    <mergeCell ref="AI3:AI4"/>
    <mergeCell ref="W7:Y7"/>
    <mergeCell ref="AC6:BC6"/>
    <mergeCell ref="BB3:BC4"/>
    <mergeCell ref="AJ3:AJ4"/>
    <mergeCell ref="AK3:AK4"/>
    <mergeCell ref="AL3:AV4"/>
    <mergeCell ref="AW3:BA4"/>
    <mergeCell ref="Z3:AC4"/>
    <mergeCell ref="A3:V4"/>
    <mergeCell ref="D38:G38"/>
    <mergeCell ref="Z26:AB26"/>
    <mergeCell ref="B6:AB6"/>
    <mergeCell ref="B7:C7"/>
    <mergeCell ref="B8:C8"/>
    <mergeCell ref="L7:M7"/>
    <mergeCell ref="L8:M8"/>
    <mergeCell ref="T7:V7"/>
    <mergeCell ref="D10:G10"/>
  </mergeCells>
  <conditionalFormatting sqref="S42:AD42">
    <cfRule type="cellIs" priority="1" dxfId="0"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workbookViewId="0" topLeftCell="A1">
      <selection activeCell="A1" sqref="A1"/>
    </sheetView>
  </sheetViews>
  <sheetFormatPr defaultColWidth="9.00390625" defaultRowHeight="15" customHeight="1"/>
  <cols>
    <col min="1" max="16384" width="2.625" style="141" customWidth="1"/>
  </cols>
  <sheetData>
    <row r="1" spans="2:34" ht="15" customHeight="1">
      <c r="B1" s="499" t="s">
        <v>61</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row>
    <row r="2" spans="2:34" ht="15" customHeight="1">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34" ht="15" customHeight="1">
      <c r="B3" s="160"/>
      <c r="C3" s="160"/>
      <c r="D3" s="160"/>
      <c r="E3" s="160"/>
      <c r="F3" s="160"/>
      <c r="G3" s="160"/>
      <c r="H3" s="160"/>
      <c r="I3" s="160"/>
      <c r="J3" s="160"/>
      <c r="K3" s="160"/>
      <c r="L3" s="160"/>
      <c r="M3" s="160"/>
      <c r="N3" s="160"/>
      <c r="O3" s="160"/>
      <c r="P3" s="160"/>
      <c r="Q3" s="160"/>
      <c r="R3" s="160"/>
      <c r="S3" s="160"/>
      <c r="T3" s="160"/>
      <c r="U3" s="160"/>
      <c r="V3" s="160"/>
      <c r="W3" s="493" t="s">
        <v>1</v>
      </c>
      <c r="X3" s="493"/>
      <c r="Y3" s="493">
        <f>'変）特性等証明'!AG41</f>
        <v>0</v>
      </c>
      <c r="Z3" s="493"/>
      <c r="AA3" s="157" t="s">
        <v>0</v>
      </c>
      <c r="AB3" s="493">
        <f>'変）特性等証明'!AI41</f>
        <v>0</v>
      </c>
      <c r="AC3" s="493"/>
      <c r="AD3" s="157" t="s">
        <v>38</v>
      </c>
      <c r="AE3" s="493">
        <f>'変）特性等証明'!AK41</f>
        <v>0</v>
      </c>
      <c r="AF3" s="493"/>
      <c r="AG3" s="157" t="s">
        <v>12</v>
      </c>
      <c r="AH3" s="160"/>
    </row>
    <row r="4" spans="2:34" ht="15" customHeight="1">
      <c r="B4" s="500">
        <f>'共通シートⅡ'!U6</f>
        <v>0</v>
      </c>
      <c r="C4" s="364"/>
      <c r="D4" s="364"/>
      <c r="E4" s="364"/>
      <c r="F4" s="364"/>
      <c r="G4" s="364"/>
      <c r="H4" s="364"/>
      <c r="I4" s="364"/>
      <c r="J4" s="364"/>
      <c r="K4" s="364"/>
      <c r="L4" s="364"/>
      <c r="M4" s="364"/>
      <c r="N4" s="364"/>
      <c r="O4" s="364"/>
      <c r="P4" s="364"/>
      <c r="Q4" s="364"/>
      <c r="R4" s="502" t="s">
        <v>11</v>
      </c>
      <c r="S4" s="503"/>
      <c r="T4" s="161"/>
      <c r="U4" s="161"/>
      <c r="V4" s="161"/>
      <c r="W4" s="157"/>
      <c r="X4" s="157"/>
      <c r="Y4" s="157"/>
      <c r="Z4" s="157"/>
      <c r="AA4" s="157"/>
      <c r="AB4" s="157"/>
      <c r="AC4" s="157"/>
      <c r="AD4" s="157"/>
      <c r="AE4" s="157"/>
      <c r="AF4" s="157"/>
      <c r="AG4" s="157"/>
      <c r="AH4" s="161"/>
    </row>
    <row r="5" spans="2:34" ht="15" customHeight="1">
      <c r="B5" s="501"/>
      <c r="C5" s="365"/>
      <c r="D5" s="365"/>
      <c r="E5" s="365"/>
      <c r="F5" s="365"/>
      <c r="G5" s="365"/>
      <c r="H5" s="365"/>
      <c r="I5" s="365"/>
      <c r="J5" s="365"/>
      <c r="K5" s="365"/>
      <c r="L5" s="365"/>
      <c r="M5" s="365"/>
      <c r="N5" s="365"/>
      <c r="O5" s="365"/>
      <c r="P5" s="365"/>
      <c r="Q5" s="365"/>
      <c r="R5" s="504"/>
      <c r="S5" s="505"/>
      <c r="T5" s="162"/>
      <c r="U5" s="162"/>
      <c r="V5" s="162"/>
      <c r="W5" s="162"/>
      <c r="X5" s="162"/>
      <c r="Y5" s="162"/>
      <c r="Z5" s="162"/>
      <c r="AA5" s="162"/>
      <c r="AB5" s="162"/>
      <c r="AC5" s="162"/>
      <c r="AD5" s="162"/>
      <c r="AE5" s="162"/>
      <c r="AF5" s="162"/>
      <c r="AG5" s="162"/>
      <c r="AH5" s="162"/>
    </row>
    <row r="6" spans="17:35" ht="15" customHeight="1">
      <c r="Q6" s="494">
        <f>'変）特性等証明'!AM41</f>
        <v>0</v>
      </c>
      <c r="R6" s="494"/>
      <c r="S6" s="494"/>
      <c r="T6" s="494"/>
      <c r="U6" s="494"/>
      <c r="V6" s="494"/>
      <c r="W6" s="494"/>
      <c r="X6" s="494"/>
      <c r="Y6" s="494"/>
      <c r="Z6" s="494"/>
      <c r="AA6" s="494"/>
      <c r="AB6" s="494"/>
      <c r="AC6" s="494"/>
      <c r="AD6" s="494"/>
      <c r="AE6" s="494"/>
      <c r="AF6" s="494"/>
      <c r="AG6" s="494"/>
      <c r="AH6" s="494"/>
      <c r="AI6" s="494"/>
    </row>
    <row r="7" spans="2:35" ht="15" customHeight="1">
      <c r="B7" s="487" t="s">
        <v>62</v>
      </c>
      <c r="C7" s="487"/>
      <c r="D7" s="487"/>
      <c r="E7" s="487"/>
      <c r="F7" s="487"/>
      <c r="G7" s="487"/>
      <c r="H7" s="487"/>
      <c r="I7" s="487"/>
      <c r="J7" s="487"/>
      <c r="K7" s="487"/>
      <c r="L7" s="487"/>
      <c r="M7" s="487"/>
      <c r="N7" s="487"/>
      <c r="O7" s="487"/>
      <c r="P7" s="163"/>
      <c r="Q7" s="491">
        <f>'変）特性等証明'!AM42</f>
        <v>0</v>
      </c>
      <c r="R7" s="491"/>
      <c r="S7" s="491"/>
      <c r="T7" s="491"/>
      <c r="U7" s="491"/>
      <c r="V7" s="491"/>
      <c r="W7" s="491"/>
      <c r="X7" s="491"/>
      <c r="Y7" s="491"/>
      <c r="Z7" s="491"/>
      <c r="AA7" s="491"/>
      <c r="AB7" s="491"/>
      <c r="AC7" s="491"/>
      <c r="AD7" s="491"/>
      <c r="AE7" s="491"/>
      <c r="AF7" s="491"/>
      <c r="AG7" s="491"/>
      <c r="AH7" s="491"/>
      <c r="AI7" s="495" t="s">
        <v>59</v>
      </c>
    </row>
    <row r="8" spans="2:35" ht="15" customHeight="1">
      <c r="B8" s="488" t="s">
        <v>63</v>
      </c>
      <c r="C8" s="488"/>
      <c r="D8" s="488"/>
      <c r="E8" s="488"/>
      <c r="F8" s="488"/>
      <c r="G8" s="488"/>
      <c r="H8" s="488"/>
      <c r="I8" s="488"/>
      <c r="J8" s="488"/>
      <c r="K8" s="488"/>
      <c r="L8" s="488"/>
      <c r="M8" s="488"/>
      <c r="N8" s="488"/>
      <c r="O8" s="488"/>
      <c r="P8" s="163"/>
      <c r="Q8" s="491"/>
      <c r="R8" s="491"/>
      <c r="S8" s="491"/>
      <c r="T8" s="491"/>
      <c r="U8" s="491"/>
      <c r="V8" s="491"/>
      <c r="W8" s="491"/>
      <c r="X8" s="491"/>
      <c r="Y8" s="491"/>
      <c r="Z8" s="491"/>
      <c r="AA8" s="491"/>
      <c r="AB8" s="491"/>
      <c r="AC8" s="491"/>
      <c r="AD8" s="491"/>
      <c r="AE8" s="491"/>
      <c r="AF8" s="491"/>
      <c r="AG8" s="491"/>
      <c r="AH8" s="491"/>
      <c r="AI8" s="495"/>
    </row>
    <row r="9" spans="16:34" ht="15" customHeight="1">
      <c r="P9" s="163"/>
      <c r="Q9" s="164"/>
      <c r="R9" s="164"/>
      <c r="S9" s="164"/>
      <c r="T9" s="164"/>
      <c r="U9" s="164"/>
      <c r="V9" s="164"/>
      <c r="W9" s="164"/>
      <c r="X9" s="164"/>
      <c r="Y9" s="164"/>
      <c r="Z9" s="164"/>
      <c r="AA9" s="164"/>
      <c r="AB9" s="164"/>
      <c r="AC9" s="164"/>
      <c r="AD9" s="164"/>
      <c r="AE9" s="164"/>
      <c r="AF9" s="164"/>
      <c r="AG9" s="164"/>
      <c r="AH9" s="164"/>
    </row>
    <row r="10" spans="2:34" ht="15" customHeight="1">
      <c r="B10" s="165"/>
      <c r="C10" s="165"/>
      <c r="D10" s="165"/>
      <c r="E10" s="165"/>
      <c r="F10" s="165"/>
      <c r="G10" s="165"/>
      <c r="H10" s="165"/>
      <c r="I10" s="165"/>
      <c r="J10" s="165"/>
      <c r="K10" s="165"/>
      <c r="L10" s="165"/>
      <c r="M10" s="165"/>
      <c r="N10" s="165"/>
      <c r="O10" s="165"/>
      <c r="P10" s="165"/>
      <c r="Q10" s="165"/>
      <c r="T10" s="489" t="s">
        <v>7</v>
      </c>
      <c r="U10" s="489"/>
      <c r="V10" s="489"/>
      <c r="W10" s="489"/>
      <c r="X10" s="489"/>
      <c r="Y10" s="489"/>
      <c r="Z10" s="166" t="s">
        <v>187</v>
      </c>
      <c r="AA10" s="490"/>
      <c r="AB10" s="490"/>
      <c r="AC10" s="490"/>
      <c r="AD10" s="490"/>
      <c r="AE10" s="490"/>
      <c r="AF10" s="490"/>
      <c r="AG10" s="490"/>
      <c r="AH10" s="490"/>
    </row>
    <row r="11" spans="2:34" ht="15" customHeight="1">
      <c r="B11" s="393" t="s">
        <v>64</v>
      </c>
      <c r="C11" s="351"/>
      <c r="D11" s="351"/>
      <c r="E11" s="352"/>
      <c r="F11" s="477">
        <f>AA57</f>
        <v>0</v>
      </c>
      <c r="G11" s="478"/>
      <c r="H11" s="478"/>
      <c r="I11" s="478"/>
      <c r="J11" s="478"/>
      <c r="K11" s="478"/>
      <c r="L11" s="478"/>
      <c r="M11" s="478"/>
      <c r="N11" s="478"/>
      <c r="O11" s="478"/>
      <c r="P11" s="478"/>
      <c r="Q11" s="479"/>
      <c r="T11" s="167"/>
      <c r="U11" s="167"/>
      <c r="V11" s="167"/>
      <c r="W11" s="167"/>
      <c r="X11" s="167"/>
      <c r="Y11" s="167"/>
      <c r="Z11" s="167"/>
      <c r="AA11" s="168"/>
      <c r="AB11" s="168"/>
      <c r="AC11" s="168"/>
      <c r="AD11" s="168"/>
      <c r="AE11" s="168"/>
      <c r="AF11" s="168"/>
      <c r="AG11" s="168"/>
      <c r="AH11" s="168"/>
    </row>
    <row r="12" spans="2:34" ht="15" customHeight="1">
      <c r="B12" s="394" t="s">
        <v>65</v>
      </c>
      <c r="C12" s="382"/>
      <c r="D12" s="382"/>
      <c r="E12" s="383"/>
      <c r="F12" s="480"/>
      <c r="G12" s="481"/>
      <c r="H12" s="481"/>
      <c r="I12" s="481"/>
      <c r="J12" s="481"/>
      <c r="K12" s="481"/>
      <c r="L12" s="481"/>
      <c r="M12" s="481"/>
      <c r="N12" s="481"/>
      <c r="O12" s="481"/>
      <c r="P12" s="481"/>
      <c r="Q12" s="482"/>
      <c r="T12" s="492" t="s">
        <v>66</v>
      </c>
      <c r="U12" s="492"/>
      <c r="V12" s="492"/>
      <c r="W12" s="492"/>
      <c r="X12" s="492"/>
      <c r="Y12" s="492"/>
      <c r="Z12" s="169" t="s">
        <v>81</v>
      </c>
      <c r="AA12" s="490"/>
      <c r="AB12" s="490"/>
      <c r="AC12" s="490"/>
      <c r="AD12" s="490"/>
      <c r="AE12" s="490"/>
      <c r="AF12" s="490"/>
      <c r="AG12" s="490"/>
      <c r="AH12" s="490"/>
    </row>
    <row r="13" spans="20:34" ht="15" customHeight="1">
      <c r="T13" s="167"/>
      <c r="U13" s="167"/>
      <c r="V13" s="167"/>
      <c r="W13" s="167"/>
      <c r="X13" s="167"/>
      <c r="Y13" s="167"/>
      <c r="Z13" s="165"/>
      <c r="AA13" s="168"/>
      <c r="AB13" s="168"/>
      <c r="AC13" s="168"/>
      <c r="AD13" s="168"/>
      <c r="AE13" s="168"/>
      <c r="AF13" s="168"/>
      <c r="AG13" s="168"/>
      <c r="AH13" s="168"/>
    </row>
    <row r="14" spans="2:34" ht="15" customHeight="1">
      <c r="B14" s="395" t="s">
        <v>67</v>
      </c>
      <c r="C14" s="395"/>
      <c r="D14" s="395"/>
      <c r="E14" s="395"/>
      <c r="F14" s="477">
        <f>AA58</f>
        <v>0</v>
      </c>
      <c r="G14" s="478"/>
      <c r="H14" s="478"/>
      <c r="I14" s="478"/>
      <c r="J14" s="478"/>
      <c r="K14" s="478"/>
      <c r="L14" s="478"/>
      <c r="M14" s="478"/>
      <c r="N14" s="478"/>
      <c r="O14" s="478"/>
      <c r="P14" s="478"/>
      <c r="Q14" s="479"/>
      <c r="T14" s="492" t="s">
        <v>68</v>
      </c>
      <c r="U14" s="492"/>
      <c r="V14" s="492"/>
      <c r="W14" s="492"/>
      <c r="X14" s="492"/>
      <c r="Y14" s="492"/>
      <c r="Z14" s="169" t="s">
        <v>82</v>
      </c>
      <c r="AA14" s="490"/>
      <c r="AB14" s="490"/>
      <c r="AC14" s="490"/>
      <c r="AD14" s="490"/>
      <c r="AE14" s="490"/>
      <c r="AF14" s="490"/>
      <c r="AG14" s="490"/>
      <c r="AH14" s="490"/>
    </row>
    <row r="15" spans="2:34" ht="15" customHeight="1">
      <c r="B15" s="395"/>
      <c r="C15" s="395"/>
      <c r="D15" s="395"/>
      <c r="E15" s="395"/>
      <c r="F15" s="480"/>
      <c r="G15" s="481"/>
      <c r="H15" s="481"/>
      <c r="I15" s="481"/>
      <c r="J15" s="481"/>
      <c r="K15" s="481"/>
      <c r="L15" s="481"/>
      <c r="M15" s="481"/>
      <c r="N15" s="481"/>
      <c r="O15" s="481"/>
      <c r="P15" s="481"/>
      <c r="Q15" s="482"/>
      <c r="T15" s="170"/>
      <c r="U15" s="170"/>
      <c r="V15" s="170"/>
      <c r="W15" s="170"/>
      <c r="X15" s="170"/>
      <c r="Y15" s="170"/>
      <c r="Z15" s="165"/>
      <c r="AA15" s="146"/>
      <c r="AB15" s="146"/>
      <c r="AC15" s="146"/>
      <c r="AD15" s="146"/>
      <c r="AE15" s="146"/>
      <c r="AF15" s="146"/>
      <c r="AG15" s="146"/>
      <c r="AH15" s="146"/>
    </row>
    <row r="16" spans="20:34" ht="15" customHeight="1">
      <c r="T16" s="492" t="s">
        <v>69</v>
      </c>
      <c r="U16" s="492"/>
      <c r="V16" s="492"/>
      <c r="W16" s="492"/>
      <c r="X16" s="492"/>
      <c r="Y16" s="492"/>
      <c r="Z16" s="169" t="s">
        <v>83</v>
      </c>
      <c r="AA16" s="276" t="s">
        <v>189</v>
      </c>
      <c r="AB16" s="276"/>
      <c r="AC16" s="276"/>
      <c r="AD16" s="276"/>
      <c r="AE16" s="276"/>
      <c r="AF16" s="276"/>
      <c r="AG16" s="276"/>
      <c r="AH16" s="276"/>
    </row>
    <row r="17" spans="2:17" ht="15" customHeight="1">
      <c r="B17" s="395" t="s">
        <v>4</v>
      </c>
      <c r="C17" s="395"/>
      <c r="D17" s="395"/>
      <c r="E17" s="395"/>
      <c r="F17" s="477">
        <f>AA59</f>
        <v>0</v>
      </c>
      <c r="G17" s="478"/>
      <c r="H17" s="478"/>
      <c r="I17" s="478"/>
      <c r="J17" s="478"/>
      <c r="K17" s="478"/>
      <c r="L17" s="478"/>
      <c r="M17" s="478"/>
      <c r="N17" s="478"/>
      <c r="O17" s="478"/>
      <c r="P17" s="478"/>
      <c r="Q17" s="479"/>
    </row>
    <row r="18" spans="2:34" ht="15" customHeight="1">
      <c r="B18" s="395"/>
      <c r="C18" s="395"/>
      <c r="D18" s="395"/>
      <c r="E18" s="395"/>
      <c r="F18" s="480"/>
      <c r="G18" s="481"/>
      <c r="H18" s="481"/>
      <c r="I18" s="481"/>
      <c r="J18" s="481"/>
      <c r="K18" s="481"/>
      <c r="L18" s="481"/>
      <c r="M18" s="481"/>
      <c r="N18" s="481"/>
      <c r="O18" s="481"/>
      <c r="P18" s="481"/>
      <c r="Q18" s="482"/>
      <c r="T18" s="492" t="s">
        <v>70</v>
      </c>
      <c r="U18" s="492"/>
      <c r="V18" s="492"/>
      <c r="W18" s="492"/>
      <c r="X18" s="492"/>
      <c r="Y18" s="492"/>
      <c r="Z18" s="169" t="s">
        <v>71</v>
      </c>
      <c r="AA18" s="356"/>
      <c r="AB18" s="356"/>
      <c r="AC18" s="356"/>
      <c r="AD18" s="356"/>
      <c r="AE18" s="356"/>
      <c r="AF18" s="356"/>
      <c r="AG18" s="356"/>
      <c r="AH18" s="356"/>
    </row>
    <row r="19" spans="22:27" ht="15" customHeight="1" thickBot="1">
      <c r="V19" s="163"/>
      <c r="W19" s="163"/>
      <c r="X19" s="163"/>
      <c r="Y19" s="163"/>
      <c r="Z19" s="163"/>
      <c r="AA19" s="163"/>
    </row>
    <row r="20" spans="2:34" ht="15" customHeight="1" thickBot="1">
      <c r="B20" s="506" t="s">
        <v>57</v>
      </c>
      <c r="C20" s="507"/>
      <c r="D20" s="507"/>
      <c r="E20" s="507"/>
      <c r="F20" s="507"/>
      <c r="G20" s="507"/>
      <c r="H20" s="507"/>
      <c r="I20" s="507"/>
      <c r="J20" s="507"/>
      <c r="K20" s="507"/>
      <c r="L20" s="507"/>
      <c r="M20" s="507"/>
      <c r="N20" s="507"/>
      <c r="O20" s="507"/>
      <c r="P20" s="507"/>
      <c r="Q20" s="507"/>
      <c r="R20" s="498" t="s">
        <v>73</v>
      </c>
      <c r="S20" s="498"/>
      <c r="T20" s="498" t="s">
        <v>74</v>
      </c>
      <c r="U20" s="498"/>
      <c r="V20" s="498" t="s">
        <v>75</v>
      </c>
      <c r="W20" s="498"/>
      <c r="X20" s="498"/>
      <c r="Y20" s="498"/>
      <c r="Z20" s="498"/>
      <c r="AA20" s="496" t="s">
        <v>76</v>
      </c>
      <c r="AB20" s="496"/>
      <c r="AC20" s="496"/>
      <c r="AD20" s="496"/>
      <c r="AE20" s="497"/>
      <c r="AF20" s="359" t="s">
        <v>109</v>
      </c>
      <c r="AG20" s="395"/>
      <c r="AH20" s="395"/>
    </row>
    <row r="21" spans="1:34" ht="15" customHeight="1">
      <c r="A21" s="141">
        <v>1</v>
      </c>
      <c r="B21" s="483">
        <f>IF(OR('変）特性等証明'!AE9=0,'変）特性等証明'!AE9=""),0,'変）特性等証明'!AE9)</f>
        <v>0</v>
      </c>
      <c r="C21" s="484"/>
      <c r="D21" s="484"/>
      <c r="E21" s="484"/>
      <c r="F21" s="485">
        <f>IF(OR('変）特性等証明'!AI9=0,'変）特性等証明'!AI9=""),0,'変）特性等証明'!AI9)</f>
        <v>0</v>
      </c>
      <c r="G21" s="485"/>
      <c r="H21" s="485"/>
      <c r="I21" s="485"/>
      <c r="J21" s="485"/>
      <c r="K21" s="485"/>
      <c r="L21" s="485"/>
      <c r="M21" s="485"/>
      <c r="N21" s="485"/>
      <c r="O21" s="485"/>
      <c r="P21" s="485"/>
      <c r="Q21" s="486"/>
      <c r="R21" s="466">
        <f>IF(OR(B21=0,B21=""),0,1)</f>
        <v>0</v>
      </c>
      <c r="S21" s="467"/>
      <c r="T21" s="391">
        <f>IF(OR(B21=0,B21=""),0,"台")</f>
        <v>0</v>
      </c>
      <c r="U21" s="391"/>
      <c r="V21" s="469"/>
      <c r="W21" s="470"/>
      <c r="X21" s="470"/>
      <c r="Y21" s="470"/>
      <c r="Z21" s="471"/>
      <c r="AA21" s="474">
        <f aca="true" t="shared" si="0" ref="AA21:AA52">IF(OR(R21=0,R21=""),0,R21*V21)</f>
        <v>0</v>
      </c>
      <c r="AB21" s="475"/>
      <c r="AC21" s="475"/>
      <c r="AD21" s="475"/>
      <c r="AE21" s="476"/>
      <c r="AF21" s="431">
        <f>IF(OR('変）特性等証明'!AC9=0,'変）特性等証明'!AC9=""),0,'変）特性等証明'!AC9)</f>
        <v>0</v>
      </c>
      <c r="AG21" s="431"/>
      <c r="AH21" s="432"/>
    </row>
    <row r="22" spans="1:34" ht="15" customHeight="1">
      <c r="A22" s="141">
        <v>2</v>
      </c>
      <c r="B22" s="468">
        <f>IF(OR('変）特性等証明'!AE10=0,'変）特性等証明'!AE10=""),0,'変）特性等証明'!AE10)</f>
        <v>0</v>
      </c>
      <c r="C22" s="431"/>
      <c r="D22" s="431"/>
      <c r="E22" s="431"/>
      <c r="F22" s="472">
        <f>IF(OR('変）特性等証明'!AI10=0,'変）特性等証明'!AI10=""),0,'変）特性等証明'!AI10)</f>
        <v>0</v>
      </c>
      <c r="G22" s="472"/>
      <c r="H22" s="472"/>
      <c r="I22" s="472"/>
      <c r="J22" s="472"/>
      <c r="K22" s="472"/>
      <c r="L22" s="472"/>
      <c r="M22" s="472"/>
      <c r="N22" s="472"/>
      <c r="O22" s="472"/>
      <c r="P22" s="472"/>
      <c r="Q22" s="473"/>
      <c r="R22" s="466">
        <f aca="true" t="shared" si="1" ref="R22:R50">IF(OR(B22=0,B22=""),0,1)</f>
        <v>0</v>
      </c>
      <c r="S22" s="467"/>
      <c r="T22" s="391">
        <f aca="true" t="shared" si="2" ref="T22:T50">IF(OR(B22=0,B22=""),0,"台")</f>
        <v>0</v>
      </c>
      <c r="U22" s="391"/>
      <c r="V22" s="469"/>
      <c r="W22" s="470"/>
      <c r="X22" s="470"/>
      <c r="Y22" s="470"/>
      <c r="Z22" s="471"/>
      <c r="AA22" s="445">
        <f t="shared" si="0"/>
        <v>0</v>
      </c>
      <c r="AB22" s="446"/>
      <c r="AC22" s="446"/>
      <c r="AD22" s="446"/>
      <c r="AE22" s="447"/>
      <c r="AF22" s="431">
        <f>IF(OR('変）特性等証明'!AC10=0,'変）特性等証明'!AC10=""),0,'変）特性等証明'!AC10)</f>
        <v>0</v>
      </c>
      <c r="AG22" s="431"/>
      <c r="AH22" s="432"/>
    </row>
    <row r="23" spans="1:34" ht="15" customHeight="1">
      <c r="A23" s="141">
        <v>3</v>
      </c>
      <c r="B23" s="468">
        <f>IF(OR('変）特性等証明'!AE11=0,'変）特性等証明'!AE11=""),0,'変）特性等証明'!AE11)</f>
        <v>0</v>
      </c>
      <c r="C23" s="431"/>
      <c r="D23" s="431"/>
      <c r="E23" s="431"/>
      <c r="F23" s="472">
        <f>IF(OR('変）特性等証明'!AI11=0,'変）特性等証明'!AI11=""),0,'変）特性等証明'!AI11)</f>
        <v>0</v>
      </c>
      <c r="G23" s="472"/>
      <c r="H23" s="472"/>
      <c r="I23" s="472"/>
      <c r="J23" s="472"/>
      <c r="K23" s="472"/>
      <c r="L23" s="472"/>
      <c r="M23" s="472"/>
      <c r="N23" s="472"/>
      <c r="O23" s="472"/>
      <c r="P23" s="472"/>
      <c r="Q23" s="473"/>
      <c r="R23" s="466">
        <f t="shared" si="1"/>
        <v>0</v>
      </c>
      <c r="S23" s="467"/>
      <c r="T23" s="391">
        <f t="shared" si="2"/>
        <v>0</v>
      </c>
      <c r="U23" s="391"/>
      <c r="V23" s="469"/>
      <c r="W23" s="470"/>
      <c r="X23" s="470"/>
      <c r="Y23" s="470"/>
      <c r="Z23" s="471"/>
      <c r="AA23" s="445">
        <f t="shared" si="0"/>
        <v>0</v>
      </c>
      <c r="AB23" s="446"/>
      <c r="AC23" s="446"/>
      <c r="AD23" s="446"/>
      <c r="AE23" s="447"/>
      <c r="AF23" s="431">
        <f>IF(OR('変）特性等証明'!AC11=0,'変）特性等証明'!AC11=""),0,'変）特性等証明'!AC11)</f>
        <v>0</v>
      </c>
      <c r="AG23" s="431"/>
      <c r="AH23" s="432"/>
    </row>
    <row r="24" spans="1:34" ht="15" customHeight="1">
      <c r="A24" s="141">
        <v>4</v>
      </c>
      <c r="B24" s="468">
        <f>IF(OR('変）特性等証明'!AE12=0,'変）特性等証明'!AE12=""),0,'変）特性等証明'!AE12)</f>
        <v>0</v>
      </c>
      <c r="C24" s="431"/>
      <c r="D24" s="431"/>
      <c r="E24" s="431"/>
      <c r="F24" s="472">
        <f>IF(OR('変）特性等証明'!AI12=0,'変）特性等証明'!AI12=""),0,'変）特性等証明'!AI12)</f>
        <v>0</v>
      </c>
      <c r="G24" s="472"/>
      <c r="H24" s="472"/>
      <c r="I24" s="472"/>
      <c r="J24" s="472"/>
      <c r="K24" s="472"/>
      <c r="L24" s="472"/>
      <c r="M24" s="472"/>
      <c r="N24" s="472"/>
      <c r="O24" s="472"/>
      <c r="P24" s="472"/>
      <c r="Q24" s="473"/>
      <c r="R24" s="466">
        <f t="shared" si="1"/>
        <v>0</v>
      </c>
      <c r="S24" s="467"/>
      <c r="T24" s="391">
        <f t="shared" si="2"/>
        <v>0</v>
      </c>
      <c r="U24" s="391"/>
      <c r="V24" s="463"/>
      <c r="W24" s="464"/>
      <c r="X24" s="464"/>
      <c r="Y24" s="464"/>
      <c r="Z24" s="465"/>
      <c r="AA24" s="445">
        <f t="shared" si="0"/>
        <v>0</v>
      </c>
      <c r="AB24" s="446"/>
      <c r="AC24" s="446"/>
      <c r="AD24" s="446"/>
      <c r="AE24" s="447"/>
      <c r="AF24" s="431">
        <f>IF(OR('変）特性等証明'!AC12=0,'変）特性等証明'!AC12=""),0,'変）特性等証明'!AC12)</f>
        <v>0</v>
      </c>
      <c r="AG24" s="431"/>
      <c r="AH24" s="432"/>
    </row>
    <row r="25" spans="1:34" ht="15" customHeight="1">
      <c r="A25" s="141">
        <v>5</v>
      </c>
      <c r="B25" s="468">
        <f>IF(OR('変）特性等証明'!AE13=0,'変）特性等証明'!AE13=""),0,'変）特性等証明'!AE13)</f>
        <v>0</v>
      </c>
      <c r="C25" s="431"/>
      <c r="D25" s="431"/>
      <c r="E25" s="431"/>
      <c r="F25" s="472">
        <f>IF(OR('変）特性等証明'!AI13=0,'変）特性等証明'!AI13=""),0,'変）特性等証明'!AI13)</f>
        <v>0</v>
      </c>
      <c r="G25" s="472"/>
      <c r="H25" s="472"/>
      <c r="I25" s="472"/>
      <c r="J25" s="472"/>
      <c r="K25" s="472"/>
      <c r="L25" s="472"/>
      <c r="M25" s="472"/>
      <c r="N25" s="472"/>
      <c r="O25" s="472"/>
      <c r="P25" s="472"/>
      <c r="Q25" s="473"/>
      <c r="R25" s="466">
        <f t="shared" si="1"/>
        <v>0</v>
      </c>
      <c r="S25" s="467"/>
      <c r="T25" s="391">
        <f t="shared" si="2"/>
        <v>0</v>
      </c>
      <c r="U25" s="391"/>
      <c r="V25" s="463"/>
      <c r="W25" s="464"/>
      <c r="X25" s="464"/>
      <c r="Y25" s="464"/>
      <c r="Z25" s="465"/>
      <c r="AA25" s="445">
        <f t="shared" si="0"/>
        <v>0</v>
      </c>
      <c r="AB25" s="446"/>
      <c r="AC25" s="446"/>
      <c r="AD25" s="446"/>
      <c r="AE25" s="447"/>
      <c r="AF25" s="431">
        <f>IF(OR('変）特性等証明'!AC13=0,'変）特性等証明'!AC13=""),0,'変）特性等証明'!AC13)</f>
        <v>0</v>
      </c>
      <c r="AG25" s="431"/>
      <c r="AH25" s="432"/>
    </row>
    <row r="26" spans="1:34" ht="15" customHeight="1">
      <c r="A26" s="141">
        <v>6</v>
      </c>
      <c r="B26" s="468">
        <f>IF(OR('変）特性等証明'!AE14=0,'変）特性等証明'!AE14=""),0,'変）特性等証明'!AE14)</f>
        <v>0</v>
      </c>
      <c r="C26" s="431"/>
      <c r="D26" s="431"/>
      <c r="E26" s="431"/>
      <c r="F26" s="472">
        <f>IF(OR('変）特性等証明'!AI14=0,'変）特性等証明'!AI14=""),0,'変）特性等証明'!AI14)</f>
        <v>0</v>
      </c>
      <c r="G26" s="472"/>
      <c r="H26" s="472"/>
      <c r="I26" s="472"/>
      <c r="J26" s="472"/>
      <c r="K26" s="472"/>
      <c r="L26" s="472"/>
      <c r="M26" s="472"/>
      <c r="N26" s="472"/>
      <c r="O26" s="472"/>
      <c r="P26" s="472"/>
      <c r="Q26" s="473"/>
      <c r="R26" s="466">
        <f t="shared" si="1"/>
        <v>0</v>
      </c>
      <c r="S26" s="467"/>
      <c r="T26" s="391">
        <f t="shared" si="2"/>
        <v>0</v>
      </c>
      <c r="U26" s="391"/>
      <c r="V26" s="463"/>
      <c r="W26" s="464"/>
      <c r="X26" s="464"/>
      <c r="Y26" s="464"/>
      <c r="Z26" s="465"/>
      <c r="AA26" s="445">
        <f t="shared" si="0"/>
        <v>0</v>
      </c>
      <c r="AB26" s="446"/>
      <c r="AC26" s="446"/>
      <c r="AD26" s="446"/>
      <c r="AE26" s="447"/>
      <c r="AF26" s="431">
        <f>IF(OR('変）特性等証明'!AC14=0,'変）特性等証明'!AC14=""),0,'変）特性等証明'!AC14)</f>
        <v>0</v>
      </c>
      <c r="AG26" s="431"/>
      <c r="AH26" s="432"/>
    </row>
    <row r="27" spans="1:34" ht="15" customHeight="1">
      <c r="A27" s="141">
        <v>7</v>
      </c>
      <c r="B27" s="468">
        <f>IF(OR('変）特性等証明'!AE15=0,'変）特性等証明'!AE15=""),0,'変）特性等証明'!AE15)</f>
        <v>0</v>
      </c>
      <c r="C27" s="431"/>
      <c r="D27" s="431"/>
      <c r="E27" s="431"/>
      <c r="F27" s="472">
        <f>IF(OR('変）特性等証明'!AI15=0,'変）特性等証明'!AI15=""),0,'変）特性等証明'!AI15)</f>
        <v>0</v>
      </c>
      <c r="G27" s="472"/>
      <c r="H27" s="472"/>
      <c r="I27" s="472"/>
      <c r="J27" s="472"/>
      <c r="K27" s="472"/>
      <c r="L27" s="472"/>
      <c r="M27" s="472"/>
      <c r="N27" s="472"/>
      <c r="O27" s="472"/>
      <c r="P27" s="472"/>
      <c r="Q27" s="473"/>
      <c r="R27" s="466">
        <f t="shared" si="1"/>
        <v>0</v>
      </c>
      <c r="S27" s="467"/>
      <c r="T27" s="391">
        <f t="shared" si="2"/>
        <v>0</v>
      </c>
      <c r="U27" s="391"/>
      <c r="V27" s="463"/>
      <c r="W27" s="464"/>
      <c r="X27" s="464"/>
      <c r="Y27" s="464"/>
      <c r="Z27" s="465"/>
      <c r="AA27" s="445">
        <f t="shared" si="0"/>
        <v>0</v>
      </c>
      <c r="AB27" s="446"/>
      <c r="AC27" s="446"/>
      <c r="AD27" s="446"/>
      <c r="AE27" s="447"/>
      <c r="AF27" s="431">
        <f>IF(OR('変）特性等証明'!AC15=0,'変）特性等証明'!AC15=""),0,'変）特性等証明'!AC15)</f>
        <v>0</v>
      </c>
      <c r="AG27" s="431"/>
      <c r="AH27" s="432"/>
    </row>
    <row r="28" spans="1:34" ht="15" customHeight="1">
      <c r="A28" s="141">
        <v>8</v>
      </c>
      <c r="B28" s="468">
        <f>IF(OR('変）特性等証明'!AE16=0,'変）特性等証明'!AE16=""),0,'変）特性等証明'!AE16)</f>
        <v>0</v>
      </c>
      <c r="C28" s="431"/>
      <c r="D28" s="431"/>
      <c r="E28" s="431"/>
      <c r="F28" s="472">
        <f>IF(OR('変）特性等証明'!AI16=0,'変）特性等証明'!AI16=""),0,'変）特性等証明'!AI16)</f>
        <v>0</v>
      </c>
      <c r="G28" s="472"/>
      <c r="H28" s="472"/>
      <c r="I28" s="472"/>
      <c r="J28" s="472"/>
      <c r="K28" s="472"/>
      <c r="L28" s="472"/>
      <c r="M28" s="472"/>
      <c r="N28" s="472"/>
      <c r="O28" s="472"/>
      <c r="P28" s="472"/>
      <c r="Q28" s="473"/>
      <c r="R28" s="466">
        <f t="shared" si="1"/>
        <v>0</v>
      </c>
      <c r="S28" s="467"/>
      <c r="T28" s="391">
        <f t="shared" si="2"/>
        <v>0</v>
      </c>
      <c r="U28" s="391"/>
      <c r="V28" s="463"/>
      <c r="W28" s="464"/>
      <c r="X28" s="464"/>
      <c r="Y28" s="464"/>
      <c r="Z28" s="465"/>
      <c r="AA28" s="445">
        <f t="shared" si="0"/>
        <v>0</v>
      </c>
      <c r="AB28" s="446"/>
      <c r="AC28" s="446"/>
      <c r="AD28" s="446"/>
      <c r="AE28" s="447"/>
      <c r="AF28" s="431">
        <f>IF(OR('変）特性等証明'!AC16=0,'変）特性等証明'!AC16=""),0,'変）特性等証明'!AC16)</f>
        <v>0</v>
      </c>
      <c r="AG28" s="431"/>
      <c r="AH28" s="432"/>
    </row>
    <row r="29" spans="1:34" ht="15" customHeight="1">
      <c r="A29" s="141">
        <v>9</v>
      </c>
      <c r="B29" s="468">
        <f>IF(OR('変）特性等証明'!AE17=0,'変）特性等証明'!AE17=""),0,'変）特性等証明'!AE17)</f>
        <v>0</v>
      </c>
      <c r="C29" s="431"/>
      <c r="D29" s="431"/>
      <c r="E29" s="431"/>
      <c r="F29" s="472">
        <f>IF(OR('変）特性等証明'!AI17=0,'変）特性等証明'!AI17=""),0,'変）特性等証明'!AI17)</f>
        <v>0</v>
      </c>
      <c r="G29" s="472"/>
      <c r="H29" s="472"/>
      <c r="I29" s="472"/>
      <c r="J29" s="472"/>
      <c r="K29" s="472"/>
      <c r="L29" s="472"/>
      <c r="M29" s="472"/>
      <c r="N29" s="472"/>
      <c r="O29" s="472"/>
      <c r="P29" s="472"/>
      <c r="Q29" s="473"/>
      <c r="R29" s="466">
        <f t="shared" si="1"/>
        <v>0</v>
      </c>
      <c r="S29" s="467"/>
      <c r="T29" s="391">
        <f t="shared" si="2"/>
        <v>0</v>
      </c>
      <c r="U29" s="391"/>
      <c r="V29" s="463"/>
      <c r="W29" s="464"/>
      <c r="X29" s="464"/>
      <c r="Y29" s="464"/>
      <c r="Z29" s="465"/>
      <c r="AA29" s="445">
        <f t="shared" si="0"/>
        <v>0</v>
      </c>
      <c r="AB29" s="446"/>
      <c r="AC29" s="446"/>
      <c r="AD29" s="446"/>
      <c r="AE29" s="447"/>
      <c r="AF29" s="431">
        <f>IF(OR('変）特性等証明'!AC17=0,'変）特性等証明'!AC17=""),0,'変）特性等証明'!AC17)</f>
        <v>0</v>
      </c>
      <c r="AG29" s="431"/>
      <c r="AH29" s="432"/>
    </row>
    <row r="30" spans="1:34" ht="15" customHeight="1">
      <c r="A30" s="141">
        <v>10</v>
      </c>
      <c r="B30" s="468">
        <f>IF(OR('変）特性等証明'!AE18=0,'変）特性等証明'!AE18=""),0,'変）特性等証明'!AE18)</f>
        <v>0</v>
      </c>
      <c r="C30" s="431"/>
      <c r="D30" s="431"/>
      <c r="E30" s="431"/>
      <c r="F30" s="472">
        <f>IF(OR('変）特性等証明'!AI18=0,'変）特性等証明'!AI18=""),0,'変）特性等証明'!AI18)</f>
        <v>0</v>
      </c>
      <c r="G30" s="472"/>
      <c r="H30" s="472"/>
      <c r="I30" s="472"/>
      <c r="J30" s="472"/>
      <c r="K30" s="472"/>
      <c r="L30" s="472"/>
      <c r="M30" s="472"/>
      <c r="N30" s="472"/>
      <c r="O30" s="472"/>
      <c r="P30" s="472"/>
      <c r="Q30" s="473"/>
      <c r="R30" s="466">
        <f t="shared" si="1"/>
        <v>0</v>
      </c>
      <c r="S30" s="467"/>
      <c r="T30" s="391">
        <f t="shared" si="2"/>
        <v>0</v>
      </c>
      <c r="U30" s="391"/>
      <c r="V30" s="463"/>
      <c r="W30" s="464"/>
      <c r="X30" s="464"/>
      <c r="Y30" s="464"/>
      <c r="Z30" s="465"/>
      <c r="AA30" s="445">
        <f t="shared" si="0"/>
        <v>0</v>
      </c>
      <c r="AB30" s="446"/>
      <c r="AC30" s="446"/>
      <c r="AD30" s="446"/>
      <c r="AE30" s="447"/>
      <c r="AF30" s="431">
        <f>IF(OR('変）特性等証明'!AC18=0,'変）特性等証明'!AC18=""),0,'変）特性等証明'!AC18)</f>
        <v>0</v>
      </c>
      <c r="AG30" s="431"/>
      <c r="AH30" s="432"/>
    </row>
    <row r="31" spans="1:34" ht="15" customHeight="1">
      <c r="A31" s="141">
        <v>11</v>
      </c>
      <c r="B31" s="468">
        <f>IF(OR('変）特性等証明'!AE19=0,'変）特性等証明'!AE19=""),0,'変）特性等証明'!AE19)</f>
        <v>0</v>
      </c>
      <c r="C31" s="431"/>
      <c r="D31" s="431"/>
      <c r="E31" s="431"/>
      <c r="F31" s="472">
        <f>IF(OR('変）特性等証明'!AI19=0,'変）特性等証明'!AI19=""),0,'変）特性等証明'!AI19)</f>
        <v>0</v>
      </c>
      <c r="G31" s="472"/>
      <c r="H31" s="472"/>
      <c r="I31" s="472"/>
      <c r="J31" s="472"/>
      <c r="K31" s="472"/>
      <c r="L31" s="472"/>
      <c r="M31" s="472"/>
      <c r="N31" s="472"/>
      <c r="O31" s="472"/>
      <c r="P31" s="472"/>
      <c r="Q31" s="473"/>
      <c r="R31" s="466">
        <f t="shared" si="1"/>
        <v>0</v>
      </c>
      <c r="S31" s="467"/>
      <c r="T31" s="391">
        <f t="shared" si="2"/>
        <v>0</v>
      </c>
      <c r="U31" s="391"/>
      <c r="V31" s="463"/>
      <c r="W31" s="464"/>
      <c r="X31" s="464"/>
      <c r="Y31" s="464"/>
      <c r="Z31" s="465"/>
      <c r="AA31" s="445">
        <f t="shared" si="0"/>
        <v>0</v>
      </c>
      <c r="AB31" s="446"/>
      <c r="AC31" s="446"/>
      <c r="AD31" s="446"/>
      <c r="AE31" s="447"/>
      <c r="AF31" s="431">
        <f>IF(OR('変）特性等証明'!AC19=0,'変）特性等証明'!AC19=""),0,'変）特性等証明'!AC19)</f>
        <v>0</v>
      </c>
      <c r="AG31" s="431"/>
      <c r="AH31" s="432"/>
    </row>
    <row r="32" spans="1:34" ht="15" customHeight="1">
      <c r="A32" s="141">
        <v>12</v>
      </c>
      <c r="B32" s="468">
        <f>IF(OR('変）特性等証明'!AE20=0,'変）特性等証明'!AE20=""),0,'変）特性等証明'!AE20)</f>
        <v>0</v>
      </c>
      <c r="C32" s="431"/>
      <c r="D32" s="431"/>
      <c r="E32" s="431"/>
      <c r="F32" s="472">
        <f>IF(OR('変）特性等証明'!AI20=0,'変）特性等証明'!AI20=""),0,'変）特性等証明'!AI20)</f>
        <v>0</v>
      </c>
      <c r="G32" s="472"/>
      <c r="H32" s="472"/>
      <c r="I32" s="472"/>
      <c r="J32" s="472"/>
      <c r="K32" s="472"/>
      <c r="L32" s="472"/>
      <c r="M32" s="472"/>
      <c r="N32" s="472"/>
      <c r="O32" s="472"/>
      <c r="P32" s="472"/>
      <c r="Q32" s="473"/>
      <c r="R32" s="466">
        <f t="shared" si="1"/>
        <v>0</v>
      </c>
      <c r="S32" s="467"/>
      <c r="T32" s="391">
        <f t="shared" si="2"/>
        <v>0</v>
      </c>
      <c r="U32" s="391"/>
      <c r="V32" s="463"/>
      <c r="W32" s="464"/>
      <c r="X32" s="464"/>
      <c r="Y32" s="464"/>
      <c r="Z32" s="465"/>
      <c r="AA32" s="445">
        <f t="shared" si="0"/>
        <v>0</v>
      </c>
      <c r="AB32" s="446"/>
      <c r="AC32" s="446"/>
      <c r="AD32" s="446"/>
      <c r="AE32" s="447"/>
      <c r="AF32" s="431">
        <f>IF(OR('変）特性等証明'!AC20=0,'変）特性等証明'!AC20=""),0,'変）特性等証明'!AC20)</f>
        <v>0</v>
      </c>
      <c r="AG32" s="431"/>
      <c r="AH32" s="432"/>
    </row>
    <row r="33" spans="1:34" ht="15" customHeight="1">
      <c r="A33" s="141">
        <v>13</v>
      </c>
      <c r="B33" s="468">
        <f>IF(OR('変）特性等証明'!AE21=0,'変）特性等証明'!AE21=""),0,'変）特性等証明'!AE21)</f>
        <v>0</v>
      </c>
      <c r="C33" s="431"/>
      <c r="D33" s="431"/>
      <c r="E33" s="431"/>
      <c r="F33" s="472">
        <f>IF(OR('変）特性等証明'!AI21=0,'変）特性等証明'!AI21=""),0,'変）特性等証明'!AI21)</f>
        <v>0</v>
      </c>
      <c r="G33" s="472"/>
      <c r="H33" s="472"/>
      <c r="I33" s="472"/>
      <c r="J33" s="472"/>
      <c r="K33" s="472"/>
      <c r="L33" s="472"/>
      <c r="M33" s="472"/>
      <c r="N33" s="472"/>
      <c r="O33" s="472"/>
      <c r="P33" s="472"/>
      <c r="Q33" s="473"/>
      <c r="R33" s="466">
        <f t="shared" si="1"/>
        <v>0</v>
      </c>
      <c r="S33" s="467"/>
      <c r="T33" s="391">
        <f t="shared" si="2"/>
        <v>0</v>
      </c>
      <c r="U33" s="391"/>
      <c r="V33" s="463"/>
      <c r="W33" s="464"/>
      <c r="X33" s="464"/>
      <c r="Y33" s="464"/>
      <c r="Z33" s="465"/>
      <c r="AA33" s="445">
        <f t="shared" si="0"/>
        <v>0</v>
      </c>
      <c r="AB33" s="446"/>
      <c r="AC33" s="446"/>
      <c r="AD33" s="446"/>
      <c r="AE33" s="447"/>
      <c r="AF33" s="431">
        <f>IF(OR('変）特性等証明'!AC21=0,'変）特性等証明'!AC21=""),0,'変）特性等証明'!AC21)</f>
        <v>0</v>
      </c>
      <c r="AG33" s="431"/>
      <c r="AH33" s="432"/>
    </row>
    <row r="34" spans="1:34" ht="15" customHeight="1">
      <c r="A34" s="141">
        <v>14</v>
      </c>
      <c r="B34" s="468">
        <f>IF(OR('変）特性等証明'!AE22=0,'変）特性等証明'!AE22=""),0,'変）特性等証明'!AE22)</f>
        <v>0</v>
      </c>
      <c r="C34" s="431"/>
      <c r="D34" s="431"/>
      <c r="E34" s="431"/>
      <c r="F34" s="472">
        <f>IF(OR('変）特性等証明'!AI22=0,'変）特性等証明'!AI22=""),0,'変）特性等証明'!AI22)</f>
        <v>0</v>
      </c>
      <c r="G34" s="472"/>
      <c r="H34" s="472"/>
      <c r="I34" s="472"/>
      <c r="J34" s="472"/>
      <c r="K34" s="472"/>
      <c r="L34" s="472"/>
      <c r="M34" s="472"/>
      <c r="N34" s="472"/>
      <c r="O34" s="472"/>
      <c r="P34" s="472"/>
      <c r="Q34" s="473"/>
      <c r="R34" s="466">
        <f t="shared" si="1"/>
        <v>0</v>
      </c>
      <c r="S34" s="467"/>
      <c r="T34" s="391">
        <f t="shared" si="2"/>
        <v>0</v>
      </c>
      <c r="U34" s="391"/>
      <c r="V34" s="463"/>
      <c r="W34" s="464"/>
      <c r="X34" s="464"/>
      <c r="Y34" s="464"/>
      <c r="Z34" s="465"/>
      <c r="AA34" s="445">
        <f t="shared" si="0"/>
        <v>0</v>
      </c>
      <c r="AB34" s="446"/>
      <c r="AC34" s="446"/>
      <c r="AD34" s="446"/>
      <c r="AE34" s="447"/>
      <c r="AF34" s="431">
        <f>IF(OR('変）特性等証明'!AC22=0,'変）特性等証明'!AC22=""),0,'変）特性等証明'!AC22)</f>
        <v>0</v>
      </c>
      <c r="AG34" s="431"/>
      <c r="AH34" s="432"/>
    </row>
    <row r="35" spans="1:34" ht="15" customHeight="1">
      <c r="A35" s="141">
        <v>15</v>
      </c>
      <c r="B35" s="468">
        <f>IF(OR('変）特性等証明'!AE23=0,'変）特性等証明'!AE23=""),0,'変）特性等証明'!AE23)</f>
        <v>0</v>
      </c>
      <c r="C35" s="431"/>
      <c r="D35" s="431"/>
      <c r="E35" s="431"/>
      <c r="F35" s="472">
        <f>IF(OR('変）特性等証明'!AI23=0,'変）特性等証明'!AI23=""),0,'変）特性等証明'!AI23)</f>
        <v>0</v>
      </c>
      <c r="G35" s="472"/>
      <c r="H35" s="472"/>
      <c r="I35" s="472"/>
      <c r="J35" s="472"/>
      <c r="K35" s="472"/>
      <c r="L35" s="472"/>
      <c r="M35" s="472"/>
      <c r="N35" s="472"/>
      <c r="O35" s="472"/>
      <c r="P35" s="472"/>
      <c r="Q35" s="473"/>
      <c r="R35" s="466">
        <f t="shared" si="1"/>
        <v>0</v>
      </c>
      <c r="S35" s="467"/>
      <c r="T35" s="391">
        <f t="shared" si="2"/>
        <v>0</v>
      </c>
      <c r="U35" s="391"/>
      <c r="V35" s="463"/>
      <c r="W35" s="464"/>
      <c r="X35" s="464"/>
      <c r="Y35" s="464"/>
      <c r="Z35" s="465"/>
      <c r="AA35" s="445">
        <f t="shared" si="0"/>
        <v>0</v>
      </c>
      <c r="AB35" s="446"/>
      <c r="AC35" s="446"/>
      <c r="AD35" s="446"/>
      <c r="AE35" s="447"/>
      <c r="AF35" s="431">
        <f>IF(OR('変）特性等証明'!AC23=0,'変）特性等証明'!AC23=""),0,'変）特性等証明'!AC23)</f>
        <v>0</v>
      </c>
      <c r="AG35" s="431"/>
      <c r="AH35" s="432"/>
    </row>
    <row r="36" spans="1:34" ht="15" customHeight="1">
      <c r="A36" s="141">
        <v>16</v>
      </c>
      <c r="B36" s="468">
        <f>IF(OR('変）特性等証明'!AE24=0,'変）特性等証明'!AE24=""),0,'変）特性等証明'!AE24)</f>
        <v>0</v>
      </c>
      <c r="C36" s="431"/>
      <c r="D36" s="431"/>
      <c r="E36" s="431"/>
      <c r="F36" s="472">
        <f>IF(OR('変）特性等証明'!AI24=0,'変）特性等証明'!AI24=""),0,'変）特性等証明'!AI24)</f>
        <v>0</v>
      </c>
      <c r="G36" s="472"/>
      <c r="H36" s="472"/>
      <c r="I36" s="472"/>
      <c r="J36" s="472"/>
      <c r="K36" s="472"/>
      <c r="L36" s="472"/>
      <c r="M36" s="472"/>
      <c r="N36" s="472"/>
      <c r="O36" s="472"/>
      <c r="P36" s="472"/>
      <c r="Q36" s="473"/>
      <c r="R36" s="466">
        <f t="shared" si="1"/>
        <v>0</v>
      </c>
      <c r="S36" s="467"/>
      <c r="T36" s="391">
        <f t="shared" si="2"/>
        <v>0</v>
      </c>
      <c r="U36" s="391"/>
      <c r="V36" s="463"/>
      <c r="W36" s="464"/>
      <c r="X36" s="464"/>
      <c r="Y36" s="464"/>
      <c r="Z36" s="465"/>
      <c r="AA36" s="445">
        <f t="shared" si="0"/>
        <v>0</v>
      </c>
      <c r="AB36" s="446"/>
      <c r="AC36" s="446"/>
      <c r="AD36" s="446"/>
      <c r="AE36" s="447"/>
      <c r="AF36" s="431">
        <f>IF(OR('変）特性等証明'!AC24=0,'変）特性等証明'!AC24=""),0,'変）特性等証明'!AC24)</f>
        <v>0</v>
      </c>
      <c r="AG36" s="431"/>
      <c r="AH36" s="432"/>
    </row>
    <row r="37" spans="1:34" ht="15" customHeight="1">
      <c r="A37" s="141">
        <v>17</v>
      </c>
      <c r="B37" s="468">
        <f>IF(OR('変）特性等証明'!AE25=0,'変）特性等証明'!AE25=""),0,'変）特性等証明'!AE25)</f>
        <v>0</v>
      </c>
      <c r="C37" s="431"/>
      <c r="D37" s="431"/>
      <c r="E37" s="431"/>
      <c r="F37" s="472">
        <f>IF(OR('変）特性等証明'!AI25=0,'変）特性等証明'!AI25=""),0,'変）特性等証明'!AI25)</f>
        <v>0</v>
      </c>
      <c r="G37" s="472"/>
      <c r="H37" s="472"/>
      <c r="I37" s="472"/>
      <c r="J37" s="472"/>
      <c r="K37" s="472"/>
      <c r="L37" s="472"/>
      <c r="M37" s="472"/>
      <c r="N37" s="472"/>
      <c r="O37" s="472"/>
      <c r="P37" s="472"/>
      <c r="Q37" s="473"/>
      <c r="R37" s="466">
        <f t="shared" si="1"/>
        <v>0</v>
      </c>
      <c r="S37" s="467"/>
      <c r="T37" s="391">
        <f t="shared" si="2"/>
        <v>0</v>
      </c>
      <c r="U37" s="391"/>
      <c r="V37" s="463"/>
      <c r="W37" s="464"/>
      <c r="X37" s="464"/>
      <c r="Y37" s="464"/>
      <c r="Z37" s="465"/>
      <c r="AA37" s="445">
        <f t="shared" si="0"/>
        <v>0</v>
      </c>
      <c r="AB37" s="446"/>
      <c r="AC37" s="446"/>
      <c r="AD37" s="446"/>
      <c r="AE37" s="447"/>
      <c r="AF37" s="431">
        <f>IF(OR('変）特性等証明'!AC25=0,'変）特性等証明'!AC25=""),0,'変）特性等証明'!AC25)</f>
        <v>0</v>
      </c>
      <c r="AG37" s="431"/>
      <c r="AH37" s="432"/>
    </row>
    <row r="38" spans="1:34" ht="15" customHeight="1">
      <c r="A38" s="141">
        <v>18</v>
      </c>
      <c r="B38" s="468">
        <f>IF(OR('変）特性等証明'!AE26=0,'変）特性等証明'!AE26=""),0,'変）特性等証明'!AE26)</f>
        <v>0</v>
      </c>
      <c r="C38" s="431"/>
      <c r="D38" s="431"/>
      <c r="E38" s="431"/>
      <c r="F38" s="472">
        <f>IF(OR('変）特性等証明'!AI26=0,'変）特性等証明'!AI26=""),0,'変）特性等証明'!AI26)</f>
        <v>0</v>
      </c>
      <c r="G38" s="472"/>
      <c r="H38" s="472"/>
      <c r="I38" s="472"/>
      <c r="J38" s="472"/>
      <c r="K38" s="472"/>
      <c r="L38" s="472"/>
      <c r="M38" s="472"/>
      <c r="N38" s="472"/>
      <c r="O38" s="472"/>
      <c r="P38" s="472"/>
      <c r="Q38" s="473"/>
      <c r="R38" s="466">
        <f t="shared" si="1"/>
        <v>0</v>
      </c>
      <c r="S38" s="467"/>
      <c r="T38" s="391">
        <f t="shared" si="2"/>
        <v>0</v>
      </c>
      <c r="U38" s="391"/>
      <c r="V38" s="463"/>
      <c r="W38" s="464"/>
      <c r="X38" s="464"/>
      <c r="Y38" s="464"/>
      <c r="Z38" s="465"/>
      <c r="AA38" s="445">
        <f t="shared" si="0"/>
        <v>0</v>
      </c>
      <c r="AB38" s="446"/>
      <c r="AC38" s="446"/>
      <c r="AD38" s="446"/>
      <c r="AE38" s="447"/>
      <c r="AF38" s="431">
        <f>IF(OR('変）特性等証明'!AC26=0,'変）特性等証明'!AC26=""),0,'変）特性等証明'!AC26)</f>
        <v>0</v>
      </c>
      <c r="AG38" s="431"/>
      <c r="AH38" s="432"/>
    </row>
    <row r="39" spans="1:34" ht="15" customHeight="1">
      <c r="A39" s="141">
        <v>19</v>
      </c>
      <c r="B39" s="468">
        <f>IF(OR('変）特性等証明'!AE27=0,'変）特性等証明'!AE27=""),0,'変）特性等証明'!AE27)</f>
        <v>0</v>
      </c>
      <c r="C39" s="431"/>
      <c r="D39" s="431"/>
      <c r="E39" s="431"/>
      <c r="F39" s="472">
        <f>IF(OR('変）特性等証明'!AI27=0,'変）特性等証明'!AI27=""),0,'変）特性等証明'!AI27)</f>
        <v>0</v>
      </c>
      <c r="G39" s="472"/>
      <c r="H39" s="472"/>
      <c r="I39" s="472"/>
      <c r="J39" s="472"/>
      <c r="K39" s="472"/>
      <c r="L39" s="472"/>
      <c r="M39" s="472"/>
      <c r="N39" s="472"/>
      <c r="O39" s="472"/>
      <c r="P39" s="472"/>
      <c r="Q39" s="473"/>
      <c r="R39" s="466">
        <f t="shared" si="1"/>
        <v>0</v>
      </c>
      <c r="S39" s="467"/>
      <c r="T39" s="391">
        <f t="shared" si="2"/>
        <v>0</v>
      </c>
      <c r="U39" s="391"/>
      <c r="V39" s="463"/>
      <c r="W39" s="464"/>
      <c r="X39" s="464"/>
      <c r="Y39" s="464"/>
      <c r="Z39" s="465"/>
      <c r="AA39" s="445">
        <f t="shared" si="0"/>
        <v>0</v>
      </c>
      <c r="AB39" s="446"/>
      <c r="AC39" s="446"/>
      <c r="AD39" s="446"/>
      <c r="AE39" s="447"/>
      <c r="AF39" s="431">
        <f>IF(OR('変）特性等証明'!AC27=0,'変）特性等証明'!AC27=""),0,'変）特性等証明'!AC27)</f>
        <v>0</v>
      </c>
      <c r="AG39" s="431"/>
      <c r="AH39" s="432"/>
    </row>
    <row r="40" spans="1:34" ht="15" customHeight="1">
      <c r="A40" s="141">
        <v>20</v>
      </c>
      <c r="B40" s="468">
        <f>IF(OR('変）特性等証明'!AE28=0,'変）特性等証明'!AE28=""),0,'変）特性等証明'!AE28)</f>
        <v>0</v>
      </c>
      <c r="C40" s="431"/>
      <c r="D40" s="431"/>
      <c r="E40" s="431"/>
      <c r="F40" s="472">
        <f>IF(OR('変）特性等証明'!AI28=0,'変）特性等証明'!AI28=""),0,'変）特性等証明'!AI28)</f>
        <v>0</v>
      </c>
      <c r="G40" s="472"/>
      <c r="H40" s="472"/>
      <c r="I40" s="472"/>
      <c r="J40" s="472"/>
      <c r="K40" s="472"/>
      <c r="L40" s="472"/>
      <c r="M40" s="472"/>
      <c r="N40" s="472"/>
      <c r="O40" s="472"/>
      <c r="P40" s="472"/>
      <c r="Q40" s="473"/>
      <c r="R40" s="466">
        <f t="shared" si="1"/>
        <v>0</v>
      </c>
      <c r="S40" s="467"/>
      <c r="T40" s="391">
        <f t="shared" si="2"/>
        <v>0</v>
      </c>
      <c r="U40" s="391"/>
      <c r="V40" s="463"/>
      <c r="W40" s="464"/>
      <c r="X40" s="464"/>
      <c r="Y40" s="464"/>
      <c r="Z40" s="465"/>
      <c r="AA40" s="445">
        <f t="shared" si="0"/>
        <v>0</v>
      </c>
      <c r="AB40" s="446"/>
      <c r="AC40" s="446"/>
      <c r="AD40" s="446"/>
      <c r="AE40" s="447"/>
      <c r="AF40" s="431">
        <f>IF(OR('変）特性等証明'!AC28=0,'変）特性等証明'!AC28=""),0,'変）特性等証明'!AC28)</f>
        <v>0</v>
      </c>
      <c r="AG40" s="431"/>
      <c r="AH40" s="432"/>
    </row>
    <row r="41" spans="1:34" ht="15" customHeight="1">
      <c r="A41" s="141">
        <v>21</v>
      </c>
      <c r="B41" s="468">
        <f>IF(OR('変）特性等証明'!AE29=0,'変）特性等証明'!AE29=""),0,'変）特性等証明'!AE29)</f>
        <v>0</v>
      </c>
      <c r="C41" s="431"/>
      <c r="D41" s="431"/>
      <c r="E41" s="431"/>
      <c r="F41" s="472">
        <f>IF(OR('変）特性等証明'!AI29=0,'変）特性等証明'!AI29=""),0,'変）特性等証明'!AI29)</f>
        <v>0</v>
      </c>
      <c r="G41" s="472"/>
      <c r="H41" s="472"/>
      <c r="I41" s="472"/>
      <c r="J41" s="472"/>
      <c r="K41" s="472"/>
      <c r="L41" s="472"/>
      <c r="M41" s="472"/>
      <c r="N41" s="472"/>
      <c r="O41" s="472"/>
      <c r="P41" s="472"/>
      <c r="Q41" s="473"/>
      <c r="R41" s="466">
        <f t="shared" si="1"/>
        <v>0</v>
      </c>
      <c r="S41" s="467"/>
      <c r="T41" s="391">
        <f t="shared" si="2"/>
        <v>0</v>
      </c>
      <c r="U41" s="391"/>
      <c r="V41" s="463"/>
      <c r="W41" s="464"/>
      <c r="X41" s="464"/>
      <c r="Y41" s="464"/>
      <c r="Z41" s="465"/>
      <c r="AA41" s="445">
        <f t="shared" si="0"/>
        <v>0</v>
      </c>
      <c r="AB41" s="446"/>
      <c r="AC41" s="446"/>
      <c r="AD41" s="446"/>
      <c r="AE41" s="447"/>
      <c r="AF41" s="431">
        <f>IF(OR('変）特性等証明'!AC29=0,'変）特性等証明'!AC29=""),0,'変）特性等証明'!AC29)</f>
        <v>0</v>
      </c>
      <c r="AG41" s="431"/>
      <c r="AH41" s="432"/>
    </row>
    <row r="42" spans="1:34" ht="15" customHeight="1">
      <c r="A42" s="141">
        <v>22</v>
      </c>
      <c r="B42" s="468">
        <f>IF(OR('変）特性等証明'!AE30=0,'変）特性等証明'!AE30=""),0,'変）特性等証明'!AE30)</f>
        <v>0</v>
      </c>
      <c r="C42" s="431"/>
      <c r="D42" s="431"/>
      <c r="E42" s="431"/>
      <c r="F42" s="472">
        <f>IF(OR('変）特性等証明'!AI30=0,'変）特性等証明'!AI30=""),0,'変）特性等証明'!AI30)</f>
        <v>0</v>
      </c>
      <c r="G42" s="472"/>
      <c r="H42" s="472"/>
      <c r="I42" s="472"/>
      <c r="J42" s="472"/>
      <c r="K42" s="472"/>
      <c r="L42" s="472"/>
      <c r="M42" s="472"/>
      <c r="N42" s="472"/>
      <c r="O42" s="472"/>
      <c r="P42" s="472"/>
      <c r="Q42" s="473"/>
      <c r="R42" s="466">
        <f t="shared" si="1"/>
        <v>0</v>
      </c>
      <c r="S42" s="467"/>
      <c r="T42" s="391">
        <f t="shared" si="2"/>
        <v>0</v>
      </c>
      <c r="U42" s="391"/>
      <c r="V42" s="463"/>
      <c r="W42" s="464"/>
      <c r="X42" s="464"/>
      <c r="Y42" s="464"/>
      <c r="Z42" s="465"/>
      <c r="AA42" s="445">
        <f t="shared" si="0"/>
        <v>0</v>
      </c>
      <c r="AB42" s="446"/>
      <c r="AC42" s="446"/>
      <c r="AD42" s="446"/>
      <c r="AE42" s="447"/>
      <c r="AF42" s="431">
        <f>IF(OR('変）特性等証明'!AC30=0,'変）特性等証明'!AC30=""),0,'変）特性等証明'!AC30)</f>
        <v>0</v>
      </c>
      <c r="AG42" s="431"/>
      <c r="AH42" s="432"/>
    </row>
    <row r="43" spans="1:34" ht="15" customHeight="1">
      <c r="A43" s="141">
        <v>23</v>
      </c>
      <c r="B43" s="468">
        <f>IF(OR('変）特性等証明'!AE31=0,'変）特性等証明'!AE31=""),0,'変）特性等証明'!AE31)</f>
        <v>0</v>
      </c>
      <c r="C43" s="431"/>
      <c r="D43" s="431"/>
      <c r="E43" s="431"/>
      <c r="F43" s="472">
        <f>IF(OR('変）特性等証明'!AI31=0,'変）特性等証明'!AI31=""),0,'変）特性等証明'!AI31)</f>
        <v>0</v>
      </c>
      <c r="G43" s="472"/>
      <c r="H43" s="472"/>
      <c r="I43" s="472"/>
      <c r="J43" s="472"/>
      <c r="K43" s="472"/>
      <c r="L43" s="472"/>
      <c r="M43" s="472"/>
      <c r="N43" s="472"/>
      <c r="O43" s="472"/>
      <c r="P43" s="472"/>
      <c r="Q43" s="473"/>
      <c r="R43" s="466">
        <f t="shared" si="1"/>
        <v>0</v>
      </c>
      <c r="S43" s="467"/>
      <c r="T43" s="391">
        <f t="shared" si="2"/>
        <v>0</v>
      </c>
      <c r="U43" s="391"/>
      <c r="V43" s="463"/>
      <c r="W43" s="464"/>
      <c r="X43" s="464"/>
      <c r="Y43" s="464"/>
      <c r="Z43" s="465"/>
      <c r="AA43" s="445">
        <f t="shared" si="0"/>
        <v>0</v>
      </c>
      <c r="AB43" s="446"/>
      <c r="AC43" s="446"/>
      <c r="AD43" s="446"/>
      <c r="AE43" s="447"/>
      <c r="AF43" s="431">
        <f>IF(OR('変）特性等証明'!AC31=0,'変）特性等証明'!AC31=""),0,'変）特性等証明'!AC31)</f>
        <v>0</v>
      </c>
      <c r="AG43" s="431"/>
      <c r="AH43" s="432"/>
    </row>
    <row r="44" spans="1:34" ht="15" customHeight="1">
      <c r="A44" s="141">
        <v>24</v>
      </c>
      <c r="B44" s="468">
        <f>IF(OR('変）特性等証明'!AE32=0,'変）特性等証明'!AE32=""),0,'変）特性等証明'!AE32)</f>
        <v>0</v>
      </c>
      <c r="C44" s="431"/>
      <c r="D44" s="431"/>
      <c r="E44" s="431"/>
      <c r="F44" s="472">
        <f>IF(OR('変）特性等証明'!AI32=0,'変）特性等証明'!AI32=""),0,'変）特性等証明'!AI32)</f>
        <v>0</v>
      </c>
      <c r="G44" s="472"/>
      <c r="H44" s="472"/>
      <c r="I44" s="472"/>
      <c r="J44" s="472"/>
      <c r="K44" s="472"/>
      <c r="L44" s="472"/>
      <c r="M44" s="472"/>
      <c r="N44" s="472"/>
      <c r="O44" s="472"/>
      <c r="P44" s="472"/>
      <c r="Q44" s="473"/>
      <c r="R44" s="466">
        <f t="shared" si="1"/>
        <v>0</v>
      </c>
      <c r="S44" s="467"/>
      <c r="T44" s="391">
        <f t="shared" si="2"/>
        <v>0</v>
      </c>
      <c r="U44" s="391"/>
      <c r="V44" s="463"/>
      <c r="W44" s="464"/>
      <c r="X44" s="464"/>
      <c r="Y44" s="464"/>
      <c r="Z44" s="465"/>
      <c r="AA44" s="445">
        <f t="shared" si="0"/>
        <v>0</v>
      </c>
      <c r="AB44" s="446"/>
      <c r="AC44" s="446"/>
      <c r="AD44" s="446"/>
      <c r="AE44" s="447"/>
      <c r="AF44" s="431">
        <f>IF(OR('変）特性等証明'!AC32=0,'変）特性等証明'!AC32=""),0,'変）特性等証明'!AC32)</f>
        <v>0</v>
      </c>
      <c r="AG44" s="431"/>
      <c r="AH44" s="432"/>
    </row>
    <row r="45" spans="1:34" ht="15" customHeight="1">
      <c r="A45" s="141">
        <v>25</v>
      </c>
      <c r="B45" s="468">
        <f>IF(OR('変）特性等証明'!AE33=0,'変）特性等証明'!AE33=""),0,'変）特性等証明'!AE33)</f>
        <v>0</v>
      </c>
      <c r="C45" s="431"/>
      <c r="D45" s="431"/>
      <c r="E45" s="431"/>
      <c r="F45" s="472">
        <f>IF(OR('変）特性等証明'!AI33=0,'変）特性等証明'!AI33=""),0,'変）特性等証明'!AI33)</f>
        <v>0</v>
      </c>
      <c r="G45" s="472"/>
      <c r="H45" s="472"/>
      <c r="I45" s="472"/>
      <c r="J45" s="472"/>
      <c r="K45" s="472"/>
      <c r="L45" s="472"/>
      <c r="M45" s="472"/>
      <c r="N45" s="472"/>
      <c r="O45" s="472"/>
      <c r="P45" s="472"/>
      <c r="Q45" s="473"/>
      <c r="R45" s="466">
        <f t="shared" si="1"/>
        <v>0</v>
      </c>
      <c r="S45" s="467"/>
      <c r="T45" s="391">
        <f t="shared" si="2"/>
        <v>0</v>
      </c>
      <c r="U45" s="391"/>
      <c r="V45" s="463"/>
      <c r="W45" s="464"/>
      <c r="X45" s="464"/>
      <c r="Y45" s="464"/>
      <c r="Z45" s="465"/>
      <c r="AA45" s="445">
        <f t="shared" si="0"/>
        <v>0</v>
      </c>
      <c r="AB45" s="446"/>
      <c r="AC45" s="446"/>
      <c r="AD45" s="446"/>
      <c r="AE45" s="447"/>
      <c r="AF45" s="431">
        <f>IF(OR('変）特性等証明'!AC33=0,'変）特性等証明'!AC33=""),0,'変）特性等証明'!AC33)</f>
        <v>0</v>
      </c>
      <c r="AG45" s="431"/>
      <c r="AH45" s="432"/>
    </row>
    <row r="46" spans="1:34" ht="15" customHeight="1">
      <c r="A46" s="141">
        <v>26</v>
      </c>
      <c r="B46" s="468">
        <f>IF(OR('変）特性等証明'!AE34=0,'変）特性等証明'!AE34=""),0,'変）特性等証明'!AE34)</f>
        <v>0</v>
      </c>
      <c r="C46" s="431"/>
      <c r="D46" s="431"/>
      <c r="E46" s="431"/>
      <c r="F46" s="472">
        <f>IF(OR('変）特性等証明'!AI34=0,'変）特性等証明'!AI34=""),0,'変）特性等証明'!AI34)</f>
        <v>0</v>
      </c>
      <c r="G46" s="472"/>
      <c r="H46" s="472"/>
      <c r="I46" s="472"/>
      <c r="J46" s="472"/>
      <c r="K46" s="472"/>
      <c r="L46" s="472"/>
      <c r="M46" s="472"/>
      <c r="N46" s="472"/>
      <c r="O46" s="472"/>
      <c r="P46" s="472"/>
      <c r="Q46" s="473"/>
      <c r="R46" s="466">
        <f t="shared" si="1"/>
        <v>0</v>
      </c>
      <c r="S46" s="467"/>
      <c r="T46" s="391">
        <f t="shared" si="2"/>
        <v>0</v>
      </c>
      <c r="U46" s="391"/>
      <c r="V46" s="463"/>
      <c r="W46" s="464"/>
      <c r="X46" s="464"/>
      <c r="Y46" s="464"/>
      <c r="Z46" s="465"/>
      <c r="AA46" s="445">
        <f t="shared" si="0"/>
        <v>0</v>
      </c>
      <c r="AB46" s="446"/>
      <c r="AC46" s="446"/>
      <c r="AD46" s="446"/>
      <c r="AE46" s="447"/>
      <c r="AF46" s="431">
        <f>IF(OR('変）特性等証明'!AC34=0,'変）特性等証明'!AC34=""),0,'変）特性等証明'!AC34)</f>
        <v>0</v>
      </c>
      <c r="AG46" s="431"/>
      <c r="AH46" s="432"/>
    </row>
    <row r="47" spans="1:34" ht="15" customHeight="1">
      <c r="A47" s="141">
        <v>27</v>
      </c>
      <c r="B47" s="468">
        <f>IF(OR('変）特性等証明'!AE35=0,'変）特性等証明'!AE35=""),0,'変）特性等証明'!AE35)</f>
        <v>0</v>
      </c>
      <c r="C47" s="431"/>
      <c r="D47" s="431"/>
      <c r="E47" s="431"/>
      <c r="F47" s="472">
        <f>IF(OR('変）特性等証明'!AI35=0,'変）特性等証明'!AI35=""),0,'変）特性等証明'!AI35)</f>
        <v>0</v>
      </c>
      <c r="G47" s="472"/>
      <c r="H47" s="472"/>
      <c r="I47" s="472"/>
      <c r="J47" s="472"/>
      <c r="K47" s="472"/>
      <c r="L47" s="472"/>
      <c r="M47" s="472"/>
      <c r="N47" s="472"/>
      <c r="O47" s="472"/>
      <c r="P47" s="472"/>
      <c r="Q47" s="473"/>
      <c r="R47" s="466">
        <f t="shared" si="1"/>
        <v>0</v>
      </c>
      <c r="S47" s="467"/>
      <c r="T47" s="391">
        <f t="shared" si="2"/>
        <v>0</v>
      </c>
      <c r="U47" s="391"/>
      <c r="V47" s="463"/>
      <c r="W47" s="464"/>
      <c r="X47" s="464"/>
      <c r="Y47" s="464"/>
      <c r="Z47" s="465"/>
      <c r="AA47" s="445">
        <f t="shared" si="0"/>
        <v>0</v>
      </c>
      <c r="AB47" s="446"/>
      <c r="AC47" s="446"/>
      <c r="AD47" s="446"/>
      <c r="AE47" s="447"/>
      <c r="AF47" s="431">
        <f>IF(OR('変）特性等証明'!AC35=0,'変）特性等証明'!AC35=""),0,'変）特性等証明'!AC35)</f>
        <v>0</v>
      </c>
      <c r="AG47" s="431"/>
      <c r="AH47" s="432"/>
    </row>
    <row r="48" spans="1:34" ht="15" customHeight="1">
      <c r="A48" s="141">
        <v>28</v>
      </c>
      <c r="B48" s="468">
        <f>IF(OR('変）特性等証明'!AE36=0,'変）特性等証明'!AE36=""),0,'変）特性等証明'!AE36)</f>
        <v>0</v>
      </c>
      <c r="C48" s="431"/>
      <c r="D48" s="431"/>
      <c r="E48" s="431"/>
      <c r="F48" s="472">
        <f>IF(OR('変）特性等証明'!AI36=0,'変）特性等証明'!AI36=""),0,'変）特性等証明'!AI36)</f>
        <v>0</v>
      </c>
      <c r="G48" s="472"/>
      <c r="H48" s="472"/>
      <c r="I48" s="472"/>
      <c r="J48" s="472"/>
      <c r="K48" s="472"/>
      <c r="L48" s="472"/>
      <c r="M48" s="472"/>
      <c r="N48" s="472"/>
      <c r="O48" s="472"/>
      <c r="P48" s="472"/>
      <c r="Q48" s="473"/>
      <c r="R48" s="466">
        <f t="shared" si="1"/>
        <v>0</v>
      </c>
      <c r="S48" s="467"/>
      <c r="T48" s="391">
        <f t="shared" si="2"/>
        <v>0</v>
      </c>
      <c r="U48" s="391"/>
      <c r="V48" s="463"/>
      <c r="W48" s="464"/>
      <c r="X48" s="464"/>
      <c r="Y48" s="464"/>
      <c r="Z48" s="465"/>
      <c r="AA48" s="445">
        <f t="shared" si="0"/>
        <v>0</v>
      </c>
      <c r="AB48" s="446"/>
      <c r="AC48" s="446"/>
      <c r="AD48" s="446"/>
      <c r="AE48" s="447"/>
      <c r="AF48" s="431">
        <f>IF(OR('変）特性等証明'!AC36=0,'変）特性等証明'!AC36=""),0,'変）特性等証明'!AC36)</f>
        <v>0</v>
      </c>
      <c r="AG48" s="431"/>
      <c r="AH48" s="432"/>
    </row>
    <row r="49" spans="1:34" ht="15" customHeight="1">
      <c r="A49" s="141">
        <v>29</v>
      </c>
      <c r="B49" s="468">
        <f>IF(OR('変）特性等証明'!AE37=0,'変）特性等証明'!AE37=""),0,'変）特性等証明'!AE37)</f>
        <v>0</v>
      </c>
      <c r="C49" s="431"/>
      <c r="D49" s="431"/>
      <c r="E49" s="431"/>
      <c r="F49" s="472">
        <f>IF(OR('変）特性等証明'!AI37=0,'変）特性等証明'!AI37=""),0,'変）特性等証明'!AI37)</f>
        <v>0</v>
      </c>
      <c r="G49" s="472"/>
      <c r="H49" s="472"/>
      <c r="I49" s="472"/>
      <c r="J49" s="472"/>
      <c r="K49" s="472"/>
      <c r="L49" s="472"/>
      <c r="M49" s="472"/>
      <c r="N49" s="472"/>
      <c r="O49" s="472"/>
      <c r="P49" s="472"/>
      <c r="Q49" s="473"/>
      <c r="R49" s="466">
        <f t="shared" si="1"/>
        <v>0</v>
      </c>
      <c r="S49" s="467"/>
      <c r="T49" s="391">
        <f t="shared" si="2"/>
        <v>0</v>
      </c>
      <c r="U49" s="391"/>
      <c r="V49" s="463"/>
      <c r="W49" s="464"/>
      <c r="X49" s="464"/>
      <c r="Y49" s="464"/>
      <c r="Z49" s="465"/>
      <c r="AA49" s="445">
        <f t="shared" si="0"/>
        <v>0</v>
      </c>
      <c r="AB49" s="446"/>
      <c r="AC49" s="446"/>
      <c r="AD49" s="446"/>
      <c r="AE49" s="447"/>
      <c r="AF49" s="431">
        <f>IF(OR('変）特性等証明'!AC37=0,'変）特性等証明'!AC37=""),0,'変）特性等証明'!AC37)</f>
        <v>0</v>
      </c>
      <c r="AG49" s="431"/>
      <c r="AH49" s="432"/>
    </row>
    <row r="50" spans="1:34" ht="15" customHeight="1">
      <c r="A50" s="141">
        <v>30</v>
      </c>
      <c r="B50" s="468">
        <f>IF(OR('変）特性等証明'!AE38=0,'変）特性等証明'!AE38=""),0,'変）特性等証明'!AE38)</f>
        <v>0</v>
      </c>
      <c r="C50" s="431"/>
      <c r="D50" s="431"/>
      <c r="E50" s="431"/>
      <c r="F50" s="472">
        <f>IF(OR('変）特性等証明'!AI38=0,'変）特性等証明'!AI38=""),0,'変）特性等証明'!AI38)</f>
        <v>0</v>
      </c>
      <c r="G50" s="472"/>
      <c r="H50" s="472"/>
      <c r="I50" s="472"/>
      <c r="J50" s="472"/>
      <c r="K50" s="472"/>
      <c r="L50" s="472"/>
      <c r="M50" s="472"/>
      <c r="N50" s="472"/>
      <c r="O50" s="472"/>
      <c r="P50" s="472"/>
      <c r="Q50" s="473"/>
      <c r="R50" s="466">
        <f t="shared" si="1"/>
        <v>0</v>
      </c>
      <c r="S50" s="467"/>
      <c r="T50" s="391">
        <f t="shared" si="2"/>
        <v>0</v>
      </c>
      <c r="U50" s="391"/>
      <c r="V50" s="463"/>
      <c r="W50" s="464"/>
      <c r="X50" s="464"/>
      <c r="Y50" s="464"/>
      <c r="Z50" s="465"/>
      <c r="AA50" s="445">
        <f t="shared" si="0"/>
        <v>0</v>
      </c>
      <c r="AB50" s="446"/>
      <c r="AC50" s="446"/>
      <c r="AD50" s="446"/>
      <c r="AE50" s="447"/>
      <c r="AF50" s="431">
        <f>IF(OR('変）特性等証明'!AC38=0,'変）特性等証明'!AC38=""),0,'変）特性等証明'!AC38)</f>
        <v>0</v>
      </c>
      <c r="AG50" s="431"/>
      <c r="AH50" s="432"/>
    </row>
    <row r="51" spans="2:34" ht="15" customHeight="1">
      <c r="B51" s="408"/>
      <c r="C51" s="409"/>
      <c r="D51" s="409"/>
      <c r="E51" s="409"/>
      <c r="F51" s="409"/>
      <c r="G51" s="409"/>
      <c r="H51" s="409"/>
      <c r="I51" s="409"/>
      <c r="J51" s="409"/>
      <c r="K51" s="409"/>
      <c r="L51" s="409"/>
      <c r="M51" s="409"/>
      <c r="N51" s="409"/>
      <c r="O51" s="409"/>
      <c r="P51" s="409"/>
      <c r="Q51" s="409"/>
      <c r="R51" s="424"/>
      <c r="S51" s="425"/>
      <c r="T51" s="508"/>
      <c r="U51" s="508"/>
      <c r="V51" s="509"/>
      <c r="W51" s="510"/>
      <c r="X51" s="510"/>
      <c r="Y51" s="510"/>
      <c r="Z51" s="511"/>
      <c r="AA51" s="445">
        <f t="shared" si="0"/>
        <v>0</v>
      </c>
      <c r="AB51" s="446"/>
      <c r="AC51" s="446"/>
      <c r="AD51" s="446"/>
      <c r="AE51" s="447"/>
      <c r="AF51" s="412"/>
      <c r="AG51" s="412"/>
      <c r="AH51" s="413"/>
    </row>
    <row r="52" spans="2:34" ht="15" customHeight="1">
      <c r="B52" s="414"/>
      <c r="C52" s="415"/>
      <c r="D52" s="415"/>
      <c r="E52" s="415"/>
      <c r="F52" s="415"/>
      <c r="G52" s="415"/>
      <c r="H52" s="415"/>
      <c r="I52" s="415"/>
      <c r="J52" s="415"/>
      <c r="K52" s="415"/>
      <c r="L52" s="415"/>
      <c r="M52" s="415"/>
      <c r="N52" s="415"/>
      <c r="O52" s="415"/>
      <c r="P52" s="415"/>
      <c r="Q52" s="415"/>
      <c r="R52" s="416"/>
      <c r="S52" s="417"/>
      <c r="T52" s="418"/>
      <c r="U52" s="418"/>
      <c r="V52" s="419"/>
      <c r="W52" s="420"/>
      <c r="X52" s="420"/>
      <c r="Y52" s="420"/>
      <c r="Z52" s="421"/>
      <c r="AA52" s="445">
        <f t="shared" si="0"/>
        <v>0</v>
      </c>
      <c r="AB52" s="446"/>
      <c r="AC52" s="446"/>
      <c r="AD52" s="446"/>
      <c r="AE52" s="447"/>
      <c r="AF52" s="412"/>
      <c r="AG52" s="412"/>
      <c r="AH52" s="413"/>
    </row>
    <row r="53" spans="2:34" ht="15" customHeight="1">
      <c r="B53" s="410" t="s">
        <v>88</v>
      </c>
      <c r="C53" s="411"/>
      <c r="D53" s="411"/>
      <c r="E53" s="411"/>
      <c r="F53" s="411"/>
      <c r="G53" s="411"/>
      <c r="H53" s="411"/>
      <c r="I53" s="411"/>
      <c r="J53" s="411"/>
      <c r="K53" s="411"/>
      <c r="L53" s="411"/>
      <c r="M53" s="411"/>
      <c r="N53" s="411"/>
      <c r="O53" s="411"/>
      <c r="P53" s="411"/>
      <c r="Q53" s="411"/>
      <c r="R53" s="422"/>
      <c r="S53" s="423"/>
      <c r="T53" s="433"/>
      <c r="U53" s="433"/>
      <c r="V53" s="434"/>
      <c r="W53" s="435"/>
      <c r="X53" s="435"/>
      <c r="Y53" s="435"/>
      <c r="Z53" s="436"/>
      <c r="AA53" s="442">
        <f>SUM(AA21:AE52)</f>
        <v>0</v>
      </c>
      <c r="AB53" s="443"/>
      <c r="AC53" s="443"/>
      <c r="AD53" s="443"/>
      <c r="AE53" s="444"/>
      <c r="AF53" s="406"/>
      <c r="AG53" s="406"/>
      <c r="AH53" s="407"/>
    </row>
    <row r="54" spans="2:34" ht="15" customHeight="1">
      <c r="B54" s="408"/>
      <c r="C54" s="409"/>
      <c r="D54" s="409"/>
      <c r="E54" s="409"/>
      <c r="F54" s="409"/>
      <c r="G54" s="409"/>
      <c r="H54" s="409"/>
      <c r="I54" s="409"/>
      <c r="J54" s="409"/>
      <c r="K54" s="409"/>
      <c r="L54" s="409"/>
      <c r="M54" s="409"/>
      <c r="N54" s="409"/>
      <c r="O54" s="409"/>
      <c r="P54" s="409"/>
      <c r="Q54" s="409"/>
      <c r="R54" s="424"/>
      <c r="S54" s="425"/>
      <c r="T54" s="508"/>
      <c r="U54" s="508"/>
      <c r="V54" s="509"/>
      <c r="W54" s="510"/>
      <c r="X54" s="510"/>
      <c r="Y54" s="510"/>
      <c r="Z54" s="511"/>
      <c r="AA54" s="445">
        <f>IF(OR(R54=0,R54=""),0,R54*V54)</f>
        <v>0</v>
      </c>
      <c r="AB54" s="446"/>
      <c r="AC54" s="446"/>
      <c r="AD54" s="446"/>
      <c r="AE54" s="447"/>
      <c r="AF54" s="412"/>
      <c r="AG54" s="412"/>
      <c r="AH54" s="413"/>
    </row>
    <row r="55" spans="2:34" ht="15" customHeight="1">
      <c r="B55" s="414"/>
      <c r="C55" s="415"/>
      <c r="D55" s="415"/>
      <c r="E55" s="415"/>
      <c r="F55" s="415"/>
      <c r="G55" s="415"/>
      <c r="H55" s="415"/>
      <c r="I55" s="415"/>
      <c r="J55" s="415"/>
      <c r="K55" s="415"/>
      <c r="L55" s="415"/>
      <c r="M55" s="415"/>
      <c r="N55" s="415"/>
      <c r="O55" s="415"/>
      <c r="P55" s="415"/>
      <c r="Q55" s="415"/>
      <c r="R55" s="416"/>
      <c r="S55" s="417"/>
      <c r="T55" s="418"/>
      <c r="U55" s="418"/>
      <c r="V55" s="419"/>
      <c r="W55" s="420"/>
      <c r="X55" s="420"/>
      <c r="Y55" s="420"/>
      <c r="Z55" s="421"/>
      <c r="AA55" s="445">
        <f>IF(OR(R55=0,R55=""),0,R55*V55)</f>
        <v>0</v>
      </c>
      <c r="AB55" s="446"/>
      <c r="AC55" s="446"/>
      <c r="AD55" s="446"/>
      <c r="AE55" s="447"/>
      <c r="AF55" s="412"/>
      <c r="AG55" s="412"/>
      <c r="AH55" s="413"/>
    </row>
    <row r="56" spans="2:34" ht="15" customHeight="1" thickBot="1">
      <c r="B56" s="454" t="s">
        <v>89</v>
      </c>
      <c r="C56" s="455"/>
      <c r="D56" s="455"/>
      <c r="E56" s="455"/>
      <c r="F56" s="455"/>
      <c r="G56" s="455"/>
      <c r="H56" s="455"/>
      <c r="I56" s="455"/>
      <c r="J56" s="455"/>
      <c r="K56" s="455"/>
      <c r="L56" s="455"/>
      <c r="M56" s="455"/>
      <c r="N56" s="455"/>
      <c r="O56" s="455"/>
      <c r="P56" s="455"/>
      <c r="Q56" s="456"/>
      <c r="R56" s="457"/>
      <c r="S56" s="458"/>
      <c r="T56" s="459"/>
      <c r="U56" s="459"/>
      <c r="V56" s="460"/>
      <c r="W56" s="461"/>
      <c r="X56" s="461"/>
      <c r="Y56" s="461"/>
      <c r="Z56" s="462"/>
      <c r="AA56" s="437">
        <f>SUM(AA54:AE55)</f>
        <v>0</v>
      </c>
      <c r="AB56" s="438"/>
      <c r="AC56" s="438"/>
      <c r="AD56" s="438"/>
      <c r="AE56" s="439"/>
      <c r="AF56" s="440"/>
      <c r="AG56" s="440"/>
      <c r="AH56" s="441"/>
    </row>
    <row r="57" spans="2:34" ht="15" customHeight="1">
      <c r="B57" s="165"/>
      <c r="C57" s="165"/>
      <c r="D57" s="165"/>
      <c r="E57" s="165"/>
      <c r="F57" s="165"/>
      <c r="G57" s="165"/>
      <c r="H57" s="165"/>
      <c r="I57" s="165"/>
      <c r="J57" s="165"/>
      <c r="K57" s="165"/>
      <c r="L57" s="165"/>
      <c r="M57" s="165"/>
      <c r="N57" s="165"/>
      <c r="O57" s="165"/>
      <c r="P57" s="165"/>
      <c r="Q57" s="165"/>
      <c r="R57" s="165"/>
      <c r="S57" s="165"/>
      <c r="T57" s="165"/>
      <c r="U57" s="165"/>
      <c r="V57" s="426" t="s">
        <v>77</v>
      </c>
      <c r="W57" s="427"/>
      <c r="X57" s="427"/>
      <c r="Y57" s="427"/>
      <c r="Z57" s="427"/>
      <c r="AA57" s="428">
        <f>SUM(AA53,AA56)</f>
        <v>0</v>
      </c>
      <c r="AB57" s="429"/>
      <c r="AC57" s="429"/>
      <c r="AD57" s="429"/>
      <c r="AE57" s="430"/>
      <c r="AF57" s="431"/>
      <c r="AG57" s="431"/>
      <c r="AH57" s="432"/>
    </row>
    <row r="58" spans="2:34" ht="15" customHeight="1">
      <c r="B58" s="165"/>
      <c r="C58" s="165"/>
      <c r="D58" s="165"/>
      <c r="E58" s="165"/>
      <c r="F58" s="165"/>
      <c r="G58" s="165"/>
      <c r="H58" s="165"/>
      <c r="I58" s="165"/>
      <c r="J58" s="165"/>
      <c r="K58" s="165"/>
      <c r="L58" s="165"/>
      <c r="M58" s="165"/>
      <c r="N58" s="165"/>
      <c r="O58" s="165"/>
      <c r="P58" s="165"/>
      <c r="Q58" s="165"/>
      <c r="R58" s="165"/>
      <c r="S58" s="165"/>
      <c r="T58" s="165"/>
      <c r="U58" s="165"/>
      <c r="V58" s="453" t="s">
        <v>67</v>
      </c>
      <c r="W58" s="395"/>
      <c r="X58" s="395"/>
      <c r="Y58" s="395"/>
      <c r="Z58" s="395"/>
      <c r="AA58" s="445">
        <f>ROUNDDOWN(AA57*0.05,0)</f>
        <v>0</v>
      </c>
      <c r="AB58" s="446"/>
      <c r="AC58" s="446"/>
      <c r="AD58" s="446"/>
      <c r="AE58" s="447"/>
      <c r="AF58" s="431"/>
      <c r="AG58" s="431"/>
      <c r="AH58" s="432"/>
    </row>
    <row r="59" spans="2:34" ht="15" customHeight="1" thickBot="1">
      <c r="B59" s="165"/>
      <c r="C59" s="165"/>
      <c r="D59" s="165"/>
      <c r="E59" s="165"/>
      <c r="F59" s="165"/>
      <c r="G59" s="165"/>
      <c r="H59" s="165"/>
      <c r="I59" s="165"/>
      <c r="J59" s="165"/>
      <c r="K59" s="165"/>
      <c r="L59" s="165"/>
      <c r="M59" s="165"/>
      <c r="N59" s="165"/>
      <c r="O59" s="165"/>
      <c r="P59" s="165"/>
      <c r="Q59" s="165"/>
      <c r="R59" s="165"/>
      <c r="S59" s="165"/>
      <c r="T59" s="165"/>
      <c r="U59" s="165"/>
      <c r="V59" s="448" t="s">
        <v>78</v>
      </c>
      <c r="W59" s="449"/>
      <c r="X59" s="449"/>
      <c r="Y59" s="449"/>
      <c r="Z59" s="449"/>
      <c r="AA59" s="450">
        <f>SUM(AA57:AE58)</f>
        <v>0</v>
      </c>
      <c r="AB59" s="451"/>
      <c r="AC59" s="451"/>
      <c r="AD59" s="451"/>
      <c r="AE59" s="452"/>
      <c r="AF59" s="431"/>
      <c r="AG59" s="431"/>
      <c r="AH59" s="432"/>
    </row>
  </sheetData>
  <sheetProtection/>
  <mergeCells count="290">
    <mergeCell ref="F45:Q45"/>
    <mergeCell ref="F50:Q50"/>
    <mergeCell ref="F46:Q46"/>
    <mergeCell ref="F47:Q47"/>
    <mergeCell ref="F48:Q48"/>
    <mergeCell ref="F49:Q49"/>
    <mergeCell ref="F41:Q41"/>
    <mergeCell ref="F42:Q42"/>
    <mergeCell ref="F43:Q43"/>
    <mergeCell ref="F44:Q44"/>
    <mergeCell ref="F37:Q37"/>
    <mergeCell ref="F38:Q38"/>
    <mergeCell ref="F39:Q39"/>
    <mergeCell ref="F40:Q40"/>
    <mergeCell ref="F33:Q33"/>
    <mergeCell ref="F34:Q34"/>
    <mergeCell ref="F35:Q35"/>
    <mergeCell ref="F36:Q36"/>
    <mergeCell ref="F28:Q28"/>
    <mergeCell ref="F30:Q30"/>
    <mergeCell ref="F31:Q31"/>
    <mergeCell ref="F32:Q32"/>
    <mergeCell ref="F29:Q29"/>
    <mergeCell ref="F24:Q24"/>
    <mergeCell ref="F25:Q25"/>
    <mergeCell ref="F26:Q26"/>
    <mergeCell ref="F27:Q27"/>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T54:U54"/>
    <mergeCell ref="V54:Z54"/>
    <mergeCell ref="AA54:AE54"/>
    <mergeCell ref="B24:E24"/>
    <mergeCell ref="B25:E25"/>
    <mergeCell ref="B26:E26"/>
    <mergeCell ref="B27:E27"/>
    <mergeCell ref="B28:E28"/>
    <mergeCell ref="B29:E29"/>
    <mergeCell ref="B30:E30"/>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AI7:AI8"/>
    <mergeCell ref="B12:E12"/>
    <mergeCell ref="AA14:AH14"/>
    <mergeCell ref="B11:E11"/>
    <mergeCell ref="T12:Y12"/>
    <mergeCell ref="T14:Y14"/>
    <mergeCell ref="AA12:AH12"/>
    <mergeCell ref="B14:E15"/>
    <mergeCell ref="F14:Q15"/>
    <mergeCell ref="F11:Q12"/>
    <mergeCell ref="B7:O7"/>
    <mergeCell ref="B8:O8"/>
    <mergeCell ref="T10:Y10"/>
    <mergeCell ref="AA10:AH10"/>
    <mergeCell ref="Q7:AH8"/>
    <mergeCell ref="B17:E18"/>
    <mergeCell ref="F17:Q18"/>
    <mergeCell ref="B21:E21"/>
    <mergeCell ref="F21:Q21"/>
    <mergeCell ref="AA21:AE21"/>
    <mergeCell ref="AF21:AH21"/>
    <mergeCell ref="T22:U22"/>
    <mergeCell ref="V22:Z22"/>
    <mergeCell ref="AA22:AE22"/>
    <mergeCell ref="AF22:AH22"/>
    <mergeCell ref="T21:U21"/>
    <mergeCell ref="B23:E23"/>
    <mergeCell ref="V23:Z23"/>
    <mergeCell ref="F23:Q23"/>
    <mergeCell ref="V21:Z21"/>
    <mergeCell ref="R21:S21"/>
    <mergeCell ref="R22:S22"/>
    <mergeCell ref="B22:E22"/>
    <mergeCell ref="F22:Q22"/>
    <mergeCell ref="AA23:AE23"/>
    <mergeCell ref="AF23:AH23"/>
    <mergeCell ref="AF24:AH24"/>
    <mergeCell ref="R24:S24"/>
    <mergeCell ref="T24:U24"/>
    <mergeCell ref="V24:Z24"/>
    <mergeCell ref="AA24:AE24"/>
    <mergeCell ref="R23:S23"/>
    <mergeCell ref="T23:U23"/>
    <mergeCell ref="AF25:AH25"/>
    <mergeCell ref="R26:S26"/>
    <mergeCell ref="T26:U26"/>
    <mergeCell ref="V26:Z26"/>
    <mergeCell ref="AA26:AE26"/>
    <mergeCell ref="AF26:AH26"/>
    <mergeCell ref="R25:S25"/>
    <mergeCell ref="T25:U25"/>
    <mergeCell ref="V25:Z25"/>
    <mergeCell ref="AA25:AE25"/>
    <mergeCell ref="AF27:AH27"/>
    <mergeCell ref="R28:S28"/>
    <mergeCell ref="T28:U28"/>
    <mergeCell ref="V28:Z28"/>
    <mergeCell ref="AA28:AE28"/>
    <mergeCell ref="AF28:AH28"/>
    <mergeCell ref="R27:S27"/>
    <mergeCell ref="T27:U27"/>
    <mergeCell ref="V27:Z27"/>
    <mergeCell ref="AA27:AE27"/>
    <mergeCell ref="AF29:AH29"/>
    <mergeCell ref="R30:S30"/>
    <mergeCell ref="T30:U30"/>
    <mergeCell ref="V30:Z30"/>
    <mergeCell ref="AA30:AE30"/>
    <mergeCell ref="AF30:AH30"/>
    <mergeCell ref="R29:S29"/>
    <mergeCell ref="T29:U29"/>
    <mergeCell ref="V29:Z29"/>
    <mergeCell ref="AA29:AE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B56:Q56"/>
    <mergeCell ref="R56:S56"/>
    <mergeCell ref="T56:U56"/>
    <mergeCell ref="V56:Z56"/>
    <mergeCell ref="V59:Z59"/>
    <mergeCell ref="AA59:AE59"/>
    <mergeCell ref="AF59:AH59"/>
    <mergeCell ref="V58:Z58"/>
    <mergeCell ref="AA58:AE58"/>
    <mergeCell ref="AF58:AH58"/>
    <mergeCell ref="V57:Z57"/>
    <mergeCell ref="AA57:AE57"/>
    <mergeCell ref="AF57:AH57"/>
    <mergeCell ref="T53:U53"/>
    <mergeCell ref="V53:Z53"/>
    <mergeCell ref="AF54:AH54"/>
    <mergeCell ref="AA56:AE56"/>
    <mergeCell ref="AF56:AH56"/>
    <mergeCell ref="AA53:AE53"/>
    <mergeCell ref="AA55:AE55"/>
    <mergeCell ref="AF53:AH53"/>
    <mergeCell ref="B54:Q54"/>
    <mergeCell ref="B53:Q53"/>
    <mergeCell ref="AF55:AH55"/>
    <mergeCell ref="B55:Q55"/>
    <mergeCell ref="R55:S55"/>
    <mergeCell ref="T55:U55"/>
    <mergeCell ref="V55:Z55"/>
    <mergeCell ref="R53:S53"/>
    <mergeCell ref="R54:S54"/>
  </mergeCells>
  <conditionalFormatting sqref="B4:Q5">
    <cfRule type="cellIs" priority="1" dxfId="1"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CJ39"/>
  <sheetViews>
    <sheetView showZeros="0" view="pageBreakPreview" zoomScale="50" zoomScaleNormal="75" zoomScaleSheetLayoutView="50" workbookViewId="0" topLeftCell="A1">
      <pane xSplit="1" ySplit="7" topLeftCell="B8" activePane="bottomRight" state="frozen"/>
      <selection pane="topLeft" activeCell="E50" sqref="E50:M50"/>
      <selection pane="topRight" activeCell="E50" sqref="E50:M50"/>
      <selection pane="bottomLeft" activeCell="E50" sqref="E50:M50"/>
      <selection pane="bottomRight" activeCell="A1" sqref="A1:P2"/>
    </sheetView>
  </sheetViews>
  <sheetFormatPr defaultColWidth="9.00390625" defaultRowHeight="30" customHeight="1"/>
  <cols>
    <col min="1" max="1" width="3.25390625" style="38" customWidth="1"/>
    <col min="2" max="26" width="3.25390625" style="36" customWidth="1"/>
    <col min="27" max="29" width="3.25390625" style="49" customWidth="1"/>
    <col min="30" max="31" width="3.25390625" style="36" customWidth="1"/>
    <col min="32" max="33" width="3.25390625" style="49" customWidth="1"/>
    <col min="34" max="36" width="3.25390625" style="55" customWidth="1"/>
    <col min="37" max="41" width="3.25390625" style="49" customWidth="1"/>
    <col min="42" max="16384" width="3.25390625" style="36" customWidth="1"/>
  </cols>
  <sheetData>
    <row r="1" spans="1:63" ht="15" customHeight="1">
      <c r="A1" s="523" t="s">
        <v>152</v>
      </c>
      <c r="B1" s="523"/>
      <c r="C1" s="523"/>
      <c r="D1" s="523"/>
      <c r="E1" s="523"/>
      <c r="F1" s="523"/>
      <c r="G1" s="523"/>
      <c r="H1" s="523"/>
      <c r="I1" s="523"/>
      <c r="J1" s="523"/>
      <c r="K1" s="523"/>
      <c r="L1" s="523"/>
      <c r="M1" s="523"/>
      <c r="N1" s="523"/>
      <c r="O1" s="523"/>
      <c r="P1" s="523"/>
      <c r="Q1" s="35"/>
      <c r="R1" s="515">
        <f>'共通シートⅡ'!U6</f>
        <v>0</v>
      </c>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f>'共通シートⅡ'!U19</f>
        <v>0</v>
      </c>
      <c r="AU1" s="515"/>
      <c r="AV1" s="515"/>
      <c r="AW1" s="515"/>
      <c r="AX1" s="515"/>
      <c r="AY1" s="515"/>
      <c r="AZ1" s="515"/>
      <c r="BA1" s="515"/>
      <c r="BB1" s="515"/>
      <c r="BC1" s="515"/>
      <c r="BD1" s="515"/>
      <c r="BE1" s="515"/>
      <c r="BF1" s="515"/>
      <c r="BG1" s="515"/>
      <c r="BH1" s="515"/>
      <c r="BI1" s="515"/>
      <c r="BJ1" s="515"/>
      <c r="BK1" s="515"/>
    </row>
    <row r="2" spans="1:63" ht="15" customHeight="1">
      <c r="A2" s="523"/>
      <c r="B2" s="523"/>
      <c r="C2" s="523"/>
      <c r="D2" s="523"/>
      <c r="E2" s="523"/>
      <c r="F2" s="523"/>
      <c r="G2" s="523"/>
      <c r="H2" s="523"/>
      <c r="I2" s="523"/>
      <c r="J2" s="523"/>
      <c r="K2" s="523"/>
      <c r="L2" s="523"/>
      <c r="M2" s="523"/>
      <c r="N2" s="523"/>
      <c r="O2" s="523"/>
      <c r="P2" s="523"/>
      <c r="Q2" s="3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row>
    <row r="3" spans="1:63" s="52" customFormat="1" ht="1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56"/>
      <c r="AI3" s="56"/>
      <c r="AJ3" s="56"/>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row>
    <row r="4" spans="1:88" s="59" customFormat="1" ht="27.75" customHeight="1">
      <c r="A4" s="57"/>
      <c r="B4" s="546" t="s">
        <v>160</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50"/>
      <c r="AQ4" s="546" t="s">
        <v>168</v>
      </c>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7"/>
      <c r="BQ4" s="547"/>
      <c r="BR4" s="547"/>
      <c r="BS4" s="547"/>
      <c r="BT4" s="547"/>
      <c r="BU4" s="547"/>
      <c r="BV4" s="547"/>
      <c r="BW4" s="547"/>
      <c r="BX4" s="547"/>
      <c r="BY4" s="547"/>
      <c r="BZ4" s="547"/>
      <c r="CA4" s="547"/>
      <c r="CB4" s="547"/>
      <c r="CC4" s="547"/>
      <c r="CD4" s="547"/>
      <c r="CE4" s="547"/>
      <c r="CF4" s="555" t="s">
        <v>204</v>
      </c>
      <c r="CG4" s="556"/>
      <c r="CH4" s="556"/>
      <c r="CI4" s="556"/>
      <c r="CJ4" s="557"/>
    </row>
    <row r="5" spans="1:88" s="59" customFormat="1" ht="27.75" customHeight="1">
      <c r="A5" s="57"/>
      <c r="B5" s="546" t="s">
        <v>158</v>
      </c>
      <c r="C5" s="547"/>
      <c r="D5" s="547"/>
      <c r="E5" s="547"/>
      <c r="F5" s="547"/>
      <c r="G5" s="60" t="s">
        <v>169</v>
      </c>
      <c r="H5" s="543">
        <f>'共通シートⅡ'!I45+'共通シートⅡ'!I46+'共通シートⅡ'!I47</f>
        <v>0</v>
      </c>
      <c r="I5" s="543"/>
      <c r="J5" s="543"/>
      <c r="K5" s="543"/>
      <c r="L5" s="60" t="s">
        <v>170</v>
      </c>
      <c r="M5" s="543">
        <f>'変）特性等証明'!W3</f>
        <v>0</v>
      </c>
      <c r="N5" s="543"/>
      <c r="O5" s="543"/>
      <c r="P5" s="60" t="s">
        <v>170</v>
      </c>
      <c r="Q5" s="60" t="s">
        <v>171</v>
      </c>
      <c r="R5" s="543">
        <f>'変）特性等証明'!T39</f>
        <v>0</v>
      </c>
      <c r="S5" s="543"/>
      <c r="T5" s="543"/>
      <c r="U5" s="60" t="s">
        <v>172</v>
      </c>
      <c r="V5" s="543">
        <f>IF(OR('変）特性等証明'!P42=0,'変）特性等証明'!P42="",'変）特性等証明'!P42="ゼロ",'変）特性等証明'!P42="zero",'変）特性等証明'!P42="ｾﾞﾛ",'変）特性等証明'!P42="ZERO"),0,'変）特性等証明'!P42)</f>
        <v>0</v>
      </c>
      <c r="W5" s="543"/>
      <c r="X5" s="543"/>
      <c r="Y5" s="60" t="s">
        <v>173</v>
      </c>
      <c r="Z5" s="60" t="s">
        <v>169</v>
      </c>
      <c r="AA5" s="549" t="e">
        <f>H5/M5/(R5+V5)</f>
        <v>#DIV/0!</v>
      </c>
      <c r="AB5" s="549"/>
      <c r="AC5" s="549"/>
      <c r="AD5" s="549"/>
      <c r="AE5" s="60"/>
      <c r="AF5" s="60"/>
      <c r="AG5" s="60"/>
      <c r="AH5" s="60"/>
      <c r="AI5" s="60"/>
      <c r="AJ5" s="60"/>
      <c r="AK5" s="60"/>
      <c r="AL5" s="60"/>
      <c r="AM5" s="60"/>
      <c r="AN5" s="60"/>
      <c r="AO5" s="60"/>
      <c r="AP5" s="61"/>
      <c r="AQ5" s="546" t="s">
        <v>159</v>
      </c>
      <c r="AR5" s="547"/>
      <c r="AS5" s="547"/>
      <c r="AT5" s="547"/>
      <c r="AU5" s="547"/>
      <c r="AV5" s="60" t="s">
        <v>174</v>
      </c>
      <c r="AW5" s="549" t="e">
        <f>AA5</f>
        <v>#DIV/0!</v>
      </c>
      <c r="AX5" s="526"/>
      <c r="AY5" s="526"/>
      <c r="AZ5" s="60" t="s">
        <v>170</v>
      </c>
      <c r="BA5" s="60" t="s">
        <v>171</v>
      </c>
      <c r="BB5" s="543">
        <f>'変）特性等証明'!AO39</f>
        <v>0</v>
      </c>
      <c r="BC5" s="543"/>
      <c r="BD5" s="543"/>
      <c r="BE5" s="60" t="s">
        <v>172</v>
      </c>
      <c r="BF5" s="543">
        <f>V5</f>
        <v>0</v>
      </c>
      <c r="BG5" s="543"/>
      <c r="BH5" s="543"/>
      <c r="BI5" s="60" t="s">
        <v>173</v>
      </c>
      <c r="BJ5" s="60" t="s">
        <v>166</v>
      </c>
      <c r="BK5" s="60" t="s">
        <v>171</v>
      </c>
      <c r="BL5" s="548">
        <f>'変）特性等証明'!T39</f>
        <v>0</v>
      </c>
      <c r="BM5" s="548"/>
      <c r="BN5" s="548"/>
      <c r="BO5" s="59" t="s">
        <v>172</v>
      </c>
      <c r="BP5" s="548">
        <f>V5</f>
        <v>0</v>
      </c>
      <c r="BQ5" s="548"/>
      <c r="BR5" s="548"/>
      <c r="BS5" s="62" t="s">
        <v>173</v>
      </c>
      <c r="BT5" s="59" t="s">
        <v>169</v>
      </c>
      <c r="BU5" s="549" t="e">
        <f>AW5/(BB5+BF5)*(BL5+BP5)</f>
        <v>#DIV/0!</v>
      </c>
      <c r="BV5" s="549"/>
      <c r="BW5" s="549"/>
      <c r="BX5" s="549"/>
      <c r="CF5" s="558"/>
      <c r="CG5" s="559"/>
      <c r="CH5" s="559"/>
      <c r="CI5" s="559"/>
      <c r="CJ5" s="560"/>
    </row>
    <row r="6" spans="1:88" s="59" customFormat="1" ht="19.5" customHeight="1">
      <c r="A6" s="57"/>
      <c r="B6" s="529" t="s">
        <v>108</v>
      </c>
      <c r="C6" s="530"/>
      <c r="D6" s="63" t="s">
        <v>175</v>
      </c>
      <c r="E6" s="60" t="s">
        <v>161</v>
      </c>
      <c r="F6" s="518" t="s">
        <v>154</v>
      </c>
      <c r="G6" s="518"/>
      <c r="H6" s="518"/>
      <c r="I6" s="60" t="s">
        <v>162</v>
      </c>
      <c r="J6" s="533">
        <v>8760</v>
      </c>
      <c r="K6" s="533"/>
      <c r="L6" s="533"/>
      <c r="M6" s="64" t="s">
        <v>163</v>
      </c>
      <c r="N6" s="60" t="s">
        <v>164</v>
      </c>
      <c r="O6" s="60" t="s">
        <v>165</v>
      </c>
      <c r="P6" s="518" t="s">
        <v>155</v>
      </c>
      <c r="Q6" s="518"/>
      <c r="R6" s="518"/>
      <c r="S6" s="60" t="s">
        <v>166</v>
      </c>
      <c r="T6" s="518" t="s">
        <v>156</v>
      </c>
      <c r="U6" s="518"/>
      <c r="V6" s="518"/>
      <c r="W6" s="60" t="s">
        <v>167</v>
      </c>
      <c r="X6" s="518" t="s">
        <v>156</v>
      </c>
      <c r="Y6" s="518"/>
      <c r="Z6" s="518"/>
      <c r="AA6" s="65" t="s">
        <v>167</v>
      </c>
      <c r="AB6" s="539" t="s">
        <v>153</v>
      </c>
      <c r="AC6" s="539"/>
      <c r="AD6" s="539"/>
      <c r="AE6" s="60" t="s">
        <v>176</v>
      </c>
      <c r="AF6" s="66" t="s">
        <v>177</v>
      </c>
      <c r="AG6" s="66" t="s">
        <v>178</v>
      </c>
      <c r="AH6" s="551">
        <v>1000</v>
      </c>
      <c r="AI6" s="551"/>
      <c r="AJ6" s="551"/>
      <c r="AK6" s="66" t="s">
        <v>179</v>
      </c>
      <c r="AL6" s="518" t="s">
        <v>180</v>
      </c>
      <c r="AM6" s="518"/>
      <c r="AN6" s="518"/>
      <c r="AO6" s="518"/>
      <c r="AP6" s="552"/>
      <c r="AQ6" s="529" t="s">
        <v>108</v>
      </c>
      <c r="AR6" s="530"/>
      <c r="AS6" s="63" t="s">
        <v>175</v>
      </c>
      <c r="AT6" s="60" t="s">
        <v>161</v>
      </c>
      <c r="AU6" s="518" t="s">
        <v>154</v>
      </c>
      <c r="AV6" s="518"/>
      <c r="AW6" s="518"/>
      <c r="AX6" s="60" t="s">
        <v>162</v>
      </c>
      <c r="AY6" s="533">
        <v>8760</v>
      </c>
      <c r="AZ6" s="533"/>
      <c r="BA6" s="533"/>
      <c r="BB6" s="64" t="s">
        <v>163</v>
      </c>
      <c r="BC6" s="60" t="s">
        <v>164</v>
      </c>
      <c r="BD6" s="60" t="s">
        <v>165</v>
      </c>
      <c r="BE6" s="518" t="s">
        <v>155</v>
      </c>
      <c r="BF6" s="518"/>
      <c r="BG6" s="518"/>
      <c r="BH6" s="60" t="s">
        <v>166</v>
      </c>
      <c r="BI6" s="518" t="s">
        <v>156</v>
      </c>
      <c r="BJ6" s="518"/>
      <c r="BK6" s="518"/>
      <c r="BL6" s="60" t="s">
        <v>167</v>
      </c>
      <c r="BM6" s="518" t="s">
        <v>156</v>
      </c>
      <c r="BN6" s="518"/>
      <c r="BO6" s="518"/>
      <c r="BP6" s="65" t="s">
        <v>167</v>
      </c>
      <c r="BQ6" s="539" t="s">
        <v>153</v>
      </c>
      <c r="BR6" s="539"/>
      <c r="BS6" s="539"/>
      <c r="BT6" s="60" t="s">
        <v>176</v>
      </c>
      <c r="BU6" s="66" t="s">
        <v>177</v>
      </c>
      <c r="BV6" s="66" t="s">
        <v>178</v>
      </c>
      <c r="BW6" s="551">
        <v>1000</v>
      </c>
      <c r="BX6" s="551"/>
      <c r="BY6" s="551"/>
      <c r="BZ6" s="66" t="s">
        <v>179</v>
      </c>
      <c r="CA6" s="554" t="s">
        <v>181</v>
      </c>
      <c r="CB6" s="554"/>
      <c r="CC6" s="554"/>
      <c r="CD6" s="554"/>
      <c r="CE6" s="554"/>
      <c r="CF6" s="558"/>
      <c r="CG6" s="559"/>
      <c r="CH6" s="559"/>
      <c r="CI6" s="559"/>
      <c r="CJ6" s="560"/>
    </row>
    <row r="7" spans="1:88" s="59" customFormat="1" ht="19.5" customHeight="1">
      <c r="A7" s="57"/>
      <c r="B7" s="531" t="s">
        <v>93</v>
      </c>
      <c r="C7" s="532"/>
      <c r="D7" s="68"/>
      <c r="E7" s="69"/>
      <c r="F7" s="538" t="s">
        <v>182</v>
      </c>
      <c r="G7" s="538"/>
      <c r="H7" s="538"/>
      <c r="I7" s="69"/>
      <c r="J7" s="538" t="s">
        <v>183</v>
      </c>
      <c r="K7" s="538"/>
      <c r="L7" s="538"/>
      <c r="M7" s="69"/>
      <c r="N7" s="69"/>
      <c r="O7" s="69"/>
      <c r="P7" s="538" t="s">
        <v>184</v>
      </c>
      <c r="Q7" s="538"/>
      <c r="R7" s="538"/>
      <c r="S7" s="69"/>
      <c r="T7" s="69"/>
      <c r="U7" s="69"/>
      <c r="V7" s="69"/>
      <c r="W7" s="69"/>
      <c r="X7" s="69"/>
      <c r="Y7" s="69"/>
      <c r="Z7" s="69"/>
      <c r="AA7" s="70"/>
      <c r="AB7" s="545" t="s">
        <v>185</v>
      </c>
      <c r="AC7" s="545"/>
      <c r="AD7" s="545"/>
      <c r="AE7" s="69"/>
      <c r="AF7" s="70"/>
      <c r="AG7" s="70"/>
      <c r="AH7" s="71"/>
      <c r="AI7" s="71"/>
      <c r="AJ7" s="71"/>
      <c r="AK7" s="70"/>
      <c r="AL7" s="545" t="s">
        <v>186</v>
      </c>
      <c r="AM7" s="545"/>
      <c r="AN7" s="545"/>
      <c r="AO7" s="545"/>
      <c r="AP7" s="553"/>
      <c r="AQ7" s="531" t="s">
        <v>93</v>
      </c>
      <c r="AR7" s="532"/>
      <c r="AS7" s="68"/>
      <c r="AT7" s="69"/>
      <c r="AU7" s="538" t="s">
        <v>182</v>
      </c>
      <c r="AV7" s="538"/>
      <c r="AW7" s="538"/>
      <c r="AX7" s="69"/>
      <c r="AY7" s="538" t="s">
        <v>183</v>
      </c>
      <c r="AZ7" s="538"/>
      <c r="BA7" s="538"/>
      <c r="BB7" s="69"/>
      <c r="BC7" s="69"/>
      <c r="BD7" s="69"/>
      <c r="BE7" s="538" t="s">
        <v>184</v>
      </c>
      <c r="BF7" s="538"/>
      <c r="BG7" s="538"/>
      <c r="BH7" s="69"/>
      <c r="BI7" s="69"/>
      <c r="BJ7" s="69"/>
      <c r="BK7" s="69"/>
      <c r="BL7" s="69"/>
      <c r="BM7" s="69"/>
      <c r="BN7" s="69"/>
      <c r="BO7" s="69"/>
      <c r="BP7" s="70"/>
      <c r="BQ7" s="545" t="s">
        <v>185</v>
      </c>
      <c r="BR7" s="545"/>
      <c r="BS7" s="545"/>
      <c r="BT7" s="69"/>
      <c r="BU7" s="70"/>
      <c r="BV7" s="70"/>
      <c r="BW7" s="71"/>
      <c r="BX7" s="71"/>
      <c r="BY7" s="71"/>
      <c r="BZ7" s="70"/>
      <c r="CA7" s="545" t="s">
        <v>186</v>
      </c>
      <c r="CB7" s="545"/>
      <c r="CC7" s="545"/>
      <c r="CD7" s="545"/>
      <c r="CE7" s="545"/>
      <c r="CF7" s="544" t="s">
        <v>186</v>
      </c>
      <c r="CG7" s="538"/>
      <c r="CH7" s="538"/>
      <c r="CI7" s="538"/>
      <c r="CJ7" s="532"/>
    </row>
    <row r="8" spans="1:88" s="59" customFormat="1" ht="33" customHeight="1">
      <c r="A8" s="57">
        <v>1</v>
      </c>
      <c r="B8" s="536">
        <f>'変）特性等証明'!B9</f>
        <v>0</v>
      </c>
      <c r="C8" s="537"/>
      <c r="D8" s="72">
        <f>IF(OR(B8=0,B8=""),"","（")</f>
      </c>
      <c r="E8" s="72">
        <f>IF(OR(B8=0,B8=""),"","（")</f>
      </c>
      <c r="F8" s="522">
        <f>IF(OR(B8=0,B8=""),0,'変）特性等証明'!W9)</f>
        <v>0</v>
      </c>
      <c r="G8" s="522"/>
      <c r="H8" s="522"/>
      <c r="I8" s="58">
        <f>IF(OR(B8=0,B8=""),"","×")</f>
      </c>
      <c r="J8" s="522">
        <f>IF(OR(B8=0,B8=""),0,8760)</f>
        <v>0</v>
      </c>
      <c r="K8" s="522"/>
      <c r="L8" s="522"/>
      <c r="M8" s="73">
        <f>IF(OR(B8=0,B8=""),"","）")</f>
      </c>
      <c r="N8" s="74">
        <f>IF(OR(B8=0,B8=""),"","+")</f>
      </c>
      <c r="O8" s="74">
        <f>IF(OR(B8=0,B8=""),"","（")</f>
      </c>
      <c r="P8" s="522">
        <f>'変）特性等証明'!Z9</f>
        <v>0</v>
      </c>
      <c r="Q8" s="522"/>
      <c r="R8" s="522"/>
      <c r="S8" s="58">
        <f>IF(OR(B8=0,B8=""),"","×")</f>
      </c>
      <c r="T8" s="528">
        <f>IF(OR(B8=0,B8=""),0,$AA$5)</f>
        <v>0</v>
      </c>
      <c r="U8" s="528"/>
      <c r="V8" s="528"/>
      <c r="W8" s="64">
        <f>IF(OR(B8=0,B8=""),"","×")</f>
      </c>
      <c r="X8" s="528">
        <f>IF(OR(B8=0,B8=""),0,$AA$5)</f>
        <v>0</v>
      </c>
      <c r="Y8" s="528"/>
      <c r="Z8" s="528"/>
      <c r="AA8" s="76">
        <f>IF(OR(B8=0,B8=""),"","×")</f>
      </c>
      <c r="AB8" s="524">
        <f>IF(OR(B8=0,B8=""),0,'変）特性等証明'!$W$3)</f>
        <v>0</v>
      </c>
      <c r="AC8" s="524"/>
      <c r="AD8" s="524"/>
      <c r="AE8" s="76">
        <f>IF(OR(B8=0,B8=""),"","）")</f>
      </c>
      <c r="AF8" s="76">
        <f>IF(OR(B8=0,B8=""),"","）")</f>
      </c>
      <c r="AG8" s="76">
        <f>IF(OR(B8=0,B8=""),"","/")</f>
      </c>
      <c r="AH8" s="521">
        <f>IF(OR(B8=0,B8=""),"",1000)</f>
      </c>
      <c r="AI8" s="521"/>
      <c r="AJ8" s="521"/>
      <c r="AK8" s="76">
        <f>IF(OR(B8=0,B8=""),"","=")</f>
      </c>
      <c r="AL8" s="516">
        <f>IF(OR(B8=0,B8=""),0,((F8*J8)+(P8*T8*X8*AB8))/AH8)</f>
        <v>0</v>
      </c>
      <c r="AM8" s="516"/>
      <c r="AN8" s="516"/>
      <c r="AO8" s="516"/>
      <c r="AP8" s="517"/>
      <c r="AQ8" s="519">
        <f>'変）特性等証明'!AC9</f>
        <v>0</v>
      </c>
      <c r="AR8" s="520"/>
      <c r="AS8" s="72">
        <f>IF(OR(AQ8=0,AQ8=""),"","（")</f>
      </c>
      <c r="AT8" s="72">
        <f>IF(OR(AQ8=0,AQ8=""),"","（")</f>
      </c>
      <c r="AU8" s="522">
        <f>IF(OR(AQ8=0,AQ8=""),0,'変）特性等証明'!AR9)</f>
        <v>0</v>
      </c>
      <c r="AV8" s="522"/>
      <c r="AW8" s="522"/>
      <c r="AX8" s="58">
        <f>IF(OR(AQ8=0,AQ8=""),"","×")</f>
      </c>
      <c r="AY8" s="522">
        <f>IF(OR(AQ8=0,AQ8=""),0,8760)</f>
        <v>0</v>
      </c>
      <c r="AZ8" s="522"/>
      <c r="BA8" s="522"/>
      <c r="BB8" s="73">
        <f>IF(OR(AQ8=0,AQ8=""),"","）")</f>
      </c>
      <c r="BC8" s="74">
        <f>IF(OR(AQ8=0,AQ8=""),"","+")</f>
      </c>
      <c r="BD8" s="74">
        <f>IF(OR(AQ8=0,AQ8=""),"","（")</f>
      </c>
      <c r="BE8" s="540">
        <f>IF(OR(AQ8=0,AQ8=""),"",'変）特性等証明'!AU9)</f>
      </c>
      <c r="BF8" s="540"/>
      <c r="BG8" s="540"/>
      <c r="BH8" s="77">
        <f>IF(OR(AQ8=0,AQ8=""),"","×")</f>
      </c>
      <c r="BI8" s="542">
        <f>IF(OR(AQ8=0,AQ8=""),"",$BU$5)</f>
      </c>
      <c r="BJ8" s="542"/>
      <c r="BK8" s="542"/>
      <c r="BL8" s="78">
        <f>IF(OR(AQ8=0,AQ8=""),"","×")</f>
      </c>
      <c r="BM8" s="541">
        <f>IF(OR(AQ8=0,AQ8=""),"",$BU$5)</f>
      </c>
      <c r="BN8" s="541"/>
      <c r="BO8" s="541"/>
      <c r="BP8" s="78">
        <f>IF(OR(AU8=0,AU8=""),"","×")</f>
      </c>
      <c r="BQ8" s="543">
        <f>IF(OR(AQ8=0,AQ8=""),"",'変）特性等証明'!$W$3)</f>
      </c>
      <c r="BR8" s="543"/>
      <c r="BS8" s="543"/>
      <c r="BT8" s="79">
        <f>IF(OR(AQ8=0,AQ8=""),"","）")</f>
      </c>
      <c r="BU8" s="79">
        <f>IF(OR(AQ8=0,AQ8=""),"","）")</f>
      </c>
      <c r="BV8" s="79">
        <f>IF(OR(AQ8=0,AQ8=""),"","/")</f>
      </c>
      <c r="BW8" s="540">
        <f>IF(OR(AQ8=0,AQ8=""),"",1000)</f>
      </c>
      <c r="BX8" s="540"/>
      <c r="BY8" s="540"/>
      <c r="BZ8" s="79">
        <f>IF(OR(AQ8=0,AQ8=""),"","=")</f>
      </c>
      <c r="CA8" s="541">
        <f>IF(OR(AQ8=0,AQ8=""),0,((AU8*AY8)+(BE8*BI8*BM8*BQ8))/BW8)</f>
        <v>0</v>
      </c>
      <c r="CB8" s="541"/>
      <c r="CC8" s="541"/>
      <c r="CD8" s="541"/>
      <c r="CE8" s="541"/>
      <c r="CF8" s="534">
        <f>AL8-CA8</f>
        <v>0</v>
      </c>
      <c r="CG8" s="525"/>
      <c r="CH8" s="525"/>
      <c r="CI8" s="525"/>
      <c r="CJ8" s="535"/>
    </row>
    <row r="9" spans="1:88" s="59" customFormat="1" ht="33" customHeight="1">
      <c r="A9" s="57">
        <v>2</v>
      </c>
      <c r="B9" s="536">
        <f>'変）特性等証明'!B10</f>
        <v>0</v>
      </c>
      <c r="C9" s="537"/>
      <c r="D9" s="72">
        <f aca="true" t="shared" si="0" ref="D9:D37">IF(OR(B9=0,B9=""),"","（")</f>
      </c>
      <c r="E9" s="72">
        <f aca="true" t="shared" si="1" ref="E9:E37">IF(OR(B9=0,B9=""),"","（")</f>
      </c>
      <c r="F9" s="522">
        <f>IF(OR(B9=0,B9=""),0,'変）特性等証明'!W10)</f>
        <v>0</v>
      </c>
      <c r="G9" s="522"/>
      <c r="H9" s="522"/>
      <c r="I9" s="58">
        <f aca="true" t="shared" si="2" ref="I9:I37">IF(OR(B9=0,B9=""),"","×")</f>
      </c>
      <c r="J9" s="522">
        <f aca="true" t="shared" si="3" ref="J9:J37">IF(OR(B9=0,B9=""),0,8760)</f>
        <v>0</v>
      </c>
      <c r="K9" s="522"/>
      <c r="L9" s="522"/>
      <c r="M9" s="73">
        <f aca="true" t="shared" si="4" ref="M9:M37">IF(OR(B9=0,B9=""),"","）")</f>
      </c>
      <c r="N9" s="74">
        <f aca="true" t="shared" si="5" ref="N9:N37">IF(OR(B9=0,B9=""),"","+")</f>
      </c>
      <c r="O9" s="74">
        <f aca="true" t="shared" si="6" ref="O9:O37">IF(OR(B9=0,B9=""),"","（")</f>
      </c>
      <c r="P9" s="522">
        <f>'変）特性等証明'!Z10</f>
        <v>0</v>
      </c>
      <c r="Q9" s="522"/>
      <c r="R9" s="522"/>
      <c r="S9" s="58">
        <f aca="true" t="shared" si="7" ref="S9:S37">IF(OR(B9=0,B9=""),"","×")</f>
      </c>
      <c r="T9" s="528">
        <f aca="true" t="shared" si="8" ref="T9:T37">IF(OR(B9=0,B9=""),0,$AA$5)</f>
        <v>0</v>
      </c>
      <c r="U9" s="528"/>
      <c r="V9" s="528"/>
      <c r="W9" s="64">
        <f aca="true" t="shared" si="9" ref="W9:W37">IF(OR(B9=0,B9=""),"","×")</f>
      </c>
      <c r="X9" s="528">
        <f aca="true" t="shared" si="10" ref="X9:X37">IF(OR(B9=0,B9=""),0,$AA$5)</f>
        <v>0</v>
      </c>
      <c r="Y9" s="528"/>
      <c r="Z9" s="528"/>
      <c r="AA9" s="76">
        <f aca="true" t="shared" si="11" ref="AA9:AA37">IF(OR(B9=0,B9=""),"","×")</f>
      </c>
      <c r="AB9" s="524">
        <f>IF(OR(B9=0,B9=""),0,'変）特性等証明'!$W$3)</f>
        <v>0</v>
      </c>
      <c r="AC9" s="524"/>
      <c r="AD9" s="524"/>
      <c r="AE9" s="76">
        <f aca="true" t="shared" si="12" ref="AE9:AE37">IF(OR(B9=0,B9=""),"","）")</f>
      </c>
      <c r="AF9" s="76">
        <f aca="true" t="shared" si="13" ref="AF9:AF37">IF(OR(B9=0,B9=""),"","）")</f>
      </c>
      <c r="AG9" s="76">
        <f aca="true" t="shared" si="14" ref="AG9:AG37">IF(OR(B9=0,B9=""),"","/")</f>
      </c>
      <c r="AH9" s="521">
        <f aca="true" t="shared" si="15" ref="AH9:AH37">IF(OR(B9=0,B9=""),"",1000)</f>
      </c>
      <c r="AI9" s="521"/>
      <c r="AJ9" s="521"/>
      <c r="AK9" s="76">
        <f aca="true" t="shared" si="16" ref="AK9:AK37">IF(OR(B9=0,B9=""),"","=")</f>
      </c>
      <c r="AL9" s="516">
        <f aca="true" t="shared" si="17" ref="AL9:AL37">IF(OR(B9=0,B9=""),0,((F9*J9)+(P9*T9*X9*AB9))/AH9)</f>
        <v>0</v>
      </c>
      <c r="AM9" s="516"/>
      <c r="AN9" s="516"/>
      <c r="AO9" s="516"/>
      <c r="AP9" s="517"/>
      <c r="AQ9" s="519">
        <f>'変）特性等証明'!AC10</f>
        <v>0</v>
      </c>
      <c r="AR9" s="520"/>
      <c r="AS9" s="72">
        <f aca="true" t="shared" si="18" ref="AS9:AS37">IF(OR(AQ9=0,AQ9=""),"","（")</f>
      </c>
      <c r="AT9" s="72">
        <f aca="true" t="shared" si="19" ref="AT9:AT37">IF(OR(AQ9=0,AQ9=""),"","（")</f>
      </c>
      <c r="AU9" s="522">
        <f>IF(OR(AQ9=0,AQ9=""),0,'変）特性等証明'!AR10)</f>
        <v>0</v>
      </c>
      <c r="AV9" s="522"/>
      <c r="AW9" s="522"/>
      <c r="AX9" s="58">
        <f>IF(OR(AQ9=0,AQ9=""),"","×")</f>
      </c>
      <c r="AY9" s="522">
        <f>IF(OR(AQ9=0,AQ9=""),0,8760)</f>
        <v>0</v>
      </c>
      <c r="AZ9" s="522"/>
      <c r="BA9" s="522"/>
      <c r="BB9" s="73">
        <f>IF(OR(AQ9=0,AQ9=""),"","）")</f>
      </c>
      <c r="BC9" s="74">
        <f>IF(OR(AQ9=0,AQ9=""),"","+")</f>
      </c>
      <c r="BD9" s="74">
        <f>IF(OR(AQ9=0,AQ9=""),"","（")</f>
      </c>
      <c r="BE9" s="540">
        <f>IF(OR(AQ9=0,AQ9=""),"",'変）特性等証明'!AU10)</f>
      </c>
      <c r="BF9" s="540"/>
      <c r="BG9" s="540"/>
      <c r="BH9" s="77">
        <f>IF(OR(AQ9=0,AQ9=""),"","×")</f>
      </c>
      <c r="BI9" s="542">
        <f aca="true" t="shared" si="20" ref="BI9:BI37">IF(OR(AQ9=0,AQ9=""),"",$BU$5)</f>
      </c>
      <c r="BJ9" s="542"/>
      <c r="BK9" s="542"/>
      <c r="BL9" s="78">
        <f>IF(OR(AQ9=0,AQ9=""),"","×")</f>
      </c>
      <c r="BM9" s="541">
        <f aca="true" t="shared" si="21" ref="BM9:BM37">IF(OR(AQ9=0,AQ9=""),"",$BU$5)</f>
      </c>
      <c r="BN9" s="541"/>
      <c r="BO9" s="541"/>
      <c r="BP9" s="78">
        <f>IF(OR(AU9=0,AU9=""),"","×")</f>
      </c>
      <c r="BQ9" s="543">
        <f>IF(OR(AQ9=0,AQ9=""),"",'変）特性等証明'!$W$3)</f>
      </c>
      <c r="BR9" s="543"/>
      <c r="BS9" s="543"/>
      <c r="BT9" s="79">
        <f>IF(OR(AQ9=0,AQ9=""),"","）")</f>
      </c>
      <c r="BU9" s="79">
        <f>IF(OR(AQ9=0,AQ9=""),"","）")</f>
      </c>
      <c r="BV9" s="79">
        <f>IF(OR(AQ9=0,AQ9=""),"","/")</f>
      </c>
      <c r="BW9" s="540">
        <f>IF(OR(AQ9=0,AQ9=""),"",1000)</f>
      </c>
      <c r="BX9" s="540"/>
      <c r="BY9" s="540"/>
      <c r="BZ9" s="79">
        <f>IF(OR(AQ9=0,AQ9=""),"","=")</f>
      </c>
      <c r="CA9" s="541">
        <f aca="true" t="shared" si="22" ref="CA9:CA37">IF(OR(AQ9=0,AQ9=""),0,((AU9*AY9)+(BE9*BI9*BM9*BQ9))/BW9)</f>
        <v>0</v>
      </c>
      <c r="CB9" s="541"/>
      <c r="CC9" s="541"/>
      <c r="CD9" s="541"/>
      <c r="CE9" s="541"/>
      <c r="CF9" s="534">
        <f aca="true" t="shared" si="23" ref="CF9:CF37">AL9-CA9</f>
        <v>0</v>
      </c>
      <c r="CG9" s="525"/>
      <c r="CH9" s="525"/>
      <c r="CI9" s="525"/>
      <c r="CJ9" s="535"/>
    </row>
    <row r="10" spans="1:88" s="59" customFormat="1" ht="33" customHeight="1">
      <c r="A10" s="57">
        <v>3</v>
      </c>
      <c r="B10" s="536">
        <f>'変）特性等証明'!B11</f>
        <v>0</v>
      </c>
      <c r="C10" s="537"/>
      <c r="D10" s="72">
        <f t="shared" si="0"/>
      </c>
      <c r="E10" s="72">
        <f t="shared" si="1"/>
      </c>
      <c r="F10" s="522">
        <f>IF(OR(B10=0,B10=""),0,'変）特性等証明'!W11)</f>
        <v>0</v>
      </c>
      <c r="G10" s="522"/>
      <c r="H10" s="522"/>
      <c r="I10" s="58">
        <f t="shared" si="2"/>
      </c>
      <c r="J10" s="522">
        <f t="shared" si="3"/>
        <v>0</v>
      </c>
      <c r="K10" s="522"/>
      <c r="L10" s="522"/>
      <c r="M10" s="73">
        <f t="shared" si="4"/>
      </c>
      <c r="N10" s="74">
        <f t="shared" si="5"/>
      </c>
      <c r="O10" s="74">
        <f t="shared" si="6"/>
      </c>
      <c r="P10" s="522">
        <f>'変）特性等証明'!Z11</f>
        <v>0</v>
      </c>
      <c r="Q10" s="522"/>
      <c r="R10" s="522"/>
      <c r="S10" s="58">
        <f t="shared" si="7"/>
      </c>
      <c r="T10" s="528">
        <f t="shared" si="8"/>
        <v>0</v>
      </c>
      <c r="U10" s="528"/>
      <c r="V10" s="528"/>
      <c r="W10" s="64">
        <f t="shared" si="9"/>
      </c>
      <c r="X10" s="528">
        <f t="shared" si="10"/>
        <v>0</v>
      </c>
      <c r="Y10" s="528"/>
      <c r="Z10" s="528"/>
      <c r="AA10" s="76">
        <f t="shared" si="11"/>
      </c>
      <c r="AB10" s="524">
        <f>IF(OR(B10=0,B10=""),0,'変）特性等証明'!$W$3)</f>
        <v>0</v>
      </c>
      <c r="AC10" s="524"/>
      <c r="AD10" s="524"/>
      <c r="AE10" s="76">
        <f t="shared" si="12"/>
      </c>
      <c r="AF10" s="76">
        <f t="shared" si="13"/>
      </c>
      <c r="AG10" s="76">
        <f t="shared" si="14"/>
      </c>
      <c r="AH10" s="521">
        <f t="shared" si="15"/>
      </c>
      <c r="AI10" s="521"/>
      <c r="AJ10" s="521"/>
      <c r="AK10" s="76">
        <f t="shared" si="16"/>
      </c>
      <c r="AL10" s="516">
        <f t="shared" si="17"/>
        <v>0</v>
      </c>
      <c r="AM10" s="516"/>
      <c r="AN10" s="516"/>
      <c r="AO10" s="516"/>
      <c r="AP10" s="517"/>
      <c r="AQ10" s="519">
        <f>'変）特性等証明'!AC11</f>
        <v>0</v>
      </c>
      <c r="AR10" s="520"/>
      <c r="AS10" s="72">
        <f t="shared" si="18"/>
      </c>
      <c r="AT10" s="72">
        <f t="shared" si="19"/>
      </c>
      <c r="AU10" s="522">
        <f>IF(OR(AQ10=0,AQ10=""),0,'変）特性等証明'!AR11)</f>
        <v>0</v>
      </c>
      <c r="AV10" s="522"/>
      <c r="AW10" s="522"/>
      <c r="AX10" s="58">
        <f aca="true" t="shared" si="24" ref="AX10:AX37">IF(OR(AQ10=0,AQ10=""),"","×")</f>
      </c>
      <c r="AY10" s="522">
        <f aca="true" t="shared" si="25" ref="AY10:AY37">IF(OR(AQ10=0,AQ10=""),0,8760)</f>
        <v>0</v>
      </c>
      <c r="AZ10" s="522"/>
      <c r="BA10" s="522"/>
      <c r="BB10" s="73">
        <f aca="true" t="shared" si="26" ref="BB10:BB37">IF(OR(AQ10=0,AQ10=""),"","）")</f>
      </c>
      <c r="BC10" s="74">
        <f aca="true" t="shared" si="27" ref="BC10:BC37">IF(OR(AQ10=0,AQ10=""),"","+")</f>
      </c>
      <c r="BD10" s="74">
        <f aca="true" t="shared" si="28" ref="BD10:BD37">IF(OR(AQ10=0,AQ10=""),"","（")</f>
      </c>
      <c r="BE10" s="540">
        <f>IF(OR(AQ10=0,AQ10=""),"",'変）特性等証明'!AU11)</f>
      </c>
      <c r="BF10" s="540"/>
      <c r="BG10" s="540"/>
      <c r="BH10" s="77">
        <f aca="true" t="shared" si="29" ref="BH10:BH37">IF(OR(AQ10=0,AQ10=""),"","×")</f>
      </c>
      <c r="BI10" s="542">
        <f t="shared" si="20"/>
      </c>
      <c r="BJ10" s="542"/>
      <c r="BK10" s="542"/>
      <c r="BL10" s="78">
        <f aca="true" t="shared" si="30" ref="BL10:BL37">IF(OR(AQ10=0,AQ10=""),"","×")</f>
      </c>
      <c r="BM10" s="541">
        <f t="shared" si="21"/>
      </c>
      <c r="BN10" s="541"/>
      <c r="BO10" s="541"/>
      <c r="BP10" s="78">
        <f aca="true" t="shared" si="31" ref="BP10:BP37">IF(OR(AU10=0,AU10=""),"","×")</f>
      </c>
      <c r="BQ10" s="543">
        <f>IF(OR(AQ10=0,AQ10=""),"",'変）特性等証明'!$W$3)</f>
      </c>
      <c r="BR10" s="543"/>
      <c r="BS10" s="543"/>
      <c r="BT10" s="79">
        <f aca="true" t="shared" si="32" ref="BT10:BT37">IF(OR(AQ10=0,AQ10=""),"","）")</f>
      </c>
      <c r="BU10" s="79">
        <f aca="true" t="shared" si="33" ref="BU10:BU37">IF(OR(AQ10=0,AQ10=""),"","）")</f>
      </c>
      <c r="BV10" s="79">
        <f aca="true" t="shared" si="34" ref="BV10:BV37">IF(OR(AQ10=0,AQ10=""),"","/")</f>
      </c>
      <c r="BW10" s="540">
        <f aca="true" t="shared" si="35" ref="BW10:BW37">IF(OR(AQ10=0,AQ10=""),"",1000)</f>
      </c>
      <c r="BX10" s="540"/>
      <c r="BY10" s="540"/>
      <c r="BZ10" s="79">
        <f aca="true" t="shared" si="36" ref="BZ10:BZ37">IF(OR(AQ10=0,AQ10=""),"","=")</f>
      </c>
      <c r="CA10" s="541">
        <f t="shared" si="22"/>
        <v>0</v>
      </c>
      <c r="CB10" s="541"/>
      <c r="CC10" s="541"/>
      <c r="CD10" s="541"/>
      <c r="CE10" s="541"/>
      <c r="CF10" s="534">
        <f t="shared" si="23"/>
        <v>0</v>
      </c>
      <c r="CG10" s="525"/>
      <c r="CH10" s="525"/>
      <c r="CI10" s="525"/>
      <c r="CJ10" s="535"/>
    </row>
    <row r="11" spans="1:88" s="59" customFormat="1" ht="33" customHeight="1">
      <c r="A11" s="57">
        <v>4</v>
      </c>
      <c r="B11" s="536">
        <f>'変）特性等証明'!B12</f>
        <v>0</v>
      </c>
      <c r="C11" s="537"/>
      <c r="D11" s="72">
        <f t="shared" si="0"/>
      </c>
      <c r="E11" s="72">
        <f t="shared" si="1"/>
      </c>
      <c r="F11" s="522">
        <f>IF(OR(B11=0,B11=""),0,'変）特性等証明'!W12)</f>
        <v>0</v>
      </c>
      <c r="G11" s="522"/>
      <c r="H11" s="522"/>
      <c r="I11" s="58">
        <f t="shared" si="2"/>
      </c>
      <c r="J11" s="522">
        <f t="shared" si="3"/>
        <v>0</v>
      </c>
      <c r="K11" s="522"/>
      <c r="L11" s="522"/>
      <c r="M11" s="73">
        <f t="shared" si="4"/>
      </c>
      <c r="N11" s="74">
        <f t="shared" si="5"/>
      </c>
      <c r="O11" s="74">
        <f t="shared" si="6"/>
      </c>
      <c r="P11" s="522">
        <f>'変）特性等証明'!Z12</f>
        <v>0</v>
      </c>
      <c r="Q11" s="522"/>
      <c r="R11" s="522"/>
      <c r="S11" s="58">
        <f t="shared" si="7"/>
      </c>
      <c r="T11" s="528">
        <f t="shared" si="8"/>
        <v>0</v>
      </c>
      <c r="U11" s="528"/>
      <c r="V11" s="528"/>
      <c r="W11" s="64">
        <f t="shared" si="9"/>
      </c>
      <c r="X11" s="528">
        <f t="shared" si="10"/>
        <v>0</v>
      </c>
      <c r="Y11" s="528"/>
      <c r="Z11" s="528"/>
      <c r="AA11" s="76">
        <f t="shared" si="11"/>
      </c>
      <c r="AB11" s="524">
        <f>IF(OR(B11=0,B11=""),0,'変）特性等証明'!$W$3)</f>
        <v>0</v>
      </c>
      <c r="AC11" s="524"/>
      <c r="AD11" s="524"/>
      <c r="AE11" s="76">
        <f t="shared" si="12"/>
      </c>
      <c r="AF11" s="76">
        <f t="shared" si="13"/>
      </c>
      <c r="AG11" s="76">
        <f t="shared" si="14"/>
      </c>
      <c r="AH11" s="521">
        <f t="shared" si="15"/>
      </c>
      <c r="AI11" s="521"/>
      <c r="AJ11" s="521"/>
      <c r="AK11" s="76">
        <f t="shared" si="16"/>
      </c>
      <c r="AL11" s="516">
        <f t="shared" si="17"/>
        <v>0</v>
      </c>
      <c r="AM11" s="516"/>
      <c r="AN11" s="516"/>
      <c r="AO11" s="516"/>
      <c r="AP11" s="517"/>
      <c r="AQ11" s="519">
        <f>'変）特性等証明'!AC12</f>
        <v>0</v>
      </c>
      <c r="AR11" s="520"/>
      <c r="AS11" s="72">
        <f t="shared" si="18"/>
      </c>
      <c r="AT11" s="72">
        <f t="shared" si="19"/>
      </c>
      <c r="AU11" s="522">
        <f>IF(OR(AQ11=0,AQ11=""),0,'変）特性等証明'!AR12)</f>
        <v>0</v>
      </c>
      <c r="AV11" s="522"/>
      <c r="AW11" s="522"/>
      <c r="AX11" s="58">
        <f t="shared" si="24"/>
      </c>
      <c r="AY11" s="522">
        <f t="shared" si="25"/>
        <v>0</v>
      </c>
      <c r="AZ11" s="522"/>
      <c r="BA11" s="522"/>
      <c r="BB11" s="73">
        <f t="shared" si="26"/>
      </c>
      <c r="BC11" s="74">
        <f t="shared" si="27"/>
      </c>
      <c r="BD11" s="74">
        <f t="shared" si="28"/>
      </c>
      <c r="BE11" s="540">
        <f>IF(OR(AQ11=0,AQ11=""),"",'変）特性等証明'!AU12)</f>
      </c>
      <c r="BF11" s="540"/>
      <c r="BG11" s="540"/>
      <c r="BH11" s="77">
        <f t="shared" si="29"/>
      </c>
      <c r="BI11" s="542">
        <f t="shared" si="20"/>
      </c>
      <c r="BJ11" s="542"/>
      <c r="BK11" s="542"/>
      <c r="BL11" s="78">
        <f t="shared" si="30"/>
      </c>
      <c r="BM11" s="541">
        <f t="shared" si="21"/>
      </c>
      <c r="BN11" s="541"/>
      <c r="BO11" s="541"/>
      <c r="BP11" s="78">
        <f t="shared" si="31"/>
      </c>
      <c r="BQ11" s="543">
        <f>IF(OR(AQ11=0,AQ11=""),"",'変）特性等証明'!$W$3)</f>
      </c>
      <c r="BR11" s="543"/>
      <c r="BS11" s="543"/>
      <c r="BT11" s="79">
        <f t="shared" si="32"/>
      </c>
      <c r="BU11" s="79">
        <f t="shared" si="33"/>
      </c>
      <c r="BV11" s="79">
        <f t="shared" si="34"/>
      </c>
      <c r="BW11" s="540">
        <f t="shared" si="35"/>
      </c>
      <c r="BX11" s="540"/>
      <c r="BY11" s="540"/>
      <c r="BZ11" s="79">
        <f t="shared" si="36"/>
      </c>
      <c r="CA11" s="541">
        <f t="shared" si="22"/>
        <v>0</v>
      </c>
      <c r="CB11" s="541"/>
      <c r="CC11" s="541"/>
      <c r="CD11" s="541"/>
      <c r="CE11" s="541"/>
      <c r="CF11" s="534">
        <f t="shared" si="23"/>
        <v>0</v>
      </c>
      <c r="CG11" s="525"/>
      <c r="CH11" s="525"/>
      <c r="CI11" s="525"/>
      <c r="CJ11" s="535"/>
    </row>
    <row r="12" spans="1:88" s="59" customFormat="1" ht="33" customHeight="1">
      <c r="A12" s="57">
        <v>5</v>
      </c>
      <c r="B12" s="536">
        <f>'変）特性等証明'!B13</f>
        <v>0</v>
      </c>
      <c r="C12" s="537"/>
      <c r="D12" s="72">
        <f t="shared" si="0"/>
      </c>
      <c r="E12" s="72">
        <f t="shared" si="1"/>
      </c>
      <c r="F12" s="522">
        <f>IF(OR(B12=0,B12=""),0,'変）特性等証明'!W13)</f>
        <v>0</v>
      </c>
      <c r="G12" s="522"/>
      <c r="H12" s="522"/>
      <c r="I12" s="58">
        <f t="shared" si="2"/>
      </c>
      <c r="J12" s="522">
        <f t="shared" si="3"/>
        <v>0</v>
      </c>
      <c r="K12" s="522"/>
      <c r="L12" s="522"/>
      <c r="M12" s="73">
        <f t="shared" si="4"/>
      </c>
      <c r="N12" s="74">
        <f t="shared" si="5"/>
      </c>
      <c r="O12" s="74">
        <f t="shared" si="6"/>
      </c>
      <c r="P12" s="522">
        <f>'変）特性等証明'!Z13</f>
        <v>0</v>
      </c>
      <c r="Q12" s="522"/>
      <c r="R12" s="522"/>
      <c r="S12" s="58">
        <f t="shared" si="7"/>
      </c>
      <c r="T12" s="528">
        <f t="shared" si="8"/>
        <v>0</v>
      </c>
      <c r="U12" s="528"/>
      <c r="V12" s="528"/>
      <c r="W12" s="64">
        <f t="shared" si="9"/>
      </c>
      <c r="X12" s="528">
        <f t="shared" si="10"/>
        <v>0</v>
      </c>
      <c r="Y12" s="528"/>
      <c r="Z12" s="528"/>
      <c r="AA12" s="76">
        <f t="shared" si="11"/>
      </c>
      <c r="AB12" s="524">
        <f>IF(OR(B12=0,B12=""),0,'変）特性等証明'!$W$3)</f>
        <v>0</v>
      </c>
      <c r="AC12" s="524"/>
      <c r="AD12" s="524"/>
      <c r="AE12" s="76">
        <f t="shared" si="12"/>
      </c>
      <c r="AF12" s="76">
        <f t="shared" si="13"/>
      </c>
      <c r="AG12" s="76">
        <f t="shared" si="14"/>
      </c>
      <c r="AH12" s="521">
        <f t="shared" si="15"/>
      </c>
      <c r="AI12" s="521"/>
      <c r="AJ12" s="521"/>
      <c r="AK12" s="76">
        <f t="shared" si="16"/>
      </c>
      <c r="AL12" s="516">
        <f t="shared" si="17"/>
        <v>0</v>
      </c>
      <c r="AM12" s="516"/>
      <c r="AN12" s="516"/>
      <c r="AO12" s="516"/>
      <c r="AP12" s="517"/>
      <c r="AQ12" s="519">
        <f>'変）特性等証明'!AC13</f>
        <v>0</v>
      </c>
      <c r="AR12" s="520"/>
      <c r="AS12" s="72">
        <f t="shared" si="18"/>
      </c>
      <c r="AT12" s="72">
        <f t="shared" si="19"/>
      </c>
      <c r="AU12" s="522">
        <f>IF(OR(AQ12=0,AQ12=""),0,'変）特性等証明'!AR13)</f>
        <v>0</v>
      </c>
      <c r="AV12" s="522"/>
      <c r="AW12" s="522"/>
      <c r="AX12" s="58">
        <f t="shared" si="24"/>
      </c>
      <c r="AY12" s="522">
        <f t="shared" si="25"/>
        <v>0</v>
      </c>
      <c r="AZ12" s="522"/>
      <c r="BA12" s="522"/>
      <c r="BB12" s="73">
        <f t="shared" si="26"/>
      </c>
      <c r="BC12" s="74">
        <f t="shared" si="27"/>
      </c>
      <c r="BD12" s="74">
        <f t="shared" si="28"/>
      </c>
      <c r="BE12" s="540">
        <f>IF(OR(AQ12=0,AQ12=""),"",'変）特性等証明'!AU13)</f>
      </c>
      <c r="BF12" s="540"/>
      <c r="BG12" s="540"/>
      <c r="BH12" s="77">
        <f t="shared" si="29"/>
      </c>
      <c r="BI12" s="542">
        <f t="shared" si="20"/>
      </c>
      <c r="BJ12" s="542"/>
      <c r="BK12" s="542"/>
      <c r="BL12" s="78">
        <f t="shared" si="30"/>
      </c>
      <c r="BM12" s="541">
        <f t="shared" si="21"/>
      </c>
      <c r="BN12" s="541"/>
      <c r="BO12" s="541"/>
      <c r="BP12" s="78">
        <f t="shared" si="31"/>
      </c>
      <c r="BQ12" s="543">
        <f>IF(OR(AQ12=0,AQ12=""),"",'変）特性等証明'!$W$3)</f>
      </c>
      <c r="BR12" s="543"/>
      <c r="BS12" s="543"/>
      <c r="BT12" s="79">
        <f t="shared" si="32"/>
      </c>
      <c r="BU12" s="79">
        <f t="shared" si="33"/>
      </c>
      <c r="BV12" s="79">
        <f t="shared" si="34"/>
      </c>
      <c r="BW12" s="540">
        <f t="shared" si="35"/>
      </c>
      <c r="BX12" s="540"/>
      <c r="BY12" s="540"/>
      <c r="BZ12" s="79">
        <f t="shared" si="36"/>
      </c>
      <c r="CA12" s="541">
        <f t="shared" si="22"/>
        <v>0</v>
      </c>
      <c r="CB12" s="541"/>
      <c r="CC12" s="541"/>
      <c r="CD12" s="541"/>
      <c r="CE12" s="541"/>
      <c r="CF12" s="534">
        <f t="shared" si="23"/>
        <v>0</v>
      </c>
      <c r="CG12" s="525"/>
      <c r="CH12" s="525"/>
      <c r="CI12" s="525"/>
      <c r="CJ12" s="535"/>
    </row>
    <row r="13" spans="1:88" s="59" customFormat="1" ht="33" customHeight="1">
      <c r="A13" s="57">
        <v>6</v>
      </c>
      <c r="B13" s="536">
        <f>'変）特性等証明'!B14</f>
        <v>0</v>
      </c>
      <c r="C13" s="537"/>
      <c r="D13" s="72">
        <f t="shared" si="0"/>
      </c>
      <c r="E13" s="72">
        <f t="shared" si="1"/>
      </c>
      <c r="F13" s="522">
        <f>IF(OR(B13=0,B13=""),0,'変）特性等証明'!W14)</f>
        <v>0</v>
      </c>
      <c r="G13" s="522"/>
      <c r="H13" s="522"/>
      <c r="I13" s="58">
        <f t="shared" si="2"/>
      </c>
      <c r="J13" s="522">
        <f t="shared" si="3"/>
        <v>0</v>
      </c>
      <c r="K13" s="522"/>
      <c r="L13" s="522"/>
      <c r="M13" s="73">
        <f t="shared" si="4"/>
      </c>
      <c r="N13" s="74">
        <f t="shared" si="5"/>
      </c>
      <c r="O13" s="74">
        <f t="shared" si="6"/>
      </c>
      <c r="P13" s="522">
        <f>'変）特性等証明'!Z14</f>
        <v>0</v>
      </c>
      <c r="Q13" s="522"/>
      <c r="R13" s="522"/>
      <c r="S13" s="58">
        <f t="shared" si="7"/>
      </c>
      <c r="T13" s="528">
        <f t="shared" si="8"/>
        <v>0</v>
      </c>
      <c r="U13" s="528"/>
      <c r="V13" s="528"/>
      <c r="W13" s="64">
        <f t="shared" si="9"/>
      </c>
      <c r="X13" s="528">
        <f t="shared" si="10"/>
        <v>0</v>
      </c>
      <c r="Y13" s="528"/>
      <c r="Z13" s="528"/>
      <c r="AA13" s="76">
        <f t="shared" si="11"/>
      </c>
      <c r="AB13" s="524">
        <f>IF(OR(B13=0,B13=""),0,'変）特性等証明'!$W$3)</f>
        <v>0</v>
      </c>
      <c r="AC13" s="524"/>
      <c r="AD13" s="524"/>
      <c r="AE13" s="76">
        <f t="shared" si="12"/>
      </c>
      <c r="AF13" s="76">
        <f t="shared" si="13"/>
      </c>
      <c r="AG13" s="76">
        <f t="shared" si="14"/>
      </c>
      <c r="AH13" s="521">
        <f t="shared" si="15"/>
      </c>
      <c r="AI13" s="521"/>
      <c r="AJ13" s="521"/>
      <c r="AK13" s="76">
        <f t="shared" si="16"/>
      </c>
      <c r="AL13" s="516">
        <f t="shared" si="17"/>
        <v>0</v>
      </c>
      <c r="AM13" s="516"/>
      <c r="AN13" s="516"/>
      <c r="AO13" s="516"/>
      <c r="AP13" s="517"/>
      <c r="AQ13" s="519">
        <f>'変）特性等証明'!AC14</f>
        <v>0</v>
      </c>
      <c r="AR13" s="520"/>
      <c r="AS13" s="72">
        <f t="shared" si="18"/>
      </c>
      <c r="AT13" s="72">
        <f t="shared" si="19"/>
      </c>
      <c r="AU13" s="522">
        <f>IF(OR(AQ13=0,AQ13=""),0,'変）特性等証明'!AR14)</f>
        <v>0</v>
      </c>
      <c r="AV13" s="522"/>
      <c r="AW13" s="522"/>
      <c r="AX13" s="58">
        <f t="shared" si="24"/>
      </c>
      <c r="AY13" s="522">
        <f t="shared" si="25"/>
        <v>0</v>
      </c>
      <c r="AZ13" s="522"/>
      <c r="BA13" s="522"/>
      <c r="BB13" s="73">
        <f t="shared" si="26"/>
      </c>
      <c r="BC13" s="74">
        <f t="shared" si="27"/>
      </c>
      <c r="BD13" s="74">
        <f t="shared" si="28"/>
      </c>
      <c r="BE13" s="540">
        <f>IF(OR(AQ13=0,AQ13=""),"",'変）特性等証明'!AU14)</f>
      </c>
      <c r="BF13" s="540"/>
      <c r="BG13" s="540"/>
      <c r="BH13" s="77">
        <f t="shared" si="29"/>
      </c>
      <c r="BI13" s="542">
        <f t="shared" si="20"/>
      </c>
      <c r="BJ13" s="542"/>
      <c r="BK13" s="542"/>
      <c r="BL13" s="78">
        <f t="shared" si="30"/>
      </c>
      <c r="BM13" s="541">
        <f t="shared" si="21"/>
      </c>
      <c r="BN13" s="541"/>
      <c r="BO13" s="541"/>
      <c r="BP13" s="78">
        <f t="shared" si="31"/>
      </c>
      <c r="BQ13" s="543">
        <f>IF(OR(AQ13=0,AQ13=""),"",'変）特性等証明'!$W$3)</f>
      </c>
      <c r="BR13" s="543"/>
      <c r="BS13" s="543"/>
      <c r="BT13" s="79">
        <f t="shared" si="32"/>
      </c>
      <c r="BU13" s="79">
        <f t="shared" si="33"/>
      </c>
      <c r="BV13" s="79">
        <f t="shared" si="34"/>
      </c>
      <c r="BW13" s="540">
        <f t="shared" si="35"/>
      </c>
      <c r="BX13" s="540"/>
      <c r="BY13" s="540"/>
      <c r="BZ13" s="79">
        <f t="shared" si="36"/>
      </c>
      <c r="CA13" s="541">
        <f t="shared" si="22"/>
        <v>0</v>
      </c>
      <c r="CB13" s="541"/>
      <c r="CC13" s="541"/>
      <c r="CD13" s="541"/>
      <c r="CE13" s="541"/>
      <c r="CF13" s="534">
        <f t="shared" si="23"/>
        <v>0</v>
      </c>
      <c r="CG13" s="525"/>
      <c r="CH13" s="525"/>
      <c r="CI13" s="525"/>
      <c r="CJ13" s="535"/>
    </row>
    <row r="14" spans="1:88" s="59" customFormat="1" ht="33" customHeight="1">
      <c r="A14" s="57">
        <v>7</v>
      </c>
      <c r="B14" s="536">
        <f>'変）特性等証明'!B15</f>
        <v>0</v>
      </c>
      <c r="C14" s="537"/>
      <c r="D14" s="72">
        <f t="shared" si="0"/>
      </c>
      <c r="E14" s="72">
        <f t="shared" si="1"/>
      </c>
      <c r="F14" s="522">
        <f>IF(OR(B14=0,B14=""),0,'変）特性等証明'!W15)</f>
        <v>0</v>
      </c>
      <c r="G14" s="522"/>
      <c r="H14" s="522"/>
      <c r="I14" s="58">
        <f t="shared" si="2"/>
      </c>
      <c r="J14" s="522">
        <f t="shared" si="3"/>
        <v>0</v>
      </c>
      <c r="K14" s="522"/>
      <c r="L14" s="522"/>
      <c r="M14" s="73">
        <f t="shared" si="4"/>
      </c>
      <c r="N14" s="74">
        <f t="shared" si="5"/>
      </c>
      <c r="O14" s="74">
        <f t="shared" si="6"/>
      </c>
      <c r="P14" s="522">
        <f>'変）特性等証明'!Z15</f>
        <v>0</v>
      </c>
      <c r="Q14" s="522"/>
      <c r="R14" s="522"/>
      <c r="S14" s="58">
        <f t="shared" si="7"/>
      </c>
      <c r="T14" s="528">
        <f t="shared" si="8"/>
        <v>0</v>
      </c>
      <c r="U14" s="528"/>
      <c r="V14" s="528"/>
      <c r="W14" s="64">
        <f t="shared" si="9"/>
      </c>
      <c r="X14" s="528">
        <f t="shared" si="10"/>
        <v>0</v>
      </c>
      <c r="Y14" s="528"/>
      <c r="Z14" s="528"/>
      <c r="AA14" s="76">
        <f t="shared" si="11"/>
      </c>
      <c r="AB14" s="524">
        <f>IF(OR(B14=0,B14=""),0,'変）特性等証明'!$W$3)</f>
        <v>0</v>
      </c>
      <c r="AC14" s="524"/>
      <c r="AD14" s="524"/>
      <c r="AE14" s="76">
        <f t="shared" si="12"/>
      </c>
      <c r="AF14" s="76">
        <f t="shared" si="13"/>
      </c>
      <c r="AG14" s="76">
        <f t="shared" si="14"/>
      </c>
      <c r="AH14" s="521">
        <f t="shared" si="15"/>
      </c>
      <c r="AI14" s="521"/>
      <c r="AJ14" s="521"/>
      <c r="AK14" s="76">
        <f t="shared" si="16"/>
      </c>
      <c r="AL14" s="516">
        <f t="shared" si="17"/>
        <v>0</v>
      </c>
      <c r="AM14" s="516"/>
      <c r="AN14" s="516"/>
      <c r="AO14" s="516"/>
      <c r="AP14" s="517"/>
      <c r="AQ14" s="519">
        <f>'変）特性等証明'!AC15</f>
        <v>0</v>
      </c>
      <c r="AR14" s="520"/>
      <c r="AS14" s="72">
        <f t="shared" si="18"/>
      </c>
      <c r="AT14" s="72">
        <f t="shared" si="19"/>
      </c>
      <c r="AU14" s="522">
        <f>IF(OR(AQ14=0,AQ14=""),0,'変）特性等証明'!AR15)</f>
        <v>0</v>
      </c>
      <c r="AV14" s="522"/>
      <c r="AW14" s="522"/>
      <c r="AX14" s="58">
        <f t="shared" si="24"/>
      </c>
      <c r="AY14" s="522">
        <f t="shared" si="25"/>
        <v>0</v>
      </c>
      <c r="AZ14" s="522"/>
      <c r="BA14" s="522"/>
      <c r="BB14" s="73">
        <f t="shared" si="26"/>
      </c>
      <c r="BC14" s="74">
        <f t="shared" si="27"/>
      </c>
      <c r="BD14" s="74">
        <f t="shared" si="28"/>
      </c>
      <c r="BE14" s="540">
        <f>IF(OR(AQ14=0,AQ14=""),"",'変）特性等証明'!AU15)</f>
      </c>
      <c r="BF14" s="540"/>
      <c r="BG14" s="540"/>
      <c r="BH14" s="77">
        <f t="shared" si="29"/>
      </c>
      <c r="BI14" s="542">
        <f t="shared" si="20"/>
      </c>
      <c r="BJ14" s="542"/>
      <c r="BK14" s="542"/>
      <c r="BL14" s="78">
        <f t="shared" si="30"/>
      </c>
      <c r="BM14" s="541">
        <f t="shared" si="21"/>
      </c>
      <c r="BN14" s="541"/>
      <c r="BO14" s="541"/>
      <c r="BP14" s="78">
        <f t="shared" si="31"/>
      </c>
      <c r="BQ14" s="543">
        <f>IF(OR(AQ14=0,AQ14=""),"",'変）特性等証明'!$W$3)</f>
      </c>
      <c r="BR14" s="543"/>
      <c r="BS14" s="543"/>
      <c r="BT14" s="79">
        <f t="shared" si="32"/>
      </c>
      <c r="BU14" s="79">
        <f t="shared" si="33"/>
      </c>
      <c r="BV14" s="79">
        <f t="shared" si="34"/>
      </c>
      <c r="BW14" s="540">
        <f t="shared" si="35"/>
      </c>
      <c r="BX14" s="540"/>
      <c r="BY14" s="540"/>
      <c r="BZ14" s="79">
        <f t="shared" si="36"/>
      </c>
      <c r="CA14" s="541">
        <f t="shared" si="22"/>
        <v>0</v>
      </c>
      <c r="CB14" s="541"/>
      <c r="CC14" s="541"/>
      <c r="CD14" s="541"/>
      <c r="CE14" s="541"/>
      <c r="CF14" s="534">
        <f t="shared" si="23"/>
        <v>0</v>
      </c>
      <c r="CG14" s="525"/>
      <c r="CH14" s="525"/>
      <c r="CI14" s="525"/>
      <c r="CJ14" s="535"/>
    </row>
    <row r="15" spans="1:88" s="59" customFormat="1" ht="33" customHeight="1">
      <c r="A15" s="57">
        <v>8</v>
      </c>
      <c r="B15" s="536">
        <f>'変）特性等証明'!B16</f>
        <v>0</v>
      </c>
      <c r="C15" s="537"/>
      <c r="D15" s="72">
        <f t="shared" si="0"/>
      </c>
      <c r="E15" s="72">
        <f t="shared" si="1"/>
      </c>
      <c r="F15" s="522">
        <f>IF(OR(B15=0,B15=""),0,'変）特性等証明'!W16)</f>
        <v>0</v>
      </c>
      <c r="G15" s="522"/>
      <c r="H15" s="522"/>
      <c r="I15" s="58">
        <f t="shared" si="2"/>
      </c>
      <c r="J15" s="522">
        <f t="shared" si="3"/>
        <v>0</v>
      </c>
      <c r="K15" s="522"/>
      <c r="L15" s="522"/>
      <c r="M15" s="73">
        <f t="shared" si="4"/>
      </c>
      <c r="N15" s="74">
        <f t="shared" si="5"/>
      </c>
      <c r="O15" s="74">
        <f t="shared" si="6"/>
      </c>
      <c r="P15" s="522">
        <f>'変）特性等証明'!Z16</f>
        <v>0</v>
      </c>
      <c r="Q15" s="522"/>
      <c r="R15" s="522"/>
      <c r="S15" s="58">
        <f t="shared" si="7"/>
      </c>
      <c r="T15" s="528">
        <f t="shared" si="8"/>
        <v>0</v>
      </c>
      <c r="U15" s="528"/>
      <c r="V15" s="528"/>
      <c r="W15" s="64">
        <f t="shared" si="9"/>
      </c>
      <c r="X15" s="528">
        <f t="shared" si="10"/>
        <v>0</v>
      </c>
      <c r="Y15" s="528"/>
      <c r="Z15" s="528"/>
      <c r="AA15" s="76">
        <f t="shared" si="11"/>
      </c>
      <c r="AB15" s="524">
        <f>IF(OR(B15=0,B15=""),0,'変）特性等証明'!$W$3)</f>
        <v>0</v>
      </c>
      <c r="AC15" s="524"/>
      <c r="AD15" s="524"/>
      <c r="AE15" s="76">
        <f t="shared" si="12"/>
      </c>
      <c r="AF15" s="76">
        <f t="shared" si="13"/>
      </c>
      <c r="AG15" s="76">
        <f t="shared" si="14"/>
      </c>
      <c r="AH15" s="521">
        <f t="shared" si="15"/>
      </c>
      <c r="AI15" s="521"/>
      <c r="AJ15" s="521"/>
      <c r="AK15" s="76">
        <f t="shared" si="16"/>
      </c>
      <c r="AL15" s="516">
        <f t="shared" si="17"/>
        <v>0</v>
      </c>
      <c r="AM15" s="516"/>
      <c r="AN15" s="516"/>
      <c r="AO15" s="516"/>
      <c r="AP15" s="517"/>
      <c r="AQ15" s="519">
        <f>'変）特性等証明'!AC16</f>
        <v>0</v>
      </c>
      <c r="AR15" s="520"/>
      <c r="AS15" s="72">
        <f t="shared" si="18"/>
      </c>
      <c r="AT15" s="72">
        <f t="shared" si="19"/>
      </c>
      <c r="AU15" s="522">
        <f>IF(OR(AQ15=0,AQ15=""),0,'変）特性等証明'!AR16)</f>
        <v>0</v>
      </c>
      <c r="AV15" s="522"/>
      <c r="AW15" s="522"/>
      <c r="AX15" s="58">
        <f t="shared" si="24"/>
      </c>
      <c r="AY15" s="522">
        <f t="shared" si="25"/>
        <v>0</v>
      </c>
      <c r="AZ15" s="522"/>
      <c r="BA15" s="522"/>
      <c r="BB15" s="73">
        <f t="shared" si="26"/>
      </c>
      <c r="BC15" s="74">
        <f t="shared" si="27"/>
      </c>
      <c r="BD15" s="74">
        <f t="shared" si="28"/>
      </c>
      <c r="BE15" s="540">
        <f>IF(OR(AQ15=0,AQ15=""),"",'変）特性等証明'!AU16)</f>
      </c>
      <c r="BF15" s="540"/>
      <c r="BG15" s="540"/>
      <c r="BH15" s="77">
        <f t="shared" si="29"/>
      </c>
      <c r="BI15" s="542">
        <f t="shared" si="20"/>
      </c>
      <c r="BJ15" s="542"/>
      <c r="BK15" s="542"/>
      <c r="BL15" s="78">
        <f t="shared" si="30"/>
      </c>
      <c r="BM15" s="541">
        <f t="shared" si="21"/>
      </c>
      <c r="BN15" s="541"/>
      <c r="BO15" s="541"/>
      <c r="BP15" s="78">
        <f t="shared" si="31"/>
      </c>
      <c r="BQ15" s="543">
        <f>IF(OR(AQ15=0,AQ15=""),"",'変）特性等証明'!$W$3)</f>
      </c>
      <c r="BR15" s="543"/>
      <c r="BS15" s="543"/>
      <c r="BT15" s="79">
        <f t="shared" si="32"/>
      </c>
      <c r="BU15" s="79">
        <f t="shared" si="33"/>
      </c>
      <c r="BV15" s="79">
        <f t="shared" si="34"/>
      </c>
      <c r="BW15" s="540">
        <f t="shared" si="35"/>
      </c>
      <c r="BX15" s="540"/>
      <c r="BY15" s="540"/>
      <c r="BZ15" s="79">
        <f t="shared" si="36"/>
      </c>
      <c r="CA15" s="541">
        <f t="shared" si="22"/>
        <v>0</v>
      </c>
      <c r="CB15" s="541"/>
      <c r="CC15" s="541"/>
      <c r="CD15" s="541"/>
      <c r="CE15" s="541"/>
      <c r="CF15" s="534">
        <f t="shared" si="23"/>
        <v>0</v>
      </c>
      <c r="CG15" s="525"/>
      <c r="CH15" s="525"/>
      <c r="CI15" s="525"/>
      <c r="CJ15" s="535"/>
    </row>
    <row r="16" spans="1:88" s="59" customFormat="1" ht="33" customHeight="1">
      <c r="A16" s="57">
        <v>9</v>
      </c>
      <c r="B16" s="536">
        <f>'変）特性等証明'!B17</f>
        <v>0</v>
      </c>
      <c r="C16" s="537"/>
      <c r="D16" s="72">
        <f t="shared" si="0"/>
      </c>
      <c r="E16" s="72">
        <f t="shared" si="1"/>
      </c>
      <c r="F16" s="522">
        <f>IF(OR(B16=0,B16=""),0,'変）特性等証明'!W17)</f>
        <v>0</v>
      </c>
      <c r="G16" s="522"/>
      <c r="H16" s="522"/>
      <c r="I16" s="58">
        <f t="shared" si="2"/>
      </c>
      <c r="J16" s="522">
        <f t="shared" si="3"/>
        <v>0</v>
      </c>
      <c r="K16" s="522"/>
      <c r="L16" s="522"/>
      <c r="M16" s="73">
        <f t="shared" si="4"/>
      </c>
      <c r="N16" s="74">
        <f t="shared" si="5"/>
      </c>
      <c r="O16" s="74">
        <f t="shared" si="6"/>
      </c>
      <c r="P16" s="522">
        <f>'変）特性等証明'!Z17</f>
        <v>0</v>
      </c>
      <c r="Q16" s="522"/>
      <c r="R16" s="522"/>
      <c r="S16" s="58">
        <f t="shared" si="7"/>
      </c>
      <c r="T16" s="528">
        <f t="shared" si="8"/>
        <v>0</v>
      </c>
      <c r="U16" s="528"/>
      <c r="V16" s="528"/>
      <c r="W16" s="64">
        <f t="shared" si="9"/>
      </c>
      <c r="X16" s="528">
        <f t="shared" si="10"/>
        <v>0</v>
      </c>
      <c r="Y16" s="528"/>
      <c r="Z16" s="528"/>
      <c r="AA16" s="76">
        <f t="shared" si="11"/>
      </c>
      <c r="AB16" s="524">
        <f>IF(OR(B16=0,B16=""),0,'変）特性等証明'!$W$3)</f>
        <v>0</v>
      </c>
      <c r="AC16" s="524"/>
      <c r="AD16" s="524"/>
      <c r="AE16" s="76">
        <f t="shared" si="12"/>
      </c>
      <c r="AF16" s="76">
        <f t="shared" si="13"/>
      </c>
      <c r="AG16" s="76">
        <f t="shared" si="14"/>
      </c>
      <c r="AH16" s="521">
        <f t="shared" si="15"/>
      </c>
      <c r="AI16" s="521"/>
      <c r="AJ16" s="521"/>
      <c r="AK16" s="76">
        <f t="shared" si="16"/>
      </c>
      <c r="AL16" s="516">
        <f t="shared" si="17"/>
        <v>0</v>
      </c>
      <c r="AM16" s="516"/>
      <c r="AN16" s="516"/>
      <c r="AO16" s="516"/>
      <c r="AP16" s="517"/>
      <c r="AQ16" s="519">
        <f>'変）特性等証明'!AC17</f>
        <v>0</v>
      </c>
      <c r="AR16" s="520"/>
      <c r="AS16" s="72">
        <f t="shared" si="18"/>
      </c>
      <c r="AT16" s="72">
        <f t="shared" si="19"/>
      </c>
      <c r="AU16" s="522">
        <f>IF(OR(AQ16=0,AQ16=""),0,'変）特性等証明'!AR17)</f>
        <v>0</v>
      </c>
      <c r="AV16" s="522"/>
      <c r="AW16" s="522"/>
      <c r="AX16" s="58">
        <f t="shared" si="24"/>
      </c>
      <c r="AY16" s="522">
        <f t="shared" si="25"/>
        <v>0</v>
      </c>
      <c r="AZ16" s="522"/>
      <c r="BA16" s="522"/>
      <c r="BB16" s="73">
        <f t="shared" si="26"/>
      </c>
      <c r="BC16" s="74">
        <f t="shared" si="27"/>
      </c>
      <c r="BD16" s="74">
        <f t="shared" si="28"/>
      </c>
      <c r="BE16" s="540">
        <f>IF(OR(AQ16=0,AQ16=""),"",'変）特性等証明'!AU17)</f>
      </c>
      <c r="BF16" s="540"/>
      <c r="BG16" s="540"/>
      <c r="BH16" s="77">
        <f t="shared" si="29"/>
      </c>
      <c r="BI16" s="542">
        <f t="shared" si="20"/>
      </c>
      <c r="BJ16" s="542"/>
      <c r="BK16" s="542"/>
      <c r="BL16" s="78">
        <f t="shared" si="30"/>
      </c>
      <c r="BM16" s="541">
        <f t="shared" si="21"/>
      </c>
      <c r="BN16" s="541"/>
      <c r="BO16" s="541"/>
      <c r="BP16" s="78">
        <f t="shared" si="31"/>
      </c>
      <c r="BQ16" s="543">
        <f>IF(OR(AQ16=0,AQ16=""),"",'変）特性等証明'!$W$3)</f>
      </c>
      <c r="BR16" s="543"/>
      <c r="BS16" s="543"/>
      <c r="BT16" s="79">
        <f t="shared" si="32"/>
      </c>
      <c r="BU16" s="79">
        <f t="shared" si="33"/>
      </c>
      <c r="BV16" s="79">
        <f t="shared" si="34"/>
      </c>
      <c r="BW16" s="540">
        <f t="shared" si="35"/>
      </c>
      <c r="BX16" s="540"/>
      <c r="BY16" s="540"/>
      <c r="BZ16" s="79">
        <f t="shared" si="36"/>
      </c>
      <c r="CA16" s="541">
        <f t="shared" si="22"/>
        <v>0</v>
      </c>
      <c r="CB16" s="541"/>
      <c r="CC16" s="541"/>
      <c r="CD16" s="541"/>
      <c r="CE16" s="541"/>
      <c r="CF16" s="534">
        <f t="shared" si="23"/>
        <v>0</v>
      </c>
      <c r="CG16" s="525"/>
      <c r="CH16" s="525"/>
      <c r="CI16" s="525"/>
      <c r="CJ16" s="535"/>
    </row>
    <row r="17" spans="1:88" s="59" customFormat="1" ht="33" customHeight="1">
      <c r="A17" s="57">
        <v>10</v>
      </c>
      <c r="B17" s="536">
        <f>'変）特性等証明'!B18</f>
        <v>0</v>
      </c>
      <c r="C17" s="537"/>
      <c r="D17" s="72">
        <f t="shared" si="0"/>
      </c>
      <c r="E17" s="72">
        <f t="shared" si="1"/>
      </c>
      <c r="F17" s="522">
        <f>IF(OR(B17=0,B17=""),0,'変）特性等証明'!W18)</f>
        <v>0</v>
      </c>
      <c r="G17" s="522"/>
      <c r="H17" s="522"/>
      <c r="I17" s="58">
        <f t="shared" si="2"/>
      </c>
      <c r="J17" s="522">
        <f t="shared" si="3"/>
        <v>0</v>
      </c>
      <c r="K17" s="522"/>
      <c r="L17" s="522"/>
      <c r="M17" s="73">
        <f t="shared" si="4"/>
      </c>
      <c r="N17" s="74">
        <f t="shared" si="5"/>
      </c>
      <c r="O17" s="74">
        <f t="shared" si="6"/>
      </c>
      <c r="P17" s="522">
        <f>'変）特性等証明'!Z18</f>
        <v>0</v>
      </c>
      <c r="Q17" s="522"/>
      <c r="R17" s="522"/>
      <c r="S17" s="58">
        <f t="shared" si="7"/>
      </c>
      <c r="T17" s="528">
        <f t="shared" si="8"/>
        <v>0</v>
      </c>
      <c r="U17" s="528"/>
      <c r="V17" s="528"/>
      <c r="W17" s="64">
        <f t="shared" si="9"/>
      </c>
      <c r="X17" s="528">
        <f t="shared" si="10"/>
        <v>0</v>
      </c>
      <c r="Y17" s="528"/>
      <c r="Z17" s="528"/>
      <c r="AA17" s="76">
        <f t="shared" si="11"/>
      </c>
      <c r="AB17" s="524">
        <f>IF(OR(B17=0,B17=""),0,'変）特性等証明'!$W$3)</f>
        <v>0</v>
      </c>
      <c r="AC17" s="524"/>
      <c r="AD17" s="524"/>
      <c r="AE17" s="76">
        <f t="shared" si="12"/>
      </c>
      <c r="AF17" s="76">
        <f t="shared" si="13"/>
      </c>
      <c r="AG17" s="76">
        <f t="shared" si="14"/>
      </c>
      <c r="AH17" s="521">
        <f t="shared" si="15"/>
      </c>
      <c r="AI17" s="521"/>
      <c r="AJ17" s="521"/>
      <c r="AK17" s="76">
        <f t="shared" si="16"/>
      </c>
      <c r="AL17" s="516">
        <f t="shared" si="17"/>
        <v>0</v>
      </c>
      <c r="AM17" s="516"/>
      <c r="AN17" s="516"/>
      <c r="AO17" s="516"/>
      <c r="AP17" s="517"/>
      <c r="AQ17" s="519">
        <f>'変）特性等証明'!AC18</f>
        <v>0</v>
      </c>
      <c r="AR17" s="520"/>
      <c r="AS17" s="72">
        <f t="shared" si="18"/>
      </c>
      <c r="AT17" s="72">
        <f t="shared" si="19"/>
      </c>
      <c r="AU17" s="522">
        <f>IF(OR(AQ17=0,AQ17=""),0,'変）特性等証明'!AR18)</f>
        <v>0</v>
      </c>
      <c r="AV17" s="522"/>
      <c r="AW17" s="522"/>
      <c r="AX17" s="58">
        <f t="shared" si="24"/>
      </c>
      <c r="AY17" s="522">
        <f t="shared" si="25"/>
        <v>0</v>
      </c>
      <c r="AZ17" s="522"/>
      <c r="BA17" s="522"/>
      <c r="BB17" s="73">
        <f t="shared" si="26"/>
      </c>
      <c r="BC17" s="74">
        <f t="shared" si="27"/>
      </c>
      <c r="BD17" s="74">
        <f t="shared" si="28"/>
      </c>
      <c r="BE17" s="540">
        <f>IF(OR(AQ17=0,AQ17=""),"",'変）特性等証明'!AU18)</f>
      </c>
      <c r="BF17" s="540"/>
      <c r="BG17" s="540"/>
      <c r="BH17" s="77">
        <f t="shared" si="29"/>
      </c>
      <c r="BI17" s="542">
        <f t="shared" si="20"/>
      </c>
      <c r="BJ17" s="542"/>
      <c r="BK17" s="542"/>
      <c r="BL17" s="78">
        <f t="shared" si="30"/>
      </c>
      <c r="BM17" s="541">
        <f t="shared" si="21"/>
      </c>
      <c r="BN17" s="541"/>
      <c r="BO17" s="541"/>
      <c r="BP17" s="78">
        <f t="shared" si="31"/>
      </c>
      <c r="BQ17" s="543">
        <f>IF(OR(AQ17=0,AQ17=""),"",'変）特性等証明'!$W$3)</f>
      </c>
      <c r="BR17" s="543"/>
      <c r="BS17" s="543"/>
      <c r="BT17" s="79">
        <f t="shared" si="32"/>
      </c>
      <c r="BU17" s="79">
        <f t="shared" si="33"/>
      </c>
      <c r="BV17" s="79">
        <f t="shared" si="34"/>
      </c>
      <c r="BW17" s="540">
        <f t="shared" si="35"/>
      </c>
      <c r="BX17" s="540"/>
      <c r="BY17" s="540"/>
      <c r="BZ17" s="79">
        <f t="shared" si="36"/>
      </c>
      <c r="CA17" s="541">
        <f t="shared" si="22"/>
        <v>0</v>
      </c>
      <c r="CB17" s="541"/>
      <c r="CC17" s="541"/>
      <c r="CD17" s="541"/>
      <c r="CE17" s="541"/>
      <c r="CF17" s="534">
        <f t="shared" si="23"/>
        <v>0</v>
      </c>
      <c r="CG17" s="525"/>
      <c r="CH17" s="525"/>
      <c r="CI17" s="525"/>
      <c r="CJ17" s="535"/>
    </row>
    <row r="18" spans="1:88" s="59" customFormat="1" ht="33" customHeight="1">
      <c r="A18" s="57">
        <v>11</v>
      </c>
      <c r="B18" s="536">
        <f>'変）特性等証明'!B19</f>
        <v>0</v>
      </c>
      <c r="C18" s="537"/>
      <c r="D18" s="72">
        <f t="shared" si="0"/>
      </c>
      <c r="E18" s="72">
        <f t="shared" si="1"/>
      </c>
      <c r="F18" s="522">
        <f>IF(OR(B18=0,B18=""),0,'変）特性等証明'!W19)</f>
        <v>0</v>
      </c>
      <c r="G18" s="522"/>
      <c r="H18" s="522"/>
      <c r="I18" s="58">
        <f t="shared" si="2"/>
      </c>
      <c r="J18" s="522">
        <f t="shared" si="3"/>
        <v>0</v>
      </c>
      <c r="K18" s="522"/>
      <c r="L18" s="522"/>
      <c r="M18" s="73">
        <f t="shared" si="4"/>
      </c>
      <c r="N18" s="74">
        <f t="shared" si="5"/>
      </c>
      <c r="O18" s="74">
        <f t="shared" si="6"/>
      </c>
      <c r="P18" s="522">
        <f>'変）特性等証明'!Z19</f>
        <v>0</v>
      </c>
      <c r="Q18" s="522"/>
      <c r="R18" s="522"/>
      <c r="S18" s="58">
        <f t="shared" si="7"/>
      </c>
      <c r="T18" s="528">
        <f t="shared" si="8"/>
        <v>0</v>
      </c>
      <c r="U18" s="528"/>
      <c r="V18" s="528"/>
      <c r="W18" s="64">
        <f t="shared" si="9"/>
      </c>
      <c r="X18" s="528">
        <f t="shared" si="10"/>
        <v>0</v>
      </c>
      <c r="Y18" s="528"/>
      <c r="Z18" s="528"/>
      <c r="AA18" s="76">
        <f t="shared" si="11"/>
      </c>
      <c r="AB18" s="524">
        <f>IF(OR(B18=0,B18=""),0,'変）特性等証明'!$W$3)</f>
        <v>0</v>
      </c>
      <c r="AC18" s="524"/>
      <c r="AD18" s="524"/>
      <c r="AE18" s="76">
        <f t="shared" si="12"/>
      </c>
      <c r="AF18" s="76">
        <f t="shared" si="13"/>
      </c>
      <c r="AG18" s="76">
        <f t="shared" si="14"/>
      </c>
      <c r="AH18" s="521">
        <f t="shared" si="15"/>
      </c>
      <c r="AI18" s="521"/>
      <c r="AJ18" s="521"/>
      <c r="AK18" s="76">
        <f t="shared" si="16"/>
      </c>
      <c r="AL18" s="516">
        <f t="shared" si="17"/>
        <v>0</v>
      </c>
      <c r="AM18" s="516"/>
      <c r="AN18" s="516"/>
      <c r="AO18" s="516"/>
      <c r="AP18" s="517"/>
      <c r="AQ18" s="519">
        <f>'変）特性等証明'!AC19</f>
        <v>0</v>
      </c>
      <c r="AR18" s="520"/>
      <c r="AS18" s="72">
        <f t="shared" si="18"/>
      </c>
      <c r="AT18" s="72">
        <f t="shared" si="19"/>
      </c>
      <c r="AU18" s="522">
        <f>IF(OR(AQ18=0,AQ18=""),0,'変）特性等証明'!AR19)</f>
        <v>0</v>
      </c>
      <c r="AV18" s="522"/>
      <c r="AW18" s="522"/>
      <c r="AX18" s="58">
        <f t="shared" si="24"/>
      </c>
      <c r="AY18" s="522">
        <f t="shared" si="25"/>
        <v>0</v>
      </c>
      <c r="AZ18" s="522"/>
      <c r="BA18" s="522"/>
      <c r="BB18" s="73">
        <f t="shared" si="26"/>
      </c>
      <c r="BC18" s="74">
        <f t="shared" si="27"/>
      </c>
      <c r="BD18" s="74">
        <f t="shared" si="28"/>
      </c>
      <c r="BE18" s="540">
        <f>IF(OR(AQ18=0,AQ18=""),"",'変）特性等証明'!AU19)</f>
      </c>
      <c r="BF18" s="540"/>
      <c r="BG18" s="540"/>
      <c r="BH18" s="77">
        <f t="shared" si="29"/>
      </c>
      <c r="BI18" s="542">
        <f t="shared" si="20"/>
      </c>
      <c r="BJ18" s="542"/>
      <c r="BK18" s="542"/>
      <c r="BL18" s="78">
        <f t="shared" si="30"/>
      </c>
      <c r="BM18" s="541">
        <f t="shared" si="21"/>
      </c>
      <c r="BN18" s="541"/>
      <c r="BO18" s="541"/>
      <c r="BP18" s="78">
        <f t="shared" si="31"/>
      </c>
      <c r="BQ18" s="543">
        <f>IF(OR(AQ18=0,AQ18=""),"",'変）特性等証明'!$W$3)</f>
      </c>
      <c r="BR18" s="543"/>
      <c r="BS18" s="543"/>
      <c r="BT18" s="79">
        <f t="shared" si="32"/>
      </c>
      <c r="BU18" s="79">
        <f t="shared" si="33"/>
      </c>
      <c r="BV18" s="79">
        <f t="shared" si="34"/>
      </c>
      <c r="BW18" s="540">
        <f t="shared" si="35"/>
      </c>
      <c r="BX18" s="540"/>
      <c r="BY18" s="540"/>
      <c r="BZ18" s="79">
        <f t="shared" si="36"/>
      </c>
      <c r="CA18" s="541">
        <f t="shared" si="22"/>
        <v>0</v>
      </c>
      <c r="CB18" s="541"/>
      <c r="CC18" s="541"/>
      <c r="CD18" s="541"/>
      <c r="CE18" s="541"/>
      <c r="CF18" s="534">
        <f t="shared" si="23"/>
        <v>0</v>
      </c>
      <c r="CG18" s="525"/>
      <c r="CH18" s="525"/>
      <c r="CI18" s="525"/>
      <c r="CJ18" s="535"/>
    </row>
    <row r="19" spans="1:88" s="59" customFormat="1" ht="33" customHeight="1">
      <c r="A19" s="57">
        <v>12</v>
      </c>
      <c r="B19" s="536">
        <f>'変）特性等証明'!B20</f>
        <v>0</v>
      </c>
      <c r="C19" s="537"/>
      <c r="D19" s="72">
        <f t="shared" si="0"/>
      </c>
      <c r="E19" s="72">
        <f t="shared" si="1"/>
      </c>
      <c r="F19" s="522">
        <f>IF(OR(B19=0,B19=""),0,'変）特性等証明'!W20)</f>
        <v>0</v>
      </c>
      <c r="G19" s="522"/>
      <c r="H19" s="522"/>
      <c r="I19" s="58">
        <f t="shared" si="2"/>
      </c>
      <c r="J19" s="522">
        <f t="shared" si="3"/>
        <v>0</v>
      </c>
      <c r="K19" s="522"/>
      <c r="L19" s="522"/>
      <c r="M19" s="73">
        <f t="shared" si="4"/>
      </c>
      <c r="N19" s="74">
        <f t="shared" si="5"/>
      </c>
      <c r="O19" s="74">
        <f t="shared" si="6"/>
      </c>
      <c r="P19" s="522">
        <f>'変）特性等証明'!Z20</f>
        <v>0</v>
      </c>
      <c r="Q19" s="522"/>
      <c r="R19" s="522"/>
      <c r="S19" s="58">
        <f t="shared" si="7"/>
      </c>
      <c r="T19" s="528">
        <f t="shared" si="8"/>
        <v>0</v>
      </c>
      <c r="U19" s="528"/>
      <c r="V19" s="528"/>
      <c r="W19" s="64">
        <f t="shared" si="9"/>
      </c>
      <c r="X19" s="528">
        <f t="shared" si="10"/>
        <v>0</v>
      </c>
      <c r="Y19" s="528"/>
      <c r="Z19" s="528"/>
      <c r="AA19" s="76">
        <f t="shared" si="11"/>
      </c>
      <c r="AB19" s="524">
        <f>IF(OR(B19=0,B19=""),0,'変）特性等証明'!$W$3)</f>
        <v>0</v>
      </c>
      <c r="AC19" s="524"/>
      <c r="AD19" s="524"/>
      <c r="AE19" s="76">
        <f t="shared" si="12"/>
      </c>
      <c r="AF19" s="76">
        <f t="shared" si="13"/>
      </c>
      <c r="AG19" s="76">
        <f t="shared" si="14"/>
      </c>
      <c r="AH19" s="521">
        <f t="shared" si="15"/>
      </c>
      <c r="AI19" s="521"/>
      <c r="AJ19" s="521"/>
      <c r="AK19" s="76">
        <f t="shared" si="16"/>
      </c>
      <c r="AL19" s="516">
        <f t="shared" si="17"/>
        <v>0</v>
      </c>
      <c r="AM19" s="516"/>
      <c r="AN19" s="516"/>
      <c r="AO19" s="516"/>
      <c r="AP19" s="517"/>
      <c r="AQ19" s="519">
        <f>'変）特性等証明'!AC20</f>
        <v>0</v>
      </c>
      <c r="AR19" s="520"/>
      <c r="AS19" s="72">
        <f t="shared" si="18"/>
      </c>
      <c r="AT19" s="72">
        <f t="shared" si="19"/>
      </c>
      <c r="AU19" s="522">
        <f>IF(OR(AQ19=0,AQ19=""),0,'変）特性等証明'!AR20)</f>
        <v>0</v>
      </c>
      <c r="AV19" s="522"/>
      <c r="AW19" s="522"/>
      <c r="AX19" s="58">
        <f t="shared" si="24"/>
      </c>
      <c r="AY19" s="522">
        <f t="shared" si="25"/>
        <v>0</v>
      </c>
      <c r="AZ19" s="522"/>
      <c r="BA19" s="522"/>
      <c r="BB19" s="73">
        <f t="shared" si="26"/>
      </c>
      <c r="BC19" s="74">
        <f t="shared" si="27"/>
      </c>
      <c r="BD19" s="74">
        <f t="shared" si="28"/>
      </c>
      <c r="BE19" s="540">
        <f>IF(OR(AQ19=0,AQ19=""),"",'変）特性等証明'!AU20)</f>
      </c>
      <c r="BF19" s="540"/>
      <c r="BG19" s="540"/>
      <c r="BH19" s="77">
        <f t="shared" si="29"/>
      </c>
      <c r="BI19" s="542">
        <f t="shared" si="20"/>
      </c>
      <c r="BJ19" s="542"/>
      <c r="BK19" s="542"/>
      <c r="BL19" s="78">
        <f t="shared" si="30"/>
      </c>
      <c r="BM19" s="541">
        <f t="shared" si="21"/>
      </c>
      <c r="BN19" s="541"/>
      <c r="BO19" s="541"/>
      <c r="BP19" s="78">
        <f t="shared" si="31"/>
      </c>
      <c r="BQ19" s="543">
        <f>IF(OR(AQ19=0,AQ19=""),"",'変）特性等証明'!$W$3)</f>
      </c>
      <c r="BR19" s="543"/>
      <c r="BS19" s="543"/>
      <c r="BT19" s="79">
        <f t="shared" si="32"/>
      </c>
      <c r="BU19" s="79">
        <f t="shared" si="33"/>
      </c>
      <c r="BV19" s="79">
        <f t="shared" si="34"/>
      </c>
      <c r="BW19" s="540">
        <f t="shared" si="35"/>
      </c>
      <c r="BX19" s="540"/>
      <c r="BY19" s="540"/>
      <c r="BZ19" s="79">
        <f t="shared" si="36"/>
      </c>
      <c r="CA19" s="541">
        <f t="shared" si="22"/>
        <v>0</v>
      </c>
      <c r="CB19" s="541"/>
      <c r="CC19" s="541"/>
      <c r="CD19" s="541"/>
      <c r="CE19" s="541"/>
      <c r="CF19" s="534">
        <f t="shared" si="23"/>
        <v>0</v>
      </c>
      <c r="CG19" s="525"/>
      <c r="CH19" s="525"/>
      <c r="CI19" s="525"/>
      <c r="CJ19" s="535"/>
    </row>
    <row r="20" spans="1:88" s="59" customFormat="1" ht="33" customHeight="1">
      <c r="A20" s="57">
        <v>13</v>
      </c>
      <c r="B20" s="536">
        <f>'変）特性等証明'!B21</f>
        <v>0</v>
      </c>
      <c r="C20" s="537"/>
      <c r="D20" s="72">
        <f t="shared" si="0"/>
      </c>
      <c r="E20" s="72">
        <f t="shared" si="1"/>
      </c>
      <c r="F20" s="522">
        <f>IF(OR(B20=0,B20=""),0,'変）特性等証明'!W21)</f>
        <v>0</v>
      </c>
      <c r="G20" s="522"/>
      <c r="H20" s="522"/>
      <c r="I20" s="58">
        <f t="shared" si="2"/>
      </c>
      <c r="J20" s="522">
        <f t="shared" si="3"/>
        <v>0</v>
      </c>
      <c r="K20" s="522"/>
      <c r="L20" s="522"/>
      <c r="M20" s="73">
        <f t="shared" si="4"/>
      </c>
      <c r="N20" s="74">
        <f t="shared" si="5"/>
      </c>
      <c r="O20" s="74">
        <f t="shared" si="6"/>
      </c>
      <c r="P20" s="522">
        <f>'変）特性等証明'!Z21</f>
        <v>0</v>
      </c>
      <c r="Q20" s="522"/>
      <c r="R20" s="522"/>
      <c r="S20" s="58">
        <f t="shared" si="7"/>
      </c>
      <c r="T20" s="528">
        <f t="shared" si="8"/>
        <v>0</v>
      </c>
      <c r="U20" s="528"/>
      <c r="V20" s="528"/>
      <c r="W20" s="64">
        <f t="shared" si="9"/>
      </c>
      <c r="X20" s="528">
        <f t="shared" si="10"/>
        <v>0</v>
      </c>
      <c r="Y20" s="528"/>
      <c r="Z20" s="528"/>
      <c r="AA20" s="76">
        <f t="shared" si="11"/>
      </c>
      <c r="AB20" s="524">
        <f>IF(OR(B20=0,B20=""),0,'変）特性等証明'!$W$3)</f>
        <v>0</v>
      </c>
      <c r="AC20" s="524"/>
      <c r="AD20" s="524"/>
      <c r="AE20" s="76">
        <f t="shared" si="12"/>
      </c>
      <c r="AF20" s="76">
        <f t="shared" si="13"/>
      </c>
      <c r="AG20" s="76">
        <f t="shared" si="14"/>
      </c>
      <c r="AH20" s="521">
        <f t="shared" si="15"/>
      </c>
      <c r="AI20" s="521"/>
      <c r="AJ20" s="521"/>
      <c r="AK20" s="76">
        <f t="shared" si="16"/>
      </c>
      <c r="AL20" s="516">
        <f t="shared" si="17"/>
        <v>0</v>
      </c>
      <c r="AM20" s="516"/>
      <c r="AN20" s="516"/>
      <c r="AO20" s="516"/>
      <c r="AP20" s="517"/>
      <c r="AQ20" s="519">
        <f>'変）特性等証明'!AC21</f>
        <v>0</v>
      </c>
      <c r="AR20" s="520"/>
      <c r="AS20" s="72">
        <f t="shared" si="18"/>
      </c>
      <c r="AT20" s="72">
        <f t="shared" si="19"/>
      </c>
      <c r="AU20" s="522">
        <f>IF(OR(AQ20=0,AQ20=""),0,'変）特性等証明'!AR21)</f>
        <v>0</v>
      </c>
      <c r="AV20" s="522"/>
      <c r="AW20" s="522"/>
      <c r="AX20" s="58">
        <f t="shared" si="24"/>
      </c>
      <c r="AY20" s="522">
        <f t="shared" si="25"/>
        <v>0</v>
      </c>
      <c r="AZ20" s="522"/>
      <c r="BA20" s="522"/>
      <c r="BB20" s="73">
        <f t="shared" si="26"/>
      </c>
      <c r="BC20" s="74">
        <f t="shared" si="27"/>
      </c>
      <c r="BD20" s="74">
        <f t="shared" si="28"/>
      </c>
      <c r="BE20" s="540">
        <f>IF(OR(AQ20=0,AQ20=""),"",'変）特性等証明'!AU21)</f>
      </c>
      <c r="BF20" s="540"/>
      <c r="BG20" s="540"/>
      <c r="BH20" s="77">
        <f t="shared" si="29"/>
      </c>
      <c r="BI20" s="542">
        <f t="shared" si="20"/>
      </c>
      <c r="BJ20" s="542"/>
      <c r="BK20" s="542"/>
      <c r="BL20" s="78">
        <f t="shared" si="30"/>
      </c>
      <c r="BM20" s="541">
        <f t="shared" si="21"/>
      </c>
      <c r="BN20" s="541"/>
      <c r="BO20" s="541"/>
      <c r="BP20" s="78">
        <f t="shared" si="31"/>
      </c>
      <c r="BQ20" s="543">
        <f>IF(OR(AQ20=0,AQ20=""),"",'変）特性等証明'!$W$3)</f>
      </c>
      <c r="BR20" s="543"/>
      <c r="BS20" s="543"/>
      <c r="BT20" s="79">
        <f t="shared" si="32"/>
      </c>
      <c r="BU20" s="79">
        <f t="shared" si="33"/>
      </c>
      <c r="BV20" s="79">
        <f t="shared" si="34"/>
      </c>
      <c r="BW20" s="540">
        <f t="shared" si="35"/>
      </c>
      <c r="BX20" s="540"/>
      <c r="BY20" s="540"/>
      <c r="BZ20" s="79">
        <f t="shared" si="36"/>
      </c>
      <c r="CA20" s="541">
        <f t="shared" si="22"/>
        <v>0</v>
      </c>
      <c r="CB20" s="541"/>
      <c r="CC20" s="541"/>
      <c r="CD20" s="541"/>
      <c r="CE20" s="541"/>
      <c r="CF20" s="534">
        <f t="shared" si="23"/>
        <v>0</v>
      </c>
      <c r="CG20" s="525"/>
      <c r="CH20" s="525"/>
      <c r="CI20" s="525"/>
      <c r="CJ20" s="535"/>
    </row>
    <row r="21" spans="1:88" s="59" customFormat="1" ht="33" customHeight="1">
      <c r="A21" s="57">
        <v>14</v>
      </c>
      <c r="B21" s="536">
        <f>'変）特性等証明'!B22</f>
        <v>0</v>
      </c>
      <c r="C21" s="537"/>
      <c r="D21" s="72">
        <f t="shared" si="0"/>
      </c>
      <c r="E21" s="72">
        <f t="shared" si="1"/>
      </c>
      <c r="F21" s="522">
        <f>IF(OR(B21=0,B21=""),0,'変）特性等証明'!W22)</f>
        <v>0</v>
      </c>
      <c r="G21" s="522"/>
      <c r="H21" s="522"/>
      <c r="I21" s="58">
        <f t="shared" si="2"/>
      </c>
      <c r="J21" s="522">
        <f t="shared" si="3"/>
        <v>0</v>
      </c>
      <c r="K21" s="522"/>
      <c r="L21" s="522"/>
      <c r="M21" s="73">
        <f t="shared" si="4"/>
      </c>
      <c r="N21" s="74">
        <f t="shared" si="5"/>
      </c>
      <c r="O21" s="74">
        <f t="shared" si="6"/>
      </c>
      <c r="P21" s="522">
        <f>'変）特性等証明'!Z22</f>
        <v>0</v>
      </c>
      <c r="Q21" s="522"/>
      <c r="R21" s="522"/>
      <c r="S21" s="58">
        <f t="shared" si="7"/>
      </c>
      <c r="T21" s="528">
        <f t="shared" si="8"/>
        <v>0</v>
      </c>
      <c r="U21" s="528"/>
      <c r="V21" s="528"/>
      <c r="W21" s="64">
        <f t="shared" si="9"/>
      </c>
      <c r="X21" s="528">
        <f t="shared" si="10"/>
        <v>0</v>
      </c>
      <c r="Y21" s="528"/>
      <c r="Z21" s="528"/>
      <c r="AA21" s="76">
        <f t="shared" si="11"/>
      </c>
      <c r="AB21" s="524">
        <f>IF(OR(B21=0,B21=""),0,'変）特性等証明'!$W$3)</f>
        <v>0</v>
      </c>
      <c r="AC21" s="524"/>
      <c r="AD21" s="524"/>
      <c r="AE21" s="76">
        <f t="shared" si="12"/>
      </c>
      <c r="AF21" s="76">
        <f t="shared" si="13"/>
      </c>
      <c r="AG21" s="76">
        <f t="shared" si="14"/>
      </c>
      <c r="AH21" s="521">
        <f t="shared" si="15"/>
      </c>
      <c r="AI21" s="521"/>
      <c r="AJ21" s="521"/>
      <c r="AK21" s="76">
        <f t="shared" si="16"/>
      </c>
      <c r="AL21" s="516">
        <f t="shared" si="17"/>
        <v>0</v>
      </c>
      <c r="AM21" s="516"/>
      <c r="AN21" s="516"/>
      <c r="AO21" s="516"/>
      <c r="AP21" s="517"/>
      <c r="AQ21" s="519">
        <f>'変）特性等証明'!AC22</f>
        <v>0</v>
      </c>
      <c r="AR21" s="520"/>
      <c r="AS21" s="72">
        <f t="shared" si="18"/>
      </c>
      <c r="AT21" s="72">
        <f t="shared" si="19"/>
      </c>
      <c r="AU21" s="522">
        <f>IF(OR(AQ21=0,AQ21=""),0,'変）特性等証明'!AR22)</f>
        <v>0</v>
      </c>
      <c r="AV21" s="522"/>
      <c r="AW21" s="522"/>
      <c r="AX21" s="58">
        <f t="shared" si="24"/>
      </c>
      <c r="AY21" s="522">
        <f t="shared" si="25"/>
        <v>0</v>
      </c>
      <c r="AZ21" s="522"/>
      <c r="BA21" s="522"/>
      <c r="BB21" s="73">
        <f t="shared" si="26"/>
      </c>
      <c r="BC21" s="74">
        <f t="shared" si="27"/>
      </c>
      <c r="BD21" s="74">
        <f t="shared" si="28"/>
      </c>
      <c r="BE21" s="540">
        <f>IF(OR(AQ21=0,AQ21=""),"",'変）特性等証明'!AU22)</f>
      </c>
      <c r="BF21" s="540"/>
      <c r="BG21" s="540"/>
      <c r="BH21" s="77">
        <f t="shared" si="29"/>
      </c>
      <c r="BI21" s="542">
        <f t="shared" si="20"/>
      </c>
      <c r="BJ21" s="542"/>
      <c r="BK21" s="542"/>
      <c r="BL21" s="78">
        <f t="shared" si="30"/>
      </c>
      <c r="BM21" s="541">
        <f t="shared" si="21"/>
      </c>
      <c r="BN21" s="541"/>
      <c r="BO21" s="541"/>
      <c r="BP21" s="78">
        <f t="shared" si="31"/>
      </c>
      <c r="BQ21" s="543">
        <f>IF(OR(AQ21=0,AQ21=""),"",'変）特性等証明'!$W$3)</f>
      </c>
      <c r="BR21" s="543"/>
      <c r="BS21" s="543"/>
      <c r="BT21" s="79">
        <f t="shared" si="32"/>
      </c>
      <c r="BU21" s="79">
        <f t="shared" si="33"/>
      </c>
      <c r="BV21" s="79">
        <f t="shared" si="34"/>
      </c>
      <c r="BW21" s="540">
        <f t="shared" si="35"/>
      </c>
      <c r="BX21" s="540"/>
      <c r="BY21" s="540"/>
      <c r="BZ21" s="79">
        <f t="shared" si="36"/>
      </c>
      <c r="CA21" s="541">
        <f t="shared" si="22"/>
        <v>0</v>
      </c>
      <c r="CB21" s="541"/>
      <c r="CC21" s="541"/>
      <c r="CD21" s="541"/>
      <c r="CE21" s="541"/>
      <c r="CF21" s="534">
        <f t="shared" si="23"/>
        <v>0</v>
      </c>
      <c r="CG21" s="525"/>
      <c r="CH21" s="525"/>
      <c r="CI21" s="525"/>
      <c r="CJ21" s="535"/>
    </row>
    <row r="22" spans="1:88" s="59" customFormat="1" ht="33" customHeight="1">
      <c r="A22" s="57">
        <v>15</v>
      </c>
      <c r="B22" s="536">
        <f>'変）特性等証明'!B23</f>
        <v>0</v>
      </c>
      <c r="C22" s="537"/>
      <c r="D22" s="72">
        <f t="shared" si="0"/>
      </c>
      <c r="E22" s="72">
        <f t="shared" si="1"/>
      </c>
      <c r="F22" s="522">
        <f>IF(OR(B22=0,B22=""),0,'変）特性等証明'!W23)</f>
        <v>0</v>
      </c>
      <c r="G22" s="522"/>
      <c r="H22" s="522"/>
      <c r="I22" s="58">
        <f t="shared" si="2"/>
      </c>
      <c r="J22" s="522">
        <f t="shared" si="3"/>
        <v>0</v>
      </c>
      <c r="K22" s="522"/>
      <c r="L22" s="522"/>
      <c r="M22" s="73">
        <f t="shared" si="4"/>
      </c>
      <c r="N22" s="74">
        <f t="shared" si="5"/>
      </c>
      <c r="O22" s="74">
        <f t="shared" si="6"/>
      </c>
      <c r="P22" s="522">
        <f>'変）特性等証明'!Z23</f>
        <v>0</v>
      </c>
      <c r="Q22" s="522"/>
      <c r="R22" s="522"/>
      <c r="S22" s="58">
        <f t="shared" si="7"/>
      </c>
      <c r="T22" s="528">
        <f t="shared" si="8"/>
        <v>0</v>
      </c>
      <c r="U22" s="528"/>
      <c r="V22" s="528"/>
      <c r="W22" s="64">
        <f t="shared" si="9"/>
      </c>
      <c r="X22" s="528">
        <f t="shared" si="10"/>
        <v>0</v>
      </c>
      <c r="Y22" s="528"/>
      <c r="Z22" s="528"/>
      <c r="AA22" s="76">
        <f t="shared" si="11"/>
      </c>
      <c r="AB22" s="524">
        <f>IF(OR(B22=0,B22=""),0,'変）特性等証明'!$W$3)</f>
        <v>0</v>
      </c>
      <c r="AC22" s="524"/>
      <c r="AD22" s="524"/>
      <c r="AE22" s="76">
        <f t="shared" si="12"/>
      </c>
      <c r="AF22" s="76">
        <f t="shared" si="13"/>
      </c>
      <c r="AG22" s="76">
        <f t="shared" si="14"/>
      </c>
      <c r="AH22" s="521">
        <f t="shared" si="15"/>
      </c>
      <c r="AI22" s="521"/>
      <c r="AJ22" s="521"/>
      <c r="AK22" s="76">
        <f t="shared" si="16"/>
      </c>
      <c r="AL22" s="516">
        <f t="shared" si="17"/>
        <v>0</v>
      </c>
      <c r="AM22" s="516"/>
      <c r="AN22" s="516"/>
      <c r="AO22" s="516"/>
      <c r="AP22" s="517"/>
      <c r="AQ22" s="519">
        <f>'変）特性等証明'!AC23</f>
        <v>0</v>
      </c>
      <c r="AR22" s="520"/>
      <c r="AS22" s="72">
        <f t="shared" si="18"/>
      </c>
      <c r="AT22" s="72">
        <f t="shared" si="19"/>
      </c>
      <c r="AU22" s="522">
        <f>IF(OR(AQ22=0,AQ22=""),0,'変）特性等証明'!AR23)</f>
        <v>0</v>
      </c>
      <c r="AV22" s="522"/>
      <c r="AW22" s="522"/>
      <c r="AX22" s="58">
        <f t="shared" si="24"/>
      </c>
      <c r="AY22" s="522">
        <f t="shared" si="25"/>
        <v>0</v>
      </c>
      <c r="AZ22" s="522"/>
      <c r="BA22" s="522"/>
      <c r="BB22" s="73">
        <f t="shared" si="26"/>
      </c>
      <c r="BC22" s="74">
        <f t="shared" si="27"/>
      </c>
      <c r="BD22" s="74">
        <f t="shared" si="28"/>
      </c>
      <c r="BE22" s="540">
        <f>IF(OR(AQ22=0,AQ22=""),"",'変）特性等証明'!AU23)</f>
      </c>
      <c r="BF22" s="540"/>
      <c r="BG22" s="540"/>
      <c r="BH22" s="77">
        <f t="shared" si="29"/>
      </c>
      <c r="BI22" s="542">
        <f t="shared" si="20"/>
      </c>
      <c r="BJ22" s="542"/>
      <c r="BK22" s="542"/>
      <c r="BL22" s="78">
        <f t="shared" si="30"/>
      </c>
      <c r="BM22" s="541">
        <f t="shared" si="21"/>
      </c>
      <c r="BN22" s="541"/>
      <c r="BO22" s="541"/>
      <c r="BP22" s="78">
        <f t="shared" si="31"/>
      </c>
      <c r="BQ22" s="543">
        <f>IF(OR(AQ22=0,AQ22=""),"",'変）特性等証明'!$W$3)</f>
      </c>
      <c r="BR22" s="543"/>
      <c r="BS22" s="543"/>
      <c r="BT22" s="79">
        <f t="shared" si="32"/>
      </c>
      <c r="BU22" s="79">
        <f t="shared" si="33"/>
      </c>
      <c r="BV22" s="79">
        <f t="shared" si="34"/>
      </c>
      <c r="BW22" s="540">
        <f t="shared" si="35"/>
      </c>
      <c r="BX22" s="540"/>
      <c r="BY22" s="540"/>
      <c r="BZ22" s="79">
        <f t="shared" si="36"/>
      </c>
      <c r="CA22" s="541">
        <f t="shared" si="22"/>
        <v>0</v>
      </c>
      <c r="CB22" s="541"/>
      <c r="CC22" s="541"/>
      <c r="CD22" s="541"/>
      <c r="CE22" s="541"/>
      <c r="CF22" s="534">
        <f t="shared" si="23"/>
        <v>0</v>
      </c>
      <c r="CG22" s="525"/>
      <c r="CH22" s="525"/>
      <c r="CI22" s="525"/>
      <c r="CJ22" s="535"/>
    </row>
    <row r="23" spans="1:88" s="59" customFormat="1" ht="33" customHeight="1">
      <c r="A23" s="57">
        <v>16</v>
      </c>
      <c r="B23" s="536">
        <f>'変）特性等証明'!B24</f>
        <v>0</v>
      </c>
      <c r="C23" s="537"/>
      <c r="D23" s="72">
        <f t="shared" si="0"/>
      </c>
      <c r="E23" s="72">
        <f t="shared" si="1"/>
      </c>
      <c r="F23" s="522">
        <f>IF(OR(B23=0,B23=""),0,'変）特性等証明'!W24)</f>
        <v>0</v>
      </c>
      <c r="G23" s="522"/>
      <c r="H23" s="522"/>
      <c r="I23" s="58">
        <f t="shared" si="2"/>
      </c>
      <c r="J23" s="522">
        <f t="shared" si="3"/>
        <v>0</v>
      </c>
      <c r="K23" s="522"/>
      <c r="L23" s="522"/>
      <c r="M23" s="73">
        <f t="shared" si="4"/>
      </c>
      <c r="N23" s="74">
        <f t="shared" si="5"/>
      </c>
      <c r="O23" s="74">
        <f t="shared" si="6"/>
      </c>
      <c r="P23" s="522">
        <f>'変）特性等証明'!Z24</f>
        <v>0</v>
      </c>
      <c r="Q23" s="522"/>
      <c r="R23" s="522"/>
      <c r="S23" s="58">
        <f t="shared" si="7"/>
      </c>
      <c r="T23" s="528">
        <f t="shared" si="8"/>
        <v>0</v>
      </c>
      <c r="U23" s="528"/>
      <c r="V23" s="528"/>
      <c r="W23" s="64">
        <f t="shared" si="9"/>
      </c>
      <c r="X23" s="528">
        <f t="shared" si="10"/>
        <v>0</v>
      </c>
      <c r="Y23" s="528"/>
      <c r="Z23" s="528"/>
      <c r="AA23" s="76">
        <f t="shared" si="11"/>
      </c>
      <c r="AB23" s="524">
        <f>IF(OR(B23=0,B23=""),0,'変）特性等証明'!$W$3)</f>
        <v>0</v>
      </c>
      <c r="AC23" s="524"/>
      <c r="AD23" s="524"/>
      <c r="AE23" s="76">
        <f t="shared" si="12"/>
      </c>
      <c r="AF23" s="76">
        <f t="shared" si="13"/>
      </c>
      <c r="AG23" s="76">
        <f t="shared" si="14"/>
      </c>
      <c r="AH23" s="521">
        <f t="shared" si="15"/>
      </c>
      <c r="AI23" s="521"/>
      <c r="AJ23" s="521"/>
      <c r="AK23" s="76">
        <f t="shared" si="16"/>
      </c>
      <c r="AL23" s="516">
        <f t="shared" si="17"/>
        <v>0</v>
      </c>
      <c r="AM23" s="516"/>
      <c r="AN23" s="516"/>
      <c r="AO23" s="516"/>
      <c r="AP23" s="517"/>
      <c r="AQ23" s="519">
        <f>'変）特性等証明'!AC24</f>
        <v>0</v>
      </c>
      <c r="AR23" s="520"/>
      <c r="AS23" s="72">
        <f t="shared" si="18"/>
      </c>
      <c r="AT23" s="72">
        <f t="shared" si="19"/>
      </c>
      <c r="AU23" s="522">
        <f>IF(OR(AQ23=0,AQ23=""),0,'変）特性等証明'!AR24)</f>
        <v>0</v>
      </c>
      <c r="AV23" s="522"/>
      <c r="AW23" s="522"/>
      <c r="AX23" s="58">
        <f t="shared" si="24"/>
      </c>
      <c r="AY23" s="522">
        <f t="shared" si="25"/>
        <v>0</v>
      </c>
      <c r="AZ23" s="522"/>
      <c r="BA23" s="522"/>
      <c r="BB23" s="73">
        <f t="shared" si="26"/>
      </c>
      <c r="BC23" s="74">
        <f t="shared" si="27"/>
      </c>
      <c r="BD23" s="74">
        <f t="shared" si="28"/>
      </c>
      <c r="BE23" s="540">
        <f>IF(OR(AQ23=0,AQ23=""),"",'変）特性等証明'!AU24)</f>
      </c>
      <c r="BF23" s="540"/>
      <c r="BG23" s="540"/>
      <c r="BH23" s="77">
        <f t="shared" si="29"/>
      </c>
      <c r="BI23" s="542">
        <f t="shared" si="20"/>
      </c>
      <c r="BJ23" s="542"/>
      <c r="BK23" s="542"/>
      <c r="BL23" s="78">
        <f t="shared" si="30"/>
      </c>
      <c r="BM23" s="541">
        <f t="shared" si="21"/>
      </c>
      <c r="BN23" s="541"/>
      <c r="BO23" s="541"/>
      <c r="BP23" s="78">
        <f t="shared" si="31"/>
      </c>
      <c r="BQ23" s="543">
        <f>IF(OR(AQ23=0,AQ23=""),"",'変）特性等証明'!$W$3)</f>
      </c>
      <c r="BR23" s="543"/>
      <c r="BS23" s="543"/>
      <c r="BT23" s="79">
        <f t="shared" si="32"/>
      </c>
      <c r="BU23" s="79">
        <f t="shared" si="33"/>
      </c>
      <c r="BV23" s="79">
        <f t="shared" si="34"/>
      </c>
      <c r="BW23" s="540">
        <f t="shared" si="35"/>
      </c>
      <c r="BX23" s="540"/>
      <c r="BY23" s="540"/>
      <c r="BZ23" s="79">
        <f t="shared" si="36"/>
      </c>
      <c r="CA23" s="541">
        <f t="shared" si="22"/>
        <v>0</v>
      </c>
      <c r="CB23" s="541"/>
      <c r="CC23" s="541"/>
      <c r="CD23" s="541"/>
      <c r="CE23" s="541"/>
      <c r="CF23" s="534">
        <f t="shared" si="23"/>
        <v>0</v>
      </c>
      <c r="CG23" s="525"/>
      <c r="CH23" s="525"/>
      <c r="CI23" s="525"/>
      <c r="CJ23" s="535"/>
    </row>
    <row r="24" spans="1:88" s="59" customFormat="1" ht="33" customHeight="1">
      <c r="A24" s="57">
        <v>17</v>
      </c>
      <c r="B24" s="536">
        <f>'変）特性等証明'!B25</f>
        <v>0</v>
      </c>
      <c r="C24" s="537"/>
      <c r="D24" s="72">
        <f t="shared" si="0"/>
      </c>
      <c r="E24" s="72">
        <f t="shared" si="1"/>
      </c>
      <c r="F24" s="522">
        <f>IF(OR(B24=0,B24=""),0,'変）特性等証明'!W25)</f>
        <v>0</v>
      </c>
      <c r="G24" s="522"/>
      <c r="H24" s="522"/>
      <c r="I24" s="58">
        <f t="shared" si="2"/>
      </c>
      <c r="J24" s="522">
        <f t="shared" si="3"/>
        <v>0</v>
      </c>
      <c r="K24" s="522"/>
      <c r="L24" s="522"/>
      <c r="M24" s="73">
        <f t="shared" si="4"/>
      </c>
      <c r="N24" s="74">
        <f t="shared" si="5"/>
      </c>
      <c r="O24" s="74">
        <f t="shared" si="6"/>
      </c>
      <c r="P24" s="522">
        <f>'変）特性等証明'!Z25</f>
        <v>0</v>
      </c>
      <c r="Q24" s="522"/>
      <c r="R24" s="522"/>
      <c r="S24" s="58">
        <f t="shared" si="7"/>
      </c>
      <c r="T24" s="528">
        <f t="shared" si="8"/>
        <v>0</v>
      </c>
      <c r="U24" s="528"/>
      <c r="V24" s="528"/>
      <c r="W24" s="64">
        <f t="shared" si="9"/>
      </c>
      <c r="X24" s="528">
        <f t="shared" si="10"/>
        <v>0</v>
      </c>
      <c r="Y24" s="528"/>
      <c r="Z24" s="528"/>
      <c r="AA24" s="76">
        <f t="shared" si="11"/>
      </c>
      <c r="AB24" s="524">
        <f>IF(OR(B24=0,B24=""),0,'変）特性等証明'!$W$3)</f>
        <v>0</v>
      </c>
      <c r="AC24" s="524"/>
      <c r="AD24" s="524"/>
      <c r="AE24" s="76">
        <f t="shared" si="12"/>
      </c>
      <c r="AF24" s="76">
        <f t="shared" si="13"/>
      </c>
      <c r="AG24" s="76">
        <f t="shared" si="14"/>
      </c>
      <c r="AH24" s="521">
        <f t="shared" si="15"/>
      </c>
      <c r="AI24" s="521"/>
      <c r="AJ24" s="521"/>
      <c r="AK24" s="76">
        <f t="shared" si="16"/>
      </c>
      <c r="AL24" s="516">
        <f t="shared" si="17"/>
        <v>0</v>
      </c>
      <c r="AM24" s="516"/>
      <c r="AN24" s="516"/>
      <c r="AO24" s="516"/>
      <c r="AP24" s="517"/>
      <c r="AQ24" s="519">
        <f>'変）特性等証明'!AC25</f>
        <v>0</v>
      </c>
      <c r="AR24" s="520"/>
      <c r="AS24" s="72">
        <f t="shared" si="18"/>
      </c>
      <c r="AT24" s="72">
        <f t="shared" si="19"/>
      </c>
      <c r="AU24" s="522">
        <f>IF(OR(AQ24=0,AQ24=""),0,'変）特性等証明'!AR25)</f>
        <v>0</v>
      </c>
      <c r="AV24" s="522"/>
      <c r="AW24" s="522"/>
      <c r="AX24" s="58">
        <f t="shared" si="24"/>
      </c>
      <c r="AY24" s="522">
        <f t="shared" si="25"/>
        <v>0</v>
      </c>
      <c r="AZ24" s="522"/>
      <c r="BA24" s="522"/>
      <c r="BB24" s="73">
        <f t="shared" si="26"/>
      </c>
      <c r="BC24" s="74">
        <f t="shared" si="27"/>
      </c>
      <c r="BD24" s="74">
        <f t="shared" si="28"/>
      </c>
      <c r="BE24" s="540">
        <f>IF(OR(AQ24=0,AQ24=""),"",'変）特性等証明'!AU25)</f>
      </c>
      <c r="BF24" s="540"/>
      <c r="BG24" s="540"/>
      <c r="BH24" s="77">
        <f t="shared" si="29"/>
      </c>
      <c r="BI24" s="542">
        <f t="shared" si="20"/>
      </c>
      <c r="BJ24" s="542"/>
      <c r="BK24" s="542"/>
      <c r="BL24" s="78">
        <f t="shared" si="30"/>
      </c>
      <c r="BM24" s="541">
        <f t="shared" si="21"/>
      </c>
      <c r="BN24" s="541"/>
      <c r="BO24" s="541"/>
      <c r="BP24" s="78">
        <f t="shared" si="31"/>
      </c>
      <c r="BQ24" s="543">
        <f>IF(OR(AQ24=0,AQ24=""),"",'変）特性等証明'!$W$3)</f>
      </c>
      <c r="BR24" s="543"/>
      <c r="BS24" s="543"/>
      <c r="BT24" s="79">
        <f t="shared" si="32"/>
      </c>
      <c r="BU24" s="79">
        <f t="shared" si="33"/>
      </c>
      <c r="BV24" s="79">
        <f t="shared" si="34"/>
      </c>
      <c r="BW24" s="540">
        <f t="shared" si="35"/>
      </c>
      <c r="BX24" s="540"/>
      <c r="BY24" s="540"/>
      <c r="BZ24" s="79">
        <f t="shared" si="36"/>
      </c>
      <c r="CA24" s="541">
        <f t="shared" si="22"/>
        <v>0</v>
      </c>
      <c r="CB24" s="541"/>
      <c r="CC24" s="541"/>
      <c r="CD24" s="541"/>
      <c r="CE24" s="541"/>
      <c r="CF24" s="534">
        <f t="shared" si="23"/>
        <v>0</v>
      </c>
      <c r="CG24" s="525"/>
      <c r="CH24" s="525"/>
      <c r="CI24" s="525"/>
      <c r="CJ24" s="535"/>
    </row>
    <row r="25" spans="1:88" s="59" customFormat="1" ht="33" customHeight="1">
      <c r="A25" s="57">
        <v>18</v>
      </c>
      <c r="B25" s="536">
        <f>'変）特性等証明'!B26</f>
        <v>0</v>
      </c>
      <c r="C25" s="537"/>
      <c r="D25" s="72">
        <f t="shared" si="0"/>
      </c>
      <c r="E25" s="72">
        <f t="shared" si="1"/>
      </c>
      <c r="F25" s="522">
        <f>IF(OR(B25=0,B25=""),0,'変）特性等証明'!W26)</f>
        <v>0</v>
      </c>
      <c r="G25" s="522"/>
      <c r="H25" s="522"/>
      <c r="I25" s="58">
        <f t="shared" si="2"/>
      </c>
      <c r="J25" s="522">
        <f t="shared" si="3"/>
        <v>0</v>
      </c>
      <c r="K25" s="522"/>
      <c r="L25" s="522"/>
      <c r="M25" s="73">
        <f t="shared" si="4"/>
      </c>
      <c r="N25" s="74">
        <f t="shared" si="5"/>
      </c>
      <c r="O25" s="74">
        <f t="shared" si="6"/>
      </c>
      <c r="P25" s="522">
        <f>'変）特性等証明'!Z26</f>
        <v>0</v>
      </c>
      <c r="Q25" s="522"/>
      <c r="R25" s="522"/>
      <c r="S25" s="58">
        <f t="shared" si="7"/>
      </c>
      <c r="T25" s="528">
        <f t="shared" si="8"/>
        <v>0</v>
      </c>
      <c r="U25" s="528"/>
      <c r="V25" s="528"/>
      <c r="W25" s="64">
        <f t="shared" si="9"/>
      </c>
      <c r="X25" s="528">
        <f t="shared" si="10"/>
        <v>0</v>
      </c>
      <c r="Y25" s="528"/>
      <c r="Z25" s="528"/>
      <c r="AA25" s="76">
        <f t="shared" si="11"/>
      </c>
      <c r="AB25" s="524">
        <f>IF(OR(B25=0,B25=""),0,'変）特性等証明'!$W$3)</f>
        <v>0</v>
      </c>
      <c r="AC25" s="524"/>
      <c r="AD25" s="524"/>
      <c r="AE25" s="76">
        <f t="shared" si="12"/>
      </c>
      <c r="AF25" s="76">
        <f t="shared" si="13"/>
      </c>
      <c r="AG25" s="76">
        <f t="shared" si="14"/>
      </c>
      <c r="AH25" s="521">
        <f t="shared" si="15"/>
      </c>
      <c r="AI25" s="521"/>
      <c r="AJ25" s="521"/>
      <c r="AK25" s="76">
        <f t="shared" si="16"/>
      </c>
      <c r="AL25" s="516">
        <f t="shared" si="17"/>
        <v>0</v>
      </c>
      <c r="AM25" s="516"/>
      <c r="AN25" s="516"/>
      <c r="AO25" s="516"/>
      <c r="AP25" s="517"/>
      <c r="AQ25" s="519">
        <f>'変）特性等証明'!AC26</f>
        <v>0</v>
      </c>
      <c r="AR25" s="520"/>
      <c r="AS25" s="72">
        <f t="shared" si="18"/>
      </c>
      <c r="AT25" s="72">
        <f t="shared" si="19"/>
      </c>
      <c r="AU25" s="522">
        <f>IF(OR(AQ25=0,AQ25=""),0,'変）特性等証明'!AR26)</f>
        <v>0</v>
      </c>
      <c r="AV25" s="522"/>
      <c r="AW25" s="522"/>
      <c r="AX25" s="58">
        <f t="shared" si="24"/>
      </c>
      <c r="AY25" s="522">
        <f t="shared" si="25"/>
        <v>0</v>
      </c>
      <c r="AZ25" s="522"/>
      <c r="BA25" s="522"/>
      <c r="BB25" s="73">
        <f t="shared" si="26"/>
      </c>
      <c r="BC25" s="74">
        <f t="shared" si="27"/>
      </c>
      <c r="BD25" s="74">
        <f t="shared" si="28"/>
      </c>
      <c r="BE25" s="540">
        <f>IF(OR(AQ25=0,AQ25=""),"",'変）特性等証明'!AU26)</f>
      </c>
      <c r="BF25" s="540"/>
      <c r="BG25" s="540"/>
      <c r="BH25" s="77">
        <f t="shared" si="29"/>
      </c>
      <c r="BI25" s="542">
        <f t="shared" si="20"/>
      </c>
      <c r="BJ25" s="542"/>
      <c r="BK25" s="542"/>
      <c r="BL25" s="78">
        <f t="shared" si="30"/>
      </c>
      <c r="BM25" s="541">
        <f t="shared" si="21"/>
      </c>
      <c r="BN25" s="541"/>
      <c r="BO25" s="541"/>
      <c r="BP25" s="78">
        <f t="shared" si="31"/>
      </c>
      <c r="BQ25" s="543">
        <f>IF(OR(AQ25=0,AQ25=""),"",'変）特性等証明'!$W$3)</f>
      </c>
      <c r="BR25" s="543"/>
      <c r="BS25" s="543"/>
      <c r="BT25" s="79">
        <f t="shared" si="32"/>
      </c>
      <c r="BU25" s="79">
        <f t="shared" si="33"/>
      </c>
      <c r="BV25" s="79">
        <f t="shared" si="34"/>
      </c>
      <c r="BW25" s="540">
        <f t="shared" si="35"/>
      </c>
      <c r="BX25" s="540"/>
      <c r="BY25" s="540"/>
      <c r="BZ25" s="79">
        <f t="shared" si="36"/>
      </c>
      <c r="CA25" s="541">
        <f t="shared" si="22"/>
        <v>0</v>
      </c>
      <c r="CB25" s="541"/>
      <c r="CC25" s="541"/>
      <c r="CD25" s="541"/>
      <c r="CE25" s="541"/>
      <c r="CF25" s="534">
        <f t="shared" si="23"/>
        <v>0</v>
      </c>
      <c r="CG25" s="525"/>
      <c r="CH25" s="525"/>
      <c r="CI25" s="525"/>
      <c r="CJ25" s="535"/>
    </row>
    <row r="26" spans="1:88" s="59" customFormat="1" ht="33" customHeight="1">
      <c r="A26" s="57">
        <v>19</v>
      </c>
      <c r="B26" s="536">
        <f>'変）特性等証明'!B27</f>
        <v>0</v>
      </c>
      <c r="C26" s="537"/>
      <c r="D26" s="72">
        <f t="shared" si="0"/>
      </c>
      <c r="E26" s="72">
        <f t="shared" si="1"/>
      </c>
      <c r="F26" s="522">
        <f>IF(OR(B26=0,B26=""),0,'変）特性等証明'!W27)</f>
        <v>0</v>
      </c>
      <c r="G26" s="522"/>
      <c r="H26" s="522"/>
      <c r="I26" s="58">
        <f t="shared" si="2"/>
      </c>
      <c r="J26" s="522">
        <f t="shared" si="3"/>
        <v>0</v>
      </c>
      <c r="K26" s="522"/>
      <c r="L26" s="522"/>
      <c r="M26" s="73">
        <f t="shared" si="4"/>
      </c>
      <c r="N26" s="74">
        <f t="shared" si="5"/>
      </c>
      <c r="O26" s="74">
        <f t="shared" si="6"/>
      </c>
      <c r="P26" s="522">
        <f>'変）特性等証明'!Z27</f>
        <v>0</v>
      </c>
      <c r="Q26" s="522"/>
      <c r="R26" s="522"/>
      <c r="S26" s="58">
        <f t="shared" si="7"/>
      </c>
      <c r="T26" s="528">
        <f t="shared" si="8"/>
        <v>0</v>
      </c>
      <c r="U26" s="528"/>
      <c r="V26" s="528"/>
      <c r="W26" s="64">
        <f t="shared" si="9"/>
      </c>
      <c r="X26" s="528">
        <f t="shared" si="10"/>
        <v>0</v>
      </c>
      <c r="Y26" s="528"/>
      <c r="Z26" s="528"/>
      <c r="AA26" s="76">
        <f t="shared" si="11"/>
      </c>
      <c r="AB26" s="524">
        <f>IF(OR(B26=0,B26=""),0,'変）特性等証明'!$W$3)</f>
        <v>0</v>
      </c>
      <c r="AC26" s="524"/>
      <c r="AD26" s="524"/>
      <c r="AE26" s="76">
        <f t="shared" si="12"/>
      </c>
      <c r="AF26" s="76">
        <f t="shared" si="13"/>
      </c>
      <c r="AG26" s="76">
        <f t="shared" si="14"/>
      </c>
      <c r="AH26" s="521">
        <f t="shared" si="15"/>
      </c>
      <c r="AI26" s="521"/>
      <c r="AJ26" s="521"/>
      <c r="AK26" s="76">
        <f t="shared" si="16"/>
      </c>
      <c r="AL26" s="516">
        <f t="shared" si="17"/>
        <v>0</v>
      </c>
      <c r="AM26" s="516"/>
      <c r="AN26" s="516"/>
      <c r="AO26" s="516"/>
      <c r="AP26" s="517"/>
      <c r="AQ26" s="519">
        <f>'変）特性等証明'!AC27</f>
        <v>0</v>
      </c>
      <c r="AR26" s="520"/>
      <c r="AS26" s="72">
        <f t="shared" si="18"/>
      </c>
      <c r="AT26" s="72">
        <f t="shared" si="19"/>
      </c>
      <c r="AU26" s="522">
        <f>IF(OR(AQ26=0,AQ26=""),0,'変）特性等証明'!AR27)</f>
        <v>0</v>
      </c>
      <c r="AV26" s="522"/>
      <c r="AW26" s="522"/>
      <c r="AX26" s="58">
        <f t="shared" si="24"/>
      </c>
      <c r="AY26" s="522">
        <f t="shared" si="25"/>
        <v>0</v>
      </c>
      <c r="AZ26" s="522"/>
      <c r="BA26" s="522"/>
      <c r="BB26" s="73">
        <f t="shared" si="26"/>
      </c>
      <c r="BC26" s="74">
        <f t="shared" si="27"/>
      </c>
      <c r="BD26" s="74">
        <f t="shared" si="28"/>
      </c>
      <c r="BE26" s="540">
        <f>IF(OR(AQ26=0,AQ26=""),"",'変）特性等証明'!AU27)</f>
      </c>
      <c r="BF26" s="540"/>
      <c r="BG26" s="540"/>
      <c r="BH26" s="77">
        <f t="shared" si="29"/>
      </c>
      <c r="BI26" s="542">
        <f t="shared" si="20"/>
      </c>
      <c r="BJ26" s="542"/>
      <c r="BK26" s="542"/>
      <c r="BL26" s="78">
        <f t="shared" si="30"/>
      </c>
      <c r="BM26" s="541">
        <f t="shared" si="21"/>
      </c>
      <c r="BN26" s="541"/>
      <c r="BO26" s="541"/>
      <c r="BP26" s="78">
        <f t="shared" si="31"/>
      </c>
      <c r="BQ26" s="543">
        <f>IF(OR(AQ26=0,AQ26=""),"",'変）特性等証明'!$W$3)</f>
      </c>
      <c r="BR26" s="543"/>
      <c r="BS26" s="543"/>
      <c r="BT26" s="79">
        <f t="shared" si="32"/>
      </c>
      <c r="BU26" s="79">
        <f t="shared" si="33"/>
      </c>
      <c r="BV26" s="79">
        <f t="shared" si="34"/>
      </c>
      <c r="BW26" s="540">
        <f t="shared" si="35"/>
      </c>
      <c r="BX26" s="540"/>
      <c r="BY26" s="540"/>
      <c r="BZ26" s="79">
        <f t="shared" si="36"/>
      </c>
      <c r="CA26" s="541">
        <f t="shared" si="22"/>
        <v>0</v>
      </c>
      <c r="CB26" s="541"/>
      <c r="CC26" s="541"/>
      <c r="CD26" s="541"/>
      <c r="CE26" s="541"/>
      <c r="CF26" s="534">
        <f t="shared" si="23"/>
        <v>0</v>
      </c>
      <c r="CG26" s="525"/>
      <c r="CH26" s="525"/>
      <c r="CI26" s="525"/>
      <c r="CJ26" s="535"/>
    </row>
    <row r="27" spans="1:88" s="59" customFormat="1" ht="33" customHeight="1">
      <c r="A27" s="57">
        <v>20</v>
      </c>
      <c r="B27" s="536">
        <f>'変）特性等証明'!B28</f>
        <v>0</v>
      </c>
      <c r="C27" s="537"/>
      <c r="D27" s="72">
        <f t="shared" si="0"/>
      </c>
      <c r="E27" s="72">
        <f t="shared" si="1"/>
      </c>
      <c r="F27" s="522">
        <f>IF(OR(B27=0,B27=""),0,'変）特性等証明'!W28)</f>
        <v>0</v>
      </c>
      <c r="G27" s="522"/>
      <c r="H27" s="522"/>
      <c r="I27" s="58">
        <f t="shared" si="2"/>
      </c>
      <c r="J27" s="522">
        <f t="shared" si="3"/>
        <v>0</v>
      </c>
      <c r="K27" s="522"/>
      <c r="L27" s="522"/>
      <c r="M27" s="73">
        <f t="shared" si="4"/>
      </c>
      <c r="N27" s="74">
        <f t="shared" si="5"/>
      </c>
      <c r="O27" s="74">
        <f t="shared" si="6"/>
      </c>
      <c r="P27" s="522">
        <f>'変）特性等証明'!Z28</f>
        <v>0</v>
      </c>
      <c r="Q27" s="522"/>
      <c r="R27" s="522"/>
      <c r="S27" s="58">
        <f t="shared" si="7"/>
      </c>
      <c r="T27" s="528">
        <f t="shared" si="8"/>
        <v>0</v>
      </c>
      <c r="U27" s="528"/>
      <c r="V27" s="528"/>
      <c r="W27" s="64">
        <f t="shared" si="9"/>
      </c>
      <c r="X27" s="528">
        <f t="shared" si="10"/>
        <v>0</v>
      </c>
      <c r="Y27" s="528"/>
      <c r="Z27" s="528"/>
      <c r="AA27" s="76">
        <f t="shared" si="11"/>
      </c>
      <c r="AB27" s="524">
        <f>IF(OR(B27=0,B27=""),0,'変）特性等証明'!$W$3)</f>
        <v>0</v>
      </c>
      <c r="AC27" s="524"/>
      <c r="AD27" s="524"/>
      <c r="AE27" s="76">
        <f t="shared" si="12"/>
      </c>
      <c r="AF27" s="76">
        <f t="shared" si="13"/>
      </c>
      <c r="AG27" s="76">
        <f t="shared" si="14"/>
      </c>
      <c r="AH27" s="521">
        <f t="shared" si="15"/>
      </c>
      <c r="AI27" s="521"/>
      <c r="AJ27" s="521"/>
      <c r="AK27" s="76">
        <f t="shared" si="16"/>
      </c>
      <c r="AL27" s="516">
        <f t="shared" si="17"/>
        <v>0</v>
      </c>
      <c r="AM27" s="516"/>
      <c r="AN27" s="516"/>
      <c r="AO27" s="516"/>
      <c r="AP27" s="517"/>
      <c r="AQ27" s="519">
        <f>'変）特性等証明'!AC28</f>
        <v>0</v>
      </c>
      <c r="AR27" s="520"/>
      <c r="AS27" s="72">
        <f t="shared" si="18"/>
      </c>
      <c r="AT27" s="72">
        <f t="shared" si="19"/>
      </c>
      <c r="AU27" s="522">
        <f>IF(OR(AQ27=0,AQ27=""),0,'変）特性等証明'!AR28)</f>
        <v>0</v>
      </c>
      <c r="AV27" s="522"/>
      <c r="AW27" s="522"/>
      <c r="AX27" s="58">
        <f t="shared" si="24"/>
      </c>
      <c r="AY27" s="522">
        <f t="shared" si="25"/>
        <v>0</v>
      </c>
      <c r="AZ27" s="522"/>
      <c r="BA27" s="522"/>
      <c r="BB27" s="73">
        <f t="shared" si="26"/>
      </c>
      <c r="BC27" s="74">
        <f t="shared" si="27"/>
      </c>
      <c r="BD27" s="74">
        <f t="shared" si="28"/>
      </c>
      <c r="BE27" s="540">
        <f>IF(OR(AQ27=0,AQ27=""),"",'変）特性等証明'!AU28)</f>
      </c>
      <c r="BF27" s="540"/>
      <c r="BG27" s="540"/>
      <c r="BH27" s="77">
        <f t="shared" si="29"/>
      </c>
      <c r="BI27" s="542">
        <f t="shared" si="20"/>
      </c>
      <c r="BJ27" s="542"/>
      <c r="BK27" s="542"/>
      <c r="BL27" s="78">
        <f t="shared" si="30"/>
      </c>
      <c r="BM27" s="541">
        <f t="shared" si="21"/>
      </c>
      <c r="BN27" s="541"/>
      <c r="BO27" s="541"/>
      <c r="BP27" s="78">
        <f t="shared" si="31"/>
      </c>
      <c r="BQ27" s="543">
        <f>IF(OR(AQ27=0,AQ27=""),"",'変）特性等証明'!$W$3)</f>
      </c>
      <c r="BR27" s="543"/>
      <c r="BS27" s="543"/>
      <c r="BT27" s="79">
        <f t="shared" si="32"/>
      </c>
      <c r="BU27" s="79">
        <f t="shared" si="33"/>
      </c>
      <c r="BV27" s="79">
        <f t="shared" si="34"/>
      </c>
      <c r="BW27" s="540">
        <f t="shared" si="35"/>
      </c>
      <c r="BX27" s="540"/>
      <c r="BY27" s="540"/>
      <c r="BZ27" s="79">
        <f t="shared" si="36"/>
      </c>
      <c r="CA27" s="541">
        <f t="shared" si="22"/>
        <v>0</v>
      </c>
      <c r="CB27" s="541"/>
      <c r="CC27" s="541"/>
      <c r="CD27" s="541"/>
      <c r="CE27" s="541"/>
      <c r="CF27" s="534">
        <f t="shared" si="23"/>
        <v>0</v>
      </c>
      <c r="CG27" s="525"/>
      <c r="CH27" s="525"/>
      <c r="CI27" s="525"/>
      <c r="CJ27" s="535"/>
    </row>
    <row r="28" spans="1:88" s="59" customFormat="1" ht="33" customHeight="1">
      <c r="A28" s="57">
        <v>21</v>
      </c>
      <c r="B28" s="536">
        <f>'変）特性等証明'!B29</f>
        <v>0</v>
      </c>
      <c r="C28" s="537"/>
      <c r="D28" s="72">
        <f t="shared" si="0"/>
      </c>
      <c r="E28" s="72">
        <f t="shared" si="1"/>
      </c>
      <c r="F28" s="522">
        <f>IF(OR(B28=0,B28=""),0,'変）特性等証明'!W29)</f>
        <v>0</v>
      </c>
      <c r="G28" s="522"/>
      <c r="H28" s="522"/>
      <c r="I28" s="58">
        <f t="shared" si="2"/>
      </c>
      <c r="J28" s="522">
        <f t="shared" si="3"/>
        <v>0</v>
      </c>
      <c r="K28" s="522"/>
      <c r="L28" s="522"/>
      <c r="M28" s="73">
        <f t="shared" si="4"/>
      </c>
      <c r="N28" s="74">
        <f t="shared" si="5"/>
      </c>
      <c r="O28" s="74">
        <f t="shared" si="6"/>
      </c>
      <c r="P28" s="522">
        <f>'変）特性等証明'!Z29</f>
        <v>0</v>
      </c>
      <c r="Q28" s="522"/>
      <c r="R28" s="522"/>
      <c r="S28" s="58">
        <f t="shared" si="7"/>
      </c>
      <c r="T28" s="528">
        <f t="shared" si="8"/>
        <v>0</v>
      </c>
      <c r="U28" s="528"/>
      <c r="V28" s="528"/>
      <c r="W28" s="64">
        <f t="shared" si="9"/>
      </c>
      <c r="X28" s="528">
        <f t="shared" si="10"/>
        <v>0</v>
      </c>
      <c r="Y28" s="528"/>
      <c r="Z28" s="528"/>
      <c r="AA28" s="76">
        <f t="shared" si="11"/>
      </c>
      <c r="AB28" s="524">
        <f>IF(OR(B28=0,B28=""),0,'変）特性等証明'!$W$3)</f>
        <v>0</v>
      </c>
      <c r="AC28" s="524"/>
      <c r="AD28" s="524"/>
      <c r="AE28" s="76">
        <f t="shared" si="12"/>
      </c>
      <c r="AF28" s="76">
        <f t="shared" si="13"/>
      </c>
      <c r="AG28" s="76">
        <f t="shared" si="14"/>
      </c>
      <c r="AH28" s="521">
        <f t="shared" si="15"/>
      </c>
      <c r="AI28" s="521"/>
      <c r="AJ28" s="521"/>
      <c r="AK28" s="76">
        <f t="shared" si="16"/>
      </c>
      <c r="AL28" s="516">
        <f t="shared" si="17"/>
        <v>0</v>
      </c>
      <c r="AM28" s="516"/>
      <c r="AN28" s="516"/>
      <c r="AO28" s="516"/>
      <c r="AP28" s="517"/>
      <c r="AQ28" s="519">
        <f>'変）特性等証明'!AC29</f>
        <v>0</v>
      </c>
      <c r="AR28" s="520"/>
      <c r="AS28" s="72">
        <f t="shared" si="18"/>
      </c>
      <c r="AT28" s="72">
        <f t="shared" si="19"/>
      </c>
      <c r="AU28" s="522">
        <f>IF(OR(AQ28=0,AQ28=""),0,'変）特性等証明'!AR29)</f>
        <v>0</v>
      </c>
      <c r="AV28" s="522"/>
      <c r="AW28" s="522"/>
      <c r="AX28" s="58">
        <f t="shared" si="24"/>
      </c>
      <c r="AY28" s="522">
        <f t="shared" si="25"/>
        <v>0</v>
      </c>
      <c r="AZ28" s="522"/>
      <c r="BA28" s="522"/>
      <c r="BB28" s="73">
        <f t="shared" si="26"/>
      </c>
      <c r="BC28" s="74">
        <f t="shared" si="27"/>
      </c>
      <c r="BD28" s="74">
        <f t="shared" si="28"/>
      </c>
      <c r="BE28" s="540">
        <f>IF(OR(AQ28=0,AQ28=""),"",'変）特性等証明'!AU29)</f>
      </c>
      <c r="BF28" s="540"/>
      <c r="BG28" s="540"/>
      <c r="BH28" s="77">
        <f t="shared" si="29"/>
      </c>
      <c r="BI28" s="542">
        <f t="shared" si="20"/>
      </c>
      <c r="BJ28" s="542"/>
      <c r="BK28" s="542"/>
      <c r="BL28" s="78">
        <f t="shared" si="30"/>
      </c>
      <c r="BM28" s="541">
        <f t="shared" si="21"/>
      </c>
      <c r="BN28" s="541"/>
      <c r="BO28" s="541"/>
      <c r="BP28" s="78">
        <f t="shared" si="31"/>
      </c>
      <c r="BQ28" s="543">
        <f>IF(OR(AQ28=0,AQ28=""),"",'変）特性等証明'!$W$3)</f>
      </c>
      <c r="BR28" s="543"/>
      <c r="BS28" s="543"/>
      <c r="BT28" s="79">
        <f t="shared" si="32"/>
      </c>
      <c r="BU28" s="79">
        <f t="shared" si="33"/>
      </c>
      <c r="BV28" s="79">
        <f t="shared" si="34"/>
      </c>
      <c r="BW28" s="540">
        <f t="shared" si="35"/>
      </c>
      <c r="BX28" s="540"/>
      <c r="BY28" s="540"/>
      <c r="BZ28" s="79">
        <f t="shared" si="36"/>
      </c>
      <c r="CA28" s="541">
        <f t="shared" si="22"/>
        <v>0</v>
      </c>
      <c r="CB28" s="541"/>
      <c r="CC28" s="541"/>
      <c r="CD28" s="541"/>
      <c r="CE28" s="541"/>
      <c r="CF28" s="534">
        <f t="shared" si="23"/>
        <v>0</v>
      </c>
      <c r="CG28" s="525"/>
      <c r="CH28" s="525"/>
      <c r="CI28" s="525"/>
      <c r="CJ28" s="535"/>
    </row>
    <row r="29" spans="1:88" s="59" customFormat="1" ht="33" customHeight="1">
      <c r="A29" s="57">
        <v>22</v>
      </c>
      <c r="B29" s="536">
        <f>'変）特性等証明'!B30</f>
        <v>0</v>
      </c>
      <c r="C29" s="537"/>
      <c r="D29" s="72">
        <f t="shared" si="0"/>
      </c>
      <c r="E29" s="72">
        <f t="shared" si="1"/>
      </c>
      <c r="F29" s="522">
        <f>IF(OR(B29=0,B29=""),0,'変）特性等証明'!W30)</f>
        <v>0</v>
      </c>
      <c r="G29" s="522"/>
      <c r="H29" s="522"/>
      <c r="I29" s="58">
        <f t="shared" si="2"/>
      </c>
      <c r="J29" s="522">
        <f t="shared" si="3"/>
        <v>0</v>
      </c>
      <c r="K29" s="522"/>
      <c r="L29" s="522"/>
      <c r="M29" s="73">
        <f t="shared" si="4"/>
      </c>
      <c r="N29" s="74">
        <f t="shared" si="5"/>
      </c>
      <c r="O29" s="74">
        <f t="shared" si="6"/>
      </c>
      <c r="P29" s="522">
        <f>'変）特性等証明'!Z30</f>
        <v>0</v>
      </c>
      <c r="Q29" s="522"/>
      <c r="R29" s="522"/>
      <c r="S29" s="58">
        <f t="shared" si="7"/>
      </c>
      <c r="T29" s="528">
        <f t="shared" si="8"/>
        <v>0</v>
      </c>
      <c r="U29" s="528"/>
      <c r="V29" s="528"/>
      <c r="W29" s="64">
        <f t="shared" si="9"/>
      </c>
      <c r="X29" s="528">
        <f t="shared" si="10"/>
        <v>0</v>
      </c>
      <c r="Y29" s="528"/>
      <c r="Z29" s="528"/>
      <c r="AA29" s="76">
        <f t="shared" si="11"/>
      </c>
      <c r="AB29" s="524">
        <f>IF(OR(B29=0,B29=""),0,'変）特性等証明'!$W$3)</f>
        <v>0</v>
      </c>
      <c r="AC29" s="524"/>
      <c r="AD29" s="524"/>
      <c r="AE29" s="76">
        <f t="shared" si="12"/>
      </c>
      <c r="AF29" s="76">
        <f t="shared" si="13"/>
      </c>
      <c r="AG29" s="76">
        <f t="shared" si="14"/>
      </c>
      <c r="AH29" s="521">
        <f t="shared" si="15"/>
      </c>
      <c r="AI29" s="521"/>
      <c r="AJ29" s="521"/>
      <c r="AK29" s="76">
        <f t="shared" si="16"/>
      </c>
      <c r="AL29" s="516">
        <f t="shared" si="17"/>
        <v>0</v>
      </c>
      <c r="AM29" s="516"/>
      <c r="AN29" s="516"/>
      <c r="AO29" s="516"/>
      <c r="AP29" s="517"/>
      <c r="AQ29" s="519">
        <f>'変）特性等証明'!AC30</f>
        <v>0</v>
      </c>
      <c r="AR29" s="520"/>
      <c r="AS29" s="72">
        <f t="shared" si="18"/>
      </c>
      <c r="AT29" s="72">
        <f t="shared" si="19"/>
      </c>
      <c r="AU29" s="522">
        <f>IF(OR(AQ29=0,AQ29=""),0,'変）特性等証明'!AR30)</f>
        <v>0</v>
      </c>
      <c r="AV29" s="522"/>
      <c r="AW29" s="522"/>
      <c r="AX29" s="58">
        <f t="shared" si="24"/>
      </c>
      <c r="AY29" s="522">
        <f t="shared" si="25"/>
        <v>0</v>
      </c>
      <c r="AZ29" s="522"/>
      <c r="BA29" s="522"/>
      <c r="BB29" s="73">
        <f t="shared" si="26"/>
      </c>
      <c r="BC29" s="74">
        <f t="shared" si="27"/>
      </c>
      <c r="BD29" s="74">
        <f t="shared" si="28"/>
      </c>
      <c r="BE29" s="540">
        <f>IF(OR(AQ29=0,AQ29=""),"",'変）特性等証明'!AU30)</f>
      </c>
      <c r="BF29" s="540"/>
      <c r="BG29" s="540"/>
      <c r="BH29" s="77">
        <f t="shared" si="29"/>
      </c>
      <c r="BI29" s="542">
        <f t="shared" si="20"/>
      </c>
      <c r="BJ29" s="542"/>
      <c r="BK29" s="542"/>
      <c r="BL29" s="78">
        <f t="shared" si="30"/>
      </c>
      <c r="BM29" s="541">
        <f t="shared" si="21"/>
      </c>
      <c r="BN29" s="541"/>
      <c r="BO29" s="541"/>
      <c r="BP29" s="78">
        <f t="shared" si="31"/>
      </c>
      <c r="BQ29" s="543">
        <f>IF(OR(AQ29=0,AQ29=""),"",'変）特性等証明'!$W$3)</f>
      </c>
      <c r="BR29" s="543"/>
      <c r="BS29" s="543"/>
      <c r="BT29" s="79">
        <f t="shared" si="32"/>
      </c>
      <c r="BU29" s="79">
        <f t="shared" si="33"/>
      </c>
      <c r="BV29" s="79">
        <f t="shared" si="34"/>
      </c>
      <c r="BW29" s="540">
        <f t="shared" si="35"/>
      </c>
      <c r="BX29" s="540"/>
      <c r="BY29" s="540"/>
      <c r="BZ29" s="79">
        <f t="shared" si="36"/>
      </c>
      <c r="CA29" s="541">
        <f t="shared" si="22"/>
        <v>0</v>
      </c>
      <c r="CB29" s="541"/>
      <c r="CC29" s="541"/>
      <c r="CD29" s="541"/>
      <c r="CE29" s="541"/>
      <c r="CF29" s="534">
        <f t="shared" si="23"/>
        <v>0</v>
      </c>
      <c r="CG29" s="525"/>
      <c r="CH29" s="525"/>
      <c r="CI29" s="525"/>
      <c r="CJ29" s="535"/>
    </row>
    <row r="30" spans="1:88" s="59" customFormat="1" ht="33" customHeight="1">
      <c r="A30" s="57">
        <v>23</v>
      </c>
      <c r="B30" s="536">
        <f>'変）特性等証明'!B31</f>
        <v>0</v>
      </c>
      <c r="C30" s="537"/>
      <c r="D30" s="72">
        <f t="shared" si="0"/>
      </c>
      <c r="E30" s="72">
        <f t="shared" si="1"/>
      </c>
      <c r="F30" s="522">
        <f>IF(OR(B30=0,B30=""),0,'変）特性等証明'!W31)</f>
        <v>0</v>
      </c>
      <c r="G30" s="522"/>
      <c r="H30" s="522"/>
      <c r="I30" s="58">
        <f t="shared" si="2"/>
      </c>
      <c r="J30" s="522">
        <f t="shared" si="3"/>
        <v>0</v>
      </c>
      <c r="K30" s="522"/>
      <c r="L30" s="522"/>
      <c r="M30" s="73">
        <f t="shared" si="4"/>
      </c>
      <c r="N30" s="74">
        <f t="shared" si="5"/>
      </c>
      <c r="O30" s="74">
        <f t="shared" si="6"/>
      </c>
      <c r="P30" s="522">
        <f>'変）特性等証明'!Z31</f>
        <v>0</v>
      </c>
      <c r="Q30" s="522"/>
      <c r="R30" s="522"/>
      <c r="S30" s="58">
        <f t="shared" si="7"/>
      </c>
      <c r="T30" s="528">
        <f t="shared" si="8"/>
        <v>0</v>
      </c>
      <c r="U30" s="528"/>
      <c r="V30" s="528"/>
      <c r="W30" s="64">
        <f t="shared" si="9"/>
      </c>
      <c r="X30" s="528">
        <f t="shared" si="10"/>
        <v>0</v>
      </c>
      <c r="Y30" s="528"/>
      <c r="Z30" s="528"/>
      <c r="AA30" s="76">
        <f t="shared" si="11"/>
      </c>
      <c r="AB30" s="524">
        <f>IF(OR(B30=0,B30=""),0,'変）特性等証明'!$W$3)</f>
        <v>0</v>
      </c>
      <c r="AC30" s="524"/>
      <c r="AD30" s="524"/>
      <c r="AE30" s="76">
        <f t="shared" si="12"/>
      </c>
      <c r="AF30" s="76">
        <f t="shared" si="13"/>
      </c>
      <c r="AG30" s="76">
        <f t="shared" si="14"/>
      </c>
      <c r="AH30" s="521">
        <f t="shared" si="15"/>
      </c>
      <c r="AI30" s="521"/>
      <c r="AJ30" s="521"/>
      <c r="AK30" s="76">
        <f t="shared" si="16"/>
      </c>
      <c r="AL30" s="516">
        <f t="shared" si="17"/>
        <v>0</v>
      </c>
      <c r="AM30" s="516"/>
      <c r="AN30" s="516"/>
      <c r="AO30" s="516"/>
      <c r="AP30" s="517"/>
      <c r="AQ30" s="519">
        <f>'変）特性等証明'!AC31</f>
        <v>0</v>
      </c>
      <c r="AR30" s="520"/>
      <c r="AS30" s="72">
        <f t="shared" si="18"/>
      </c>
      <c r="AT30" s="72">
        <f t="shared" si="19"/>
      </c>
      <c r="AU30" s="522">
        <f>IF(OR(AQ30=0,AQ30=""),0,'変）特性等証明'!AR31)</f>
        <v>0</v>
      </c>
      <c r="AV30" s="522"/>
      <c r="AW30" s="522"/>
      <c r="AX30" s="58">
        <f t="shared" si="24"/>
      </c>
      <c r="AY30" s="522">
        <f t="shared" si="25"/>
        <v>0</v>
      </c>
      <c r="AZ30" s="522"/>
      <c r="BA30" s="522"/>
      <c r="BB30" s="73">
        <f t="shared" si="26"/>
      </c>
      <c r="BC30" s="74">
        <f t="shared" si="27"/>
      </c>
      <c r="BD30" s="74">
        <f t="shared" si="28"/>
      </c>
      <c r="BE30" s="540">
        <f>IF(OR(AQ30=0,AQ30=""),"",'変）特性等証明'!AU31)</f>
      </c>
      <c r="BF30" s="540"/>
      <c r="BG30" s="540"/>
      <c r="BH30" s="77">
        <f t="shared" si="29"/>
      </c>
      <c r="BI30" s="542">
        <f t="shared" si="20"/>
      </c>
      <c r="BJ30" s="542"/>
      <c r="BK30" s="542"/>
      <c r="BL30" s="78">
        <f t="shared" si="30"/>
      </c>
      <c r="BM30" s="541">
        <f t="shared" si="21"/>
      </c>
      <c r="BN30" s="541"/>
      <c r="BO30" s="541"/>
      <c r="BP30" s="78">
        <f t="shared" si="31"/>
      </c>
      <c r="BQ30" s="543">
        <f>IF(OR(AQ30=0,AQ30=""),"",'変）特性等証明'!$W$3)</f>
      </c>
      <c r="BR30" s="543"/>
      <c r="BS30" s="543"/>
      <c r="BT30" s="79">
        <f t="shared" si="32"/>
      </c>
      <c r="BU30" s="79">
        <f t="shared" si="33"/>
      </c>
      <c r="BV30" s="79">
        <f t="shared" si="34"/>
      </c>
      <c r="BW30" s="540">
        <f t="shared" si="35"/>
      </c>
      <c r="BX30" s="540"/>
      <c r="BY30" s="540"/>
      <c r="BZ30" s="79">
        <f t="shared" si="36"/>
      </c>
      <c r="CA30" s="541">
        <f t="shared" si="22"/>
        <v>0</v>
      </c>
      <c r="CB30" s="541"/>
      <c r="CC30" s="541"/>
      <c r="CD30" s="541"/>
      <c r="CE30" s="541"/>
      <c r="CF30" s="534">
        <f t="shared" si="23"/>
        <v>0</v>
      </c>
      <c r="CG30" s="525"/>
      <c r="CH30" s="525"/>
      <c r="CI30" s="525"/>
      <c r="CJ30" s="535"/>
    </row>
    <row r="31" spans="1:88" s="59" customFormat="1" ht="33" customHeight="1">
      <c r="A31" s="57">
        <v>24</v>
      </c>
      <c r="B31" s="536">
        <f>'変）特性等証明'!B32</f>
        <v>0</v>
      </c>
      <c r="C31" s="537"/>
      <c r="D31" s="72">
        <f t="shared" si="0"/>
      </c>
      <c r="E31" s="72">
        <f t="shared" si="1"/>
      </c>
      <c r="F31" s="522">
        <f>IF(OR(B31=0,B31=""),0,'変）特性等証明'!W32)</f>
        <v>0</v>
      </c>
      <c r="G31" s="522"/>
      <c r="H31" s="522"/>
      <c r="I31" s="58">
        <f t="shared" si="2"/>
      </c>
      <c r="J31" s="522">
        <f t="shared" si="3"/>
        <v>0</v>
      </c>
      <c r="K31" s="522"/>
      <c r="L31" s="522"/>
      <c r="M31" s="73">
        <f t="shared" si="4"/>
      </c>
      <c r="N31" s="74">
        <f t="shared" si="5"/>
      </c>
      <c r="O31" s="74">
        <f t="shared" si="6"/>
      </c>
      <c r="P31" s="522">
        <f>'変）特性等証明'!Z32</f>
        <v>0</v>
      </c>
      <c r="Q31" s="522"/>
      <c r="R31" s="522"/>
      <c r="S31" s="58">
        <f t="shared" si="7"/>
      </c>
      <c r="T31" s="528">
        <f t="shared" si="8"/>
        <v>0</v>
      </c>
      <c r="U31" s="528"/>
      <c r="V31" s="528"/>
      <c r="W31" s="64">
        <f t="shared" si="9"/>
      </c>
      <c r="X31" s="528">
        <f t="shared" si="10"/>
        <v>0</v>
      </c>
      <c r="Y31" s="528"/>
      <c r="Z31" s="528"/>
      <c r="AA31" s="76">
        <f t="shared" si="11"/>
      </c>
      <c r="AB31" s="524">
        <f>IF(OR(B31=0,B31=""),0,'変）特性等証明'!$W$3)</f>
        <v>0</v>
      </c>
      <c r="AC31" s="524"/>
      <c r="AD31" s="524"/>
      <c r="AE31" s="76">
        <f t="shared" si="12"/>
      </c>
      <c r="AF31" s="76">
        <f t="shared" si="13"/>
      </c>
      <c r="AG31" s="76">
        <f t="shared" si="14"/>
      </c>
      <c r="AH31" s="521">
        <f t="shared" si="15"/>
      </c>
      <c r="AI31" s="521"/>
      <c r="AJ31" s="521"/>
      <c r="AK31" s="76">
        <f t="shared" si="16"/>
      </c>
      <c r="AL31" s="516">
        <f t="shared" si="17"/>
        <v>0</v>
      </c>
      <c r="AM31" s="516"/>
      <c r="AN31" s="516"/>
      <c r="AO31" s="516"/>
      <c r="AP31" s="517"/>
      <c r="AQ31" s="519">
        <f>'変）特性等証明'!AC32</f>
        <v>0</v>
      </c>
      <c r="AR31" s="520"/>
      <c r="AS31" s="72">
        <f t="shared" si="18"/>
      </c>
      <c r="AT31" s="72">
        <f t="shared" si="19"/>
      </c>
      <c r="AU31" s="522">
        <f>IF(OR(AQ31=0,AQ31=""),0,'変）特性等証明'!AR32)</f>
        <v>0</v>
      </c>
      <c r="AV31" s="522"/>
      <c r="AW31" s="522"/>
      <c r="AX31" s="58">
        <f t="shared" si="24"/>
      </c>
      <c r="AY31" s="522">
        <f t="shared" si="25"/>
        <v>0</v>
      </c>
      <c r="AZ31" s="522"/>
      <c r="BA31" s="522"/>
      <c r="BB31" s="73">
        <f t="shared" si="26"/>
      </c>
      <c r="BC31" s="74">
        <f t="shared" si="27"/>
      </c>
      <c r="BD31" s="74">
        <f t="shared" si="28"/>
      </c>
      <c r="BE31" s="540">
        <f>IF(OR(AQ31=0,AQ31=""),"",'変）特性等証明'!AU32)</f>
      </c>
      <c r="BF31" s="540"/>
      <c r="BG31" s="540"/>
      <c r="BH31" s="77">
        <f t="shared" si="29"/>
      </c>
      <c r="BI31" s="542">
        <f t="shared" si="20"/>
      </c>
      <c r="BJ31" s="542"/>
      <c r="BK31" s="542"/>
      <c r="BL31" s="78">
        <f t="shared" si="30"/>
      </c>
      <c r="BM31" s="541">
        <f t="shared" si="21"/>
      </c>
      <c r="BN31" s="541"/>
      <c r="BO31" s="541"/>
      <c r="BP31" s="78">
        <f t="shared" si="31"/>
      </c>
      <c r="BQ31" s="543">
        <f>IF(OR(AQ31=0,AQ31=""),"",'変）特性等証明'!$W$3)</f>
      </c>
      <c r="BR31" s="543"/>
      <c r="BS31" s="543"/>
      <c r="BT31" s="79">
        <f t="shared" si="32"/>
      </c>
      <c r="BU31" s="79">
        <f t="shared" si="33"/>
      </c>
      <c r="BV31" s="79">
        <f t="shared" si="34"/>
      </c>
      <c r="BW31" s="540">
        <f t="shared" si="35"/>
      </c>
      <c r="BX31" s="540"/>
      <c r="BY31" s="540"/>
      <c r="BZ31" s="79">
        <f t="shared" si="36"/>
      </c>
      <c r="CA31" s="541">
        <f t="shared" si="22"/>
        <v>0</v>
      </c>
      <c r="CB31" s="541"/>
      <c r="CC31" s="541"/>
      <c r="CD31" s="541"/>
      <c r="CE31" s="541"/>
      <c r="CF31" s="534">
        <f t="shared" si="23"/>
        <v>0</v>
      </c>
      <c r="CG31" s="525"/>
      <c r="CH31" s="525"/>
      <c r="CI31" s="525"/>
      <c r="CJ31" s="535"/>
    </row>
    <row r="32" spans="1:88" s="59" customFormat="1" ht="33" customHeight="1">
      <c r="A32" s="57">
        <v>25</v>
      </c>
      <c r="B32" s="536">
        <f>'変）特性等証明'!B33</f>
        <v>0</v>
      </c>
      <c r="C32" s="537"/>
      <c r="D32" s="72">
        <f t="shared" si="0"/>
      </c>
      <c r="E32" s="72">
        <f t="shared" si="1"/>
      </c>
      <c r="F32" s="522">
        <f>IF(OR(B32=0,B32=""),0,'変）特性等証明'!W33)</f>
        <v>0</v>
      </c>
      <c r="G32" s="522"/>
      <c r="H32" s="522"/>
      <c r="I32" s="58">
        <f t="shared" si="2"/>
      </c>
      <c r="J32" s="522">
        <f t="shared" si="3"/>
        <v>0</v>
      </c>
      <c r="K32" s="522"/>
      <c r="L32" s="522"/>
      <c r="M32" s="73">
        <f t="shared" si="4"/>
      </c>
      <c r="N32" s="74">
        <f t="shared" si="5"/>
      </c>
      <c r="O32" s="74">
        <f t="shared" si="6"/>
      </c>
      <c r="P32" s="522">
        <f>'変）特性等証明'!Z33</f>
        <v>0</v>
      </c>
      <c r="Q32" s="522"/>
      <c r="R32" s="522"/>
      <c r="S32" s="58">
        <f t="shared" si="7"/>
      </c>
      <c r="T32" s="528">
        <f t="shared" si="8"/>
        <v>0</v>
      </c>
      <c r="U32" s="528"/>
      <c r="V32" s="528"/>
      <c r="W32" s="64">
        <f t="shared" si="9"/>
      </c>
      <c r="X32" s="528">
        <f t="shared" si="10"/>
        <v>0</v>
      </c>
      <c r="Y32" s="528"/>
      <c r="Z32" s="528"/>
      <c r="AA32" s="76">
        <f t="shared" si="11"/>
      </c>
      <c r="AB32" s="524">
        <f>IF(OR(B32=0,B32=""),0,'変）特性等証明'!$W$3)</f>
        <v>0</v>
      </c>
      <c r="AC32" s="524"/>
      <c r="AD32" s="524"/>
      <c r="AE32" s="76">
        <f t="shared" si="12"/>
      </c>
      <c r="AF32" s="76">
        <f t="shared" si="13"/>
      </c>
      <c r="AG32" s="76">
        <f t="shared" si="14"/>
      </c>
      <c r="AH32" s="521">
        <f t="shared" si="15"/>
      </c>
      <c r="AI32" s="521"/>
      <c r="AJ32" s="521"/>
      <c r="AK32" s="76">
        <f t="shared" si="16"/>
      </c>
      <c r="AL32" s="516">
        <f t="shared" si="17"/>
        <v>0</v>
      </c>
      <c r="AM32" s="516"/>
      <c r="AN32" s="516"/>
      <c r="AO32" s="516"/>
      <c r="AP32" s="517"/>
      <c r="AQ32" s="519">
        <f>'変）特性等証明'!AC33</f>
        <v>0</v>
      </c>
      <c r="AR32" s="520"/>
      <c r="AS32" s="72">
        <f t="shared" si="18"/>
      </c>
      <c r="AT32" s="72">
        <f t="shared" si="19"/>
      </c>
      <c r="AU32" s="522">
        <f>IF(OR(AQ32=0,AQ32=""),0,'変）特性等証明'!AR33)</f>
        <v>0</v>
      </c>
      <c r="AV32" s="522"/>
      <c r="AW32" s="522"/>
      <c r="AX32" s="58">
        <f t="shared" si="24"/>
      </c>
      <c r="AY32" s="522">
        <f t="shared" si="25"/>
        <v>0</v>
      </c>
      <c r="AZ32" s="522"/>
      <c r="BA32" s="522"/>
      <c r="BB32" s="73">
        <f t="shared" si="26"/>
      </c>
      <c r="BC32" s="74">
        <f t="shared" si="27"/>
      </c>
      <c r="BD32" s="74">
        <f t="shared" si="28"/>
      </c>
      <c r="BE32" s="540">
        <f>IF(OR(AQ32=0,AQ32=""),"",'変）特性等証明'!AU33)</f>
      </c>
      <c r="BF32" s="540"/>
      <c r="BG32" s="540"/>
      <c r="BH32" s="77">
        <f t="shared" si="29"/>
      </c>
      <c r="BI32" s="542">
        <f t="shared" si="20"/>
      </c>
      <c r="BJ32" s="542"/>
      <c r="BK32" s="542"/>
      <c r="BL32" s="78">
        <f t="shared" si="30"/>
      </c>
      <c r="BM32" s="541">
        <f t="shared" si="21"/>
      </c>
      <c r="BN32" s="541"/>
      <c r="BO32" s="541"/>
      <c r="BP32" s="78">
        <f t="shared" si="31"/>
      </c>
      <c r="BQ32" s="543">
        <f>IF(OR(AQ32=0,AQ32=""),"",'変）特性等証明'!$W$3)</f>
      </c>
      <c r="BR32" s="543"/>
      <c r="BS32" s="543"/>
      <c r="BT32" s="79">
        <f t="shared" si="32"/>
      </c>
      <c r="BU32" s="79">
        <f t="shared" si="33"/>
      </c>
      <c r="BV32" s="79">
        <f t="shared" si="34"/>
      </c>
      <c r="BW32" s="540">
        <f t="shared" si="35"/>
      </c>
      <c r="BX32" s="540"/>
      <c r="BY32" s="540"/>
      <c r="BZ32" s="79">
        <f t="shared" si="36"/>
      </c>
      <c r="CA32" s="541">
        <f t="shared" si="22"/>
        <v>0</v>
      </c>
      <c r="CB32" s="541"/>
      <c r="CC32" s="541"/>
      <c r="CD32" s="541"/>
      <c r="CE32" s="541"/>
      <c r="CF32" s="534">
        <f t="shared" si="23"/>
        <v>0</v>
      </c>
      <c r="CG32" s="525"/>
      <c r="CH32" s="525"/>
      <c r="CI32" s="525"/>
      <c r="CJ32" s="535"/>
    </row>
    <row r="33" spans="1:88" s="59" customFormat="1" ht="33" customHeight="1">
      <c r="A33" s="57">
        <v>26</v>
      </c>
      <c r="B33" s="536">
        <f>'変）特性等証明'!B34</f>
        <v>0</v>
      </c>
      <c r="C33" s="537"/>
      <c r="D33" s="72">
        <f t="shared" si="0"/>
      </c>
      <c r="E33" s="72">
        <f t="shared" si="1"/>
      </c>
      <c r="F33" s="522">
        <f>IF(OR(B33=0,B33=""),0,'変）特性等証明'!W34)</f>
        <v>0</v>
      </c>
      <c r="G33" s="522"/>
      <c r="H33" s="522"/>
      <c r="I33" s="58">
        <f t="shared" si="2"/>
      </c>
      <c r="J33" s="522">
        <f t="shared" si="3"/>
        <v>0</v>
      </c>
      <c r="K33" s="522"/>
      <c r="L33" s="522"/>
      <c r="M33" s="73">
        <f t="shared" si="4"/>
      </c>
      <c r="N33" s="74">
        <f t="shared" si="5"/>
      </c>
      <c r="O33" s="74">
        <f t="shared" si="6"/>
      </c>
      <c r="P33" s="522">
        <f>'変）特性等証明'!Z34</f>
        <v>0</v>
      </c>
      <c r="Q33" s="522"/>
      <c r="R33" s="522"/>
      <c r="S33" s="58">
        <f t="shared" si="7"/>
      </c>
      <c r="T33" s="528">
        <f t="shared" si="8"/>
        <v>0</v>
      </c>
      <c r="U33" s="528"/>
      <c r="V33" s="528"/>
      <c r="W33" s="64">
        <f t="shared" si="9"/>
      </c>
      <c r="X33" s="528">
        <f t="shared" si="10"/>
        <v>0</v>
      </c>
      <c r="Y33" s="528"/>
      <c r="Z33" s="528"/>
      <c r="AA33" s="76">
        <f t="shared" si="11"/>
      </c>
      <c r="AB33" s="524">
        <f>IF(OR(B33=0,B33=""),0,'変）特性等証明'!$W$3)</f>
        <v>0</v>
      </c>
      <c r="AC33" s="524"/>
      <c r="AD33" s="524"/>
      <c r="AE33" s="76">
        <f t="shared" si="12"/>
      </c>
      <c r="AF33" s="76">
        <f t="shared" si="13"/>
      </c>
      <c r="AG33" s="76">
        <f t="shared" si="14"/>
      </c>
      <c r="AH33" s="521">
        <f t="shared" si="15"/>
      </c>
      <c r="AI33" s="521"/>
      <c r="AJ33" s="521"/>
      <c r="AK33" s="76">
        <f t="shared" si="16"/>
      </c>
      <c r="AL33" s="516">
        <f t="shared" si="17"/>
        <v>0</v>
      </c>
      <c r="AM33" s="516"/>
      <c r="AN33" s="516"/>
      <c r="AO33" s="516"/>
      <c r="AP33" s="517"/>
      <c r="AQ33" s="519">
        <f>'変）特性等証明'!AC34</f>
        <v>0</v>
      </c>
      <c r="AR33" s="520"/>
      <c r="AS33" s="72">
        <f t="shared" si="18"/>
      </c>
      <c r="AT33" s="72">
        <f t="shared" si="19"/>
      </c>
      <c r="AU33" s="522">
        <f>IF(OR(AQ33=0,AQ33=""),0,'変）特性等証明'!AR34)</f>
        <v>0</v>
      </c>
      <c r="AV33" s="522"/>
      <c r="AW33" s="522"/>
      <c r="AX33" s="58">
        <f t="shared" si="24"/>
      </c>
      <c r="AY33" s="522">
        <f t="shared" si="25"/>
        <v>0</v>
      </c>
      <c r="AZ33" s="522"/>
      <c r="BA33" s="522"/>
      <c r="BB33" s="73">
        <f t="shared" si="26"/>
      </c>
      <c r="BC33" s="74">
        <f t="shared" si="27"/>
      </c>
      <c r="BD33" s="74">
        <f t="shared" si="28"/>
      </c>
      <c r="BE33" s="540">
        <f>IF(OR(AQ33=0,AQ33=""),"",'変）特性等証明'!AU34)</f>
      </c>
      <c r="BF33" s="540"/>
      <c r="BG33" s="540"/>
      <c r="BH33" s="77">
        <f t="shared" si="29"/>
      </c>
      <c r="BI33" s="542">
        <f t="shared" si="20"/>
      </c>
      <c r="BJ33" s="542"/>
      <c r="BK33" s="542"/>
      <c r="BL33" s="78">
        <f t="shared" si="30"/>
      </c>
      <c r="BM33" s="541">
        <f t="shared" si="21"/>
      </c>
      <c r="BN33" s="541"/>
      <c r="BO33" s="541"/>
      <c r="BP33" s="78">
        <f t="shared" si="31"/>
      </c>
      <c r="BQ33" s="543">
        <f>IF(OR(AQ33=0,AQ33=""),"",'変）特性等証明'!$W$3)</f>
      </c>
      <c r="BR33" s="543"/>
      <c r="BS33" s="543"/>
      <c r="BT33" s="79">
        <f t="shared" si="32"/>
      </c>
      <c r="BU33" s="79">
        <f t="shared" si="33"/>
      </c>
      <c r="BV33" s="79">
        <f t="shared" si="34"/>
      </c>
      <c r="BW33" s="540">
        <f t="shared" si="35"/>
      </c>
      <c r="BX33" s="540"/>
      <c r="BY33" s="540"/>
      <c r="BZ33" s="79">
        <f t="shared" si="36"/>
      </c>
      <c r="CA33" s="541">
        <f t="shared" si="22"/>
        <v>0</v>
      </c>
      <c r="CB33" s="541"/>
      <c r="CC33" s="541"/>
      <c r="CD33" s="541"/>
      <c r="CE33" s="541"/>
      <c r="CF33" s="534">
        <f t="shared" si="23"/>
        <v>0</v>
      </c>
      <c r="CG33" s="525"/>
      <c r="CH33" s="525"/>
      <c r="CI33" s="525"/>
      <c r="CJ33" s="535"/>
    </row>
    <row r="34" spans="1:88" s="59" customFormat="1" ht="33" customHeight="1">
      <c r="A34" s="57">
        <v>27</v>
      </c>
      <c r="B34" s="536">
        <f>'変）特性等証明'!B35</f>
        <v>0</v>
      </c>
      <c r="C34" s="537"/>
      <c r="D34" s="72">
        <f t="shared" si="0"/>
      </c>
      <c r="E34" s="72">
        <f t="shared" si="1"/>
      </c>
      <c r="F34" s="522">
        <f>IF(OR(B34=0,B34=""),0,'変）特性等証明'!W35)</f>
        <v>0</v>
      </c>
      <c r="G34" s="522"/>
      <c r="H34" s="522"/>
      <c r="I34" s="58">
        <f t="shared" si="2"/>
      </c>
      <c r="J34" s="522">
        <f t="shared" si="3"/>
        <v>0</v>
      </c>
      <c r="K34" s="522"/>
      <c r="L34" s="522"/>
      <c r="M34" s="73">
        <f t="shared" si="4"/>
      </c>
      <c r="N34" s="74">
        <f t="shared" si="5"/>
      </c>
      <c r="O34" s="74">
        <f t="shared" si="6"/>
      </c>
      <c r="P34" s="522">
        <f>'変）特性等証明'!Z35</f>
        <v>0</v>
      </c>
      <c r="Q34" s="522"/>
      <c r="R34" s="522"/>
      <c r="S34" s="58">
        <f t="shared" si="7"/>
      </c>
      <c r="T34" s="528">
        <f t="shared" si="8"/>
        <v>0</v>
      </c>
      <c r="U34" s="528"/>
      <c r="V34" s="528"/>
      <c r="W34" s="64">
        <f t="shared" si="9"/>
      </c>
      <c r="X34" s="528">
        <f t="shared" si="10"/>
        <v>0</v>
      </c>
      <c r="Y34" s="528"/>
      <c r="Z34" s="528"/>
      <c r="AA34" s="76">
        <f t="shared" si="11"/>
      </c>
      <c r="AB34" s="524">
        <f>IF(OR(B34=0,B34=""),0,'変）特性等証明'!$W$3)</f>
        <v>0</v>
      </c>
      <c r="AC34" s="524"/>
      <c r="AD34" s="524"/>
      <c r="AE34" s="76">
        <f t="shared" si="12"/>
      </c>
      <c r="AF34" s="76">
        <f t="shared" si="13"/>
      </c>
      <c r="AG34" s="76">
        <f t="shared" si="14"/>
      </c>
      <c r="AH34" s="521">
        <f t="shared" si="15"/>
      </c>
      <c r="AI34" s="521"/>
      <c r="AJ34" s="521"/>
      <c r="AK34" s="76">
        <f t="shared" si="16"/>
      </c>
      <c r="AL34" s="516">
        <f t="shared" si="17"/>
        <v>0</v>
      </c>
      <c r="AM34" s="516"/>
      <c r="AN34" s="516"/>
      <c r="AO34" s="516"/>
      <c r="AP34" s="517"/>
      <c r="AQ34" s="519">
        <f>'変）特性等証明'!AC35</f>
        <v>0</v>
      </c>
      <c r="AR34" s="520"/>
      <c r="AS34" s="72">
        <f t="shared" si="18"/>
      </c>
      <c r="AT34" s="72">
        <f t="shared" si="19"/>
      </c>
      <c r="AU34" s="522">
        <f>IF(OR(AQ34=0,AQ34=""),0,'変）特性等証明'!AR35)</f>
        <v>0</v>
      </c>
      <c r="AV34" s="522"/>
      <c r="AW34" s="522"/>
      <c r="AX34" s="58">
        <f t="shared" si="24"/>
      </c>
      <c r="AY34" s="522">
        <f t="shared" si="25"/>
        <v>0</v>
      </c>
      <c r="AZ34" s="522"/>
      <c r="BA34" s="522"/>
      <c r="BB34" s="73">
        <f t="shared" si="26"/>
      </c>
      <c r="BC34" s="74">
        <f t="shared" si="27"/>
      </c>
      <c r="BD34" s="74">
        <f t="shared" si="28"/>
      </c>
      <c r="BE34" s="540">
        <f>IF(OR(AQ34=0,AQ34=""),"",'変）特性等証明'!AU35)</f>
      </c>
      <c r="BF34" s="540"/>
      <c r="BG34" s="540"/>
      <c r="BH34" s="77">
        <f t="shared" si="29"/>
      </c>
      <c r="BI34" s="542">
        <f t="shared" si="20"/>
      </c>
      <c r="BJ34" s="542"/>
      <c r="BK34" s="542"/>
      <c r="BL34" s="78">
        <f t="shared" si="30"/>
      </c>
      <c r="BM34" s="541">
        <f t="shared" si="21"/>
      </c>
      <c r="BN34" s="541"/>
      <c r="BO34" s="541"/>
      <c r="BP34" s="78">
        <f t="shared" si="31"/>
      </c>
      <c r="BQ34" s="543">
        <f>IF(OR(AQ34=0,AQ34=""),"",'変）特性等証明'!$W$3)</f>
      </c>
      <c r="BR34" s="543"/>
      <c r="BS34" s="543"/>
      <c r="BT34" s="79">
        <f t="shared" si="32"/>
      </c>
      <c r="BU34" s="79">
        <f t="shared" si="33"/>
      </c>
      <c r="BV34" s="79">
        <f t="shared" si="34"/>
      </c>
      <c r="BW34" s="540">
        <f t="shared" si="35"/>
      </c>
      <c r="BX34" s="540"/>
      <c r="BY34" s="540"/>
      <c r="BZ34" s="79">
        <f t="shared" si="36"/>
      </c>
      <c r="CA34" s="541">
        <f t="shared" si="22"/>
        <v>0</v>
      </c>
      <c r="CB34" s="541"/>
      <c r="CC34" s="541"/>
      <c r="CD34" s="541"/>
      <c r="CE34" s="541"/>
      <c r="CF34" s="534">
        <f t="shared" si="23"/>
        <v>0</v>
      </c>
      <c r="CG34" s="525"/>
      <c r="CH34" s="525"/>
      <c r="CI34" s="525"/>
      <c r="CJ34" s="535"/>
    </row>
    <row r="35" spans="1:88" s="59" customFormat="1" ht="33" customHeight="1">
      <c r="A35" s="57">
        <v>28</v>
      </c>
      <c r="B35" s="536">
        <f>'変）特性等証明'!B36</f>
        <v>0</v>
      </c>
      <c r="C35" s="537"/>
      <c r="D35" s="72">
        <f t="shared" si="0"/>
      </c>
      <c r="E35" s="72">
        <f t="shared" si="1"/>
      </c>
      <c r="F35" s="522">
        <f>IF(OR(B35=0,B35=""),0,'変）特性等証明'!W36)</f>
        <v>0</v>
      </c>
      <c r="G35" s="522"/>
      <c r="H35" s="522"/>
      <c r="I35" s="58">
        <f t="shared" si="2"/>
      </c>
      <c r="J35" s="522">
        <f t="shared" si="3"/>
        <v>0</v>
      </c>
      <c r="K35" s="522"/>
      <c r="L35" s="522"/>
      <c r="M35" s="73">
        <f t="shared" si="4"/>
      </c>
      <c r="N35" s="74">
        <f t="shared" si="5"/>
      </c>
      <c r="O35" s="74">
        <f t="shared" si="6"/>
      </c>
      <c r="P35" s="522">
        <f>'変）特性等証明'!Z36</f>
        <v>0</v>
      </c>
      <c r="Q35" s="522"/>
      <c r="R35" s="522"/>
      <c r="S35" s="58">
        <f t="shared" si="7"/>
      </c>
      <c r="T35" s="528">
        <f t="shared" si="8"/>
        <v>0</v>
      </c>
      <c r="U35" s="528"/>
      <c r="V35" s="528"/>
      <c r="W35" s="64">
        <f t="shared" si="9"/>
      </c>
      <c r="X35" s="528">
        <f t="shared" si="10"/>
        <v>0</v>
      </c>
      <c r="Y35" s="528"/>
      <c r="Z35" s="528"/>
      <c r="AA35" s="76">
        <f t="shared" si="11"/>
      </c>
      <c r="AB35" s="524">
        <f>IF(OR(B35=0,B35=""),0,'変）特性等証明'!$W$3)</f>
        <v>0</v>
      </c>
      <c r="AC35" s="524"/>
      <c r="AD35" s="524"/>
      <c r="AE35" s="76">
        <f t="shared" si="12"/>
      </c>
      <c r="AF35" s="76">
        <f t="shared" si="13"/>
      </c>
      <c r="AG35" s="76">
        <f t="shared" si="14"/>
      </c>
      <c r="AH35" s="521">
        <f t="shared" si="15"/>
      </c>
      <c r="AI35" s="521"/>
      <c r="AJ35" s="521"/>
      <c r="AK35" s="76">
        <f t="shared" si="16"/>
      </c>
      <c r="AL35" s="516">
        <f t="shared" si="17"/>
        <v>0</v>
      </c>
      <c r="AM35" s="516"/>
      <c r="AN35" s="516"/>
      <c r="AO35" s="516"/>
      <c r="AP35" s="517"/>
      <c r="AQ35" s="519">
        <f>'変）特性等証明'!AC36</f>
        <v>0</v>
      </c>
      <c r="AR35" s="520"/>
      <c r="AS35" s="72">
        <f t="shared" si="18"/>
      </c>
      <c r="AT35" s="72">
        <f t="shared" si="19"/>
      </c>
      <c r="AU35" s="522">
        <f>IF(OR(AQ35=0,AQ35=""),0,'変）特性等証明'!AR36)</f>
        <v>0</v>
      </c>
      <c r="AV35" s="522"/>
      <c r="AW35" s="522"/>
      <c r="AX35" s="58">
        <f t="shared" si="24"/>
      </c>
      <c r="AY35" s="522">
        <f t="shared" si="25"/>
        <v>0</v>
      </c>
      <c r="AZ35" s="522"/>
      <c r="BA35" s="522"/>
      <c r="BB35" s="73">
        <f t="shared" si="26"/>
      </c>
      <c r="BC35" s="74">
        <f t="shared" si="27"/>
      </c>
      <c r="BD35" s="74">
        <f t="shared" si="28"/>
      </c>
      <c r="BE35" s="540">
        <f>IF(OR(AQ35=0,AQ35=""),"",'変）特性等証明'!AU36)</f>
      </c>
      <c r="BF35" s="540"/>
      <c r="BG35" s="540"/>
      <c r="BH35" s="77">
        <f t="shared" si="29"/>
      </c>
      <c r="BI35" s="542">
        <f t="shared" si="20"/>
      </c>
      <c r="BJ35" s="542"/>
      <c r="BK35" s="542"/>
      <c r="BL35" s="78">
        <f t="shared" si="30"/>
      </c>
      <c r="BM35" s="541">
        <f t="shared" si="21"/>
      </c>
      <c r="BN35" s="541"/>
      <c r="BO35" s="541"/>
      <c r="BP35" s="78">
        <f t="shared" si="31"/>
      </c>
      <c r="BQ35" s="543">
        <f>IF(OR(AQ35=0,AQ35=""),"",'変）特性等証明'!$W$3)</f>
      </c>
      <c r="BR35" s="543"/>
      <c r="BS35" s="543"/>
      <c r="BT35" s="79">
        <f t="shared" si="32"/>
      </c>
      <c r="BU35" s="79">
        <f t="shared" si="33"/>
      </c>
      <c r="BV35" s="79">
        <f t="shared" si="34"/>
      </c>
      <c r="BW35" s="540">
        <f t="shared" si="35"/>
      </c>
      <c r="BX35" s="540"/>
      <c r="BY35" s="540"/>
      <c r="BZ35" s="79">
        <f t="shared" si="36"/>
      </c>
      <c r="CA35" s="541">
        <f t="shared" si="22"/>
        <v>0</v>
      </c>
      <c r="CB35" s="541"/>
      <c r="CC35" s="541"/>
      <c r="CD35" s="541"/>
      <c r="CE35" s="541"/>
      <c r="CF35" s="534">
        <f t="shared" si="23"/>
        <v>0</v>
      </c>
      <c r="CG35" s="525"/>
      <c r="CH35" s="525"/>
      <c r="CI35" s="525"/>
      <c r="CJ35" s="535"/>
    </row>
    <row r="36" spans="1:88" s="59" customFormat="1" ht="33" customHeight="1">
      <c r="A36" s="57">
        <v>29</v>
      </c>
      <c r="B36" s="536">
        <f>'変）特性等証明'!B37</f>
        <v>0</v>
      </c>
      <c r="C36" s="537"/>
      <c r="D36" s="72">
        <f t="shared" si="0"/>
      </c>
      <c r="E36" s="72">
        <f t="shared" si="1"/>
      </c>
      <c r="F36" s="522">
        <f>IF(OR(B36=0,B36=""),0,'変）特性等証明'!W37)</f>
        <v>0</v>
      </c>
      <c r="G36" s="522"/>
      <c r="H36" s="522"/>
      <c r="I36" s="58">
        <f t="shared" si="2"/>
      </c>
      <c r="J36" s="522">
        <f t="shared" si="3"/>
        <v>0</v>
      </c>
      <c r="K36" s="522"/>
      <c r="L36" s="522"/>
      <c r="M36" s="73">
        <f t="shared" si="4"/>
      </c>
      <c r="N36" s="74">
        <f t="shared" si="5"/>
      </c>
      <c r="O36" s="74">
        <f t="shared" si="6"/>
      </c>
      <c r="P36" s="522">
        <f>'変）特性等証明'!Z37</f>
        <v>0</v>
      </c>
      <c r="Q36" s="522"/>
      <c r="R36" s="522"/>
      <c r="S36" s="58">
        <f t="shared" si="7"/>
      </c>
      <c r="T36" s="528">
        <f t="shared" si="8"/>
        <v>0</v>
      </c>
      <c r="U36" s="528"/>
      <c r="V36" s="528"/>
      <c r="W36" s="64">
        <f t="shared" si="9"/>
      </c>
      <c r="X36" s="528">
        <f t="shared" si="10"/>
        <v>0</v>
      </c>
      <c r="Y36" s="528"/>
      <c r="Z36" s="528"/>
      <c r="AA36" s="76">
        <f t="shared" si="11"/>
      </c>
      <c r="AB36" s="524">
        <f>IF(OR(B36=0,B36=""),0,'変）特性等証明'!$W$3)</f>
        <v>0</v>
      </c>
      <c r="AC36" s="524"/>
      <c r="AD36" s="524"/>
      <c r="AE36" s="76">
        <f t="shared" si="12"/>
      </c>
      <c r="AF36" s="76">
        <f t="shared" si="13"/>
      </c>
      <c r="AG36" s="76">
        <f t="shared" si="14"/>
      </c>
      <c r="AH36" s="521">
        <f t="shared" si="15"/>
      </c>
      <c r="AI36" s="521"/>
      <c r="AJ36" s="521"/>
      <c r="AK36" s="76">
        <f t="shared" si="16"/>
      </c>
      <c r="AL36" s="516">
        <f t="shared" si="17"/>
        <v>0</v>
      </c>
      <c r="AM36" s="516"/>
      <c r="AN36" s="516"/>
      <c r="AO36" s="516"/>
      <c r="AP36" s="517"/>
      <c r="AQ36" s="519">
        <f>'変）特性等証明'!AC37</f>
        <v>0</v>
      </c>
      <c r="AR36" s="520"/>
      <c r="AS36" s="72">
        <f t="shared" si="18"/>
      </c>
      <c r="AT36" s="72">
        <f t="shared" si="19"/>
      </c>
      <c r="AU36" s="522">
        <f>IF(OR(AQ36=0,AQ36=""),0,'変）特性等証明'!AR37)</f>
        <v>0</v>
      </c>
      <c r="AV36" s="522"/>
      <c r="AW36" s="522"/>
      <c r="AX36" s="58">
        <f t="shared" si="24"/>
      </c>
      <c r="AY36" s="522">
        <f t="shared" si="25"/>
        <v>0</v>
      </c>
      <c r="AZ36" s="522"/>
      <c r="BA36" s="522"/>
      <c r="BB36" s="73">
        <f t="shared" si="26"/>
      </c>
      <c r="BC36" s="74">
        <f t="shared" si="27"/>
      </c>
      <c r="BD36" s="74">
        <f t="shared" si="28"/>
      </c>
      <c r="BE36" s="540">
        <f>IF(OR(AQ36=0,AQ36=""),"",'変）特性等証明'!AU37)</f>
      </c>
      <c r="BF36" s="540"/>
      <c r="BG36" s="540"/>
      <c r="BH36" s="77">
        <f t="shared" si="29"/>
      </c>
      <c r="BI36" s="542">
        <f t="shared" si="20"/>
      </c>
      <c r="BJ36" s="542"/>
      <c r="BK36" s="542"/>
      <c r="BL36" s="78">
        <f t="shared" si="30"/>
      </c>
      <c r="BM36" s="541">
        <f t="shared" si="21"/>
      </c>
      <c r="BN36" s="541"/>
      <c r="BO36" s="541"/>
      <c r="BP36" s="78">
        <f t="shared" si="31"/>
      </c>
      <c r="BQ36" s="543">
        <f>IF(OR(AQ36=0,AQ36=""),"",'変）特性等証明'!$W$3)</f>
      </c>
      <c r="BR36" s="543"/>
      <c r="BS36" s="543"/>
      <c r="BT36" s="79">
        <f t="shared" si="32"/>
      </c>
      <c r="BU36" s="79">
        <f t="shared" si="33"/>
      </c>
      <c r="BV36" s="79">
        <f t="shared" si="34"/>
      </c>
      <c r="BW36" s="540">
        <f t="shared" si="35"/>
      </c>
      <c r="BX36" s="540"/>
      <c r="BY36" s="540"/>
      <c r="BZ36" s="79">
        <f t="shared" si="36"/>
      </c>
      <c r="CA36" s="541">
        <f t="shared" si="22"/>
        <v>0</v>
      </c>
      <c r="CB36" s="541"/>
      <c r="CC36" s="541"/>
      <c r="CD36" s="541"/>
      <c r="CE36" s="541"/>
      <c r="CF36" s="534">
        <f t="shared" si="23"/>
        <v>0</v>
      </c>
      <c r="CG36" s="525"/>
      <c r="CH36" s="525"/>
      <c r="CI36" s="525"/>
      <c r="CJ36" s="535"/>
    </row>
    <row r="37" spans="1:88" s="59" customFormat="1" ht="33" customHeight="1">
      <c r="A37" s="57">
        <v>30</v>
      </c>
      <c r="B37" s="536">
        <f>'変）特性等証明'!B38</f>
        <v>0</v>
      </c>
      <c r="C37" s="537"/>
      <c r="D37" s="72">
        <f t="shared" si="0"/>
      </c>
      <c r="E37" s="72">
        <f t="shared" si="1"/>
      </c>
      <c r="F37" s="522">
        <f>IF(OR(B37=0,B37=""),0,'変）特性等証明'!W38)</f>
        <v>0</v>
      </c>
      <c r="G37" s="522"/>
      <c r="H37" s="522"/>
      <c r="I37" s="58">
        <f t="shared" si="2"/>
      </c>
      <c r="J37" s="522">
        <f t="shared" si="3"/>
        <v>0</v>
      </c>
      <c r="K37" s="522"/>
      <c r="L37" s="522"/>
      <c r="M37" s="73">
        <f t="shared" si="4"/>
      </c>
      <c r="N37" s="74">
        <f t="shared" si="5"/>
      </c>
      <c r="O37" s="74">
        <f t="shared" si="6"/>
      </c>
      <c r="P37" s="522">
        <f>'変）特性等証明'!Z38</f>
        <v>0</v>
      </c>
      <c r="Q37" s="522"/>
      <c r="R37" s="522"/>
      <c r="S37" s="58">
        <f t="shared" si="7"/>
      </c>
      <c r="T37" s="528">
        <f t="shared" si="8"/>
        <v>0</v>
      </c>
      <c r="U37" s="528"/>
      <c r="V37" s="528"/>
      <c r="W37" s="80">
        <f t="shared" si="9"/>
      </c>
      <c r="X37" s="528">
        <f t="shared" si="10"/>
        <v>0</v>
      </c>
      <c r="Y37" s="528"/>
      <c r="Z37" s="528"/>
      <c r="AA37" s="81">
        <f t="shared" si="11"/>
      </c>
      <c r="AB37" s="524">
        <f>IF(OR(B37=0,B37=""),0,'変）特性等証明'!$W$3)</f>
        <v>0</v>
      </c>
      <c r="AC37" s="524"/>
      <c r="AD37" s="524"/>
      <c r="AE37" s="81">
        <f t="shared" si="12"/>
      </c>
      <c r="AF37" s="81">
        <f t="shared" si="13"/>
      </c>
      <c r="AG37" s="81">
        <f t="shared" si="14"/>
      </c>
      <c r="AH37" s="521">
        <f t="shared" si="15"/>
      </c>
      <c r="AI37" s="521"/>
      <c r="AJ37" s="521"/>
      <c r="AK37" s="81">
        <f t="shared" si="16"/>
      </c>
      <c r="AL37" s="516">
        <f t="shared" si="17"/>
        <v>0</v>
      </c>
      <c r="AM37" s="516"/>
      <c r="AN37" s="516"/>
      <c r="AO37" s="516"/>
      <c r="AP37" s="517"/>
      <c r="AQ37" s="519">
        <f>'変）特性等証明'!AC38</f>
        <v>0</v>
      </c>
      <c r="AR37" s="520"/>
      <c r="AS37" s="72">
        <f t="shared" si="18"/>
      </c>
      <c r="AT37" s="72">
        <f t="shared" si="19"/>
      </c>
      <c r="AU37" s="522">
        <f>IF(OR(AQ37=0,AQ37=""),0,'変）特性等証明'!AR38)</f>
        <v>0</v>
      </c>
      <c r="AV37" s="522"/>
      <c r="AW37" s="522"/>
      <c r="AX37" s="58">
        <f t="shared" si="24"/>
      </c>
      <c r="AY37" s="522">
        <f t="shared" si="25"/>
        <v>0</v>
      </c>
      <c r="AZ37" s="522"/>
      <c r="BA37" s="522"/>
      <c r="BB37" s="73">
        <f t="shared" si="26"/>
      </c>
      <c r="BC37" s="74">
        <f t="shared" si="27"/>
      </c>
      <c r="BD37" s="74">
        <f t="shared" si="28"/>
      </c>
      <c r="BE37" s="540">
        <f>IF(OR(AQ37=0,AQ37=""),"",'変）特性等証明'!AU38)</f>
      </c>
      <c r="BF37" s="540"/>
      <c r="BG37" s="540"/>
      <c r="BH37" s="77">
        <f t="shared" si="29"/>
      </c>
      <c r="BI37" s="542">
        <f t="shared" si="20"/>
      </c>
      <c r="BJ37" s="542"/>
      <c r="BK37" s="542"/>
      <c r="BL37" s="78">
        <f t="shared" si="30"/>
      </c>
      <c r="BM37" s="541">
        <f t="shared" si="21"/>
      </c>
      <c r="BN37" s="541"/>
      <c r="BO37" s="541"/>
      <c r="BP37" s="78">
        <f t="shared" si="31"/>
      </c>
      <c r="BQ37" s="543">
        <f>IF(OR(AQ37=0,AQ37=""),"",'変）特性等証明'!$W$3)</f>
      </c>
      <c r="BR37" s="543"/>
      <c r="BS37" s="543"/>
      <c r="BT37" s="79">
        <f t="shared" si="32"/>
      </c>
      <c r="BU37" s="79">
        <f t="shared" si="33"/>
      </c>
      <c r="BV37" s="79">
        <f t="shared" si="34"/>
      </c>
      <c r="BW37" s="540">
        <f t="shared" si="35"/>
      </c>
      <c r="BX37" s="540"/>
      <c r="BY37" s="540"/>
      <c r="BZ37" s="79">
        <f t="shared" si="36"/>
      </c>
      <c r="CA37" s="541">
        <f t="shared" si="22"/>
        <v>0</v>
      </c>
      <c r="CB37" s="541"/>
      <c r="CC37" s="541"/>
      <c r="CD37" s="541"/>
      <c r="CE37" s="541"/>
      <c r="CF37" s="534">
        <f t="shared" si="23"/>
        <v>0</v>
      </c>
      <c r="CG37" s="525"/>
      <c r="CH37" s="525"/>
      <c r="CI37" s="525"/>
      <c r="CJ37" s="535"/>
    </row>
    <row r="38" spans="1:88" s="59" customFormat="1" ht="33" customHeight="1">
      <c r="A38" s="57"/>
      <c r="B38" s="82"/>
      <c r="C38" s="82"/>
      <c r="D38" s="82"/>
      <c r="E38" s="82"/>
      <c r="F38" s="82"/>
      <c r="G38" s="82"/>
      <c r="H38" s="82"/>
      <c r="I38" s="82"/>
      <c r="J38" s="82"/>
      <c r="K38" s="82"/>
      <c r="L38" s="82"/>
      <c r="M38" s="82"/>
      <c r="N38" s="82"/>
      <c r="O38" s="82"/>
      <c r="P38" s="82"/>
      <c r="Q38" s="82"/>
      <c r="R38" s="83"/>
      <c r="S38" s="84"/>
      <c r="T38" s="85"/>
      <c r="U38" s="85"/>
      <c r="V38" s="85"/>
      <c r="W38" s="85"/>
      <c r="X38" s="85"/>
      <c r="Y38" s="60"/>
      <c r="Z38" s="60"/>
      <c r="AA38" s="86"/>
      <c r="AB38" s="66"/>
      <c r="AC38" s="66"/>
      <c r="AD38" s="60"/>
      <c r="AE38" s="60"/>
      <c r="AF38" s="66"/>
      <c r="AG38" s="66"/>
      <c r="AH38" s="87"/>
      <c r="AI38" s="87"/>
      <c r="AJ38" s="84"/>
      <c r="AK38" s="88" t="s">
        <v>3</v>
      </c>
      <c r="AL38" s="512">
        <f>SUM(AL8:AP37)</f>
        <v>0</v>
      </c>
      <c r="AM38" s="513"/>
      <c r="AN38" s="513"/>
      <c r="AO38" s="513"/>
      <c r="AP38" s="514"/>
      <c r="AQ38" s="89"/>
      <c r="AR38" s="89"/>
      <c r="AS38" s="89"/>
      <c r="AT38" s="89"/>
      <c r="AU38" s="82"/>
      <c r="AV38" s="89"/>
      <c r="AW38" s="89"/>
      <c r="AX38" s="89"/>
      <c r="AY38" s="89"/>
      <c r="AZ38" s="89"/>
      <c r="BA38" s="82"/>
      <c r="BB38" s="82"/>
      <c r="BC38" s="82"/>
      <c r="BD38" s="82"/>
      <c r="BE38" s="82"/>
      <c r="BF38" s="83"/>
      <c r="BG38" s="83"/>
      <c r="BH38" s="83"/>
      <c r="BI38" s="83"/>
      <c r="BJ38" s="83"/>
      <c r="BK38" s="83"/>
      <c r="BZ38" s="59" t="s">
        <v>3</v>
      </c>
      <c r="CA38" s="561">
        <f>SUM(CA8:CE37)</f>
        <v>0</v>
      </c>
      <c r="CB38" s="526"/>
      <c r="CC38" s="526"/>
      <c r="CD38" s="526"/>
      <c r="CE38" s="527"/>
      <c r="CF38" s="525">
        <f>SUM(CF8:CJ37)</f>
        <v>0</v>
      </c>
      <c r="CG38" s="526"/>
      <c r="CH38" s="526"/>
      <c r="CI38" s="526"/>
      <c r="CJ38" s="527"/>
    </row>
    <row r="39" spans="1:88" s="59" customFormat="1" ht="24" customHeight="1">
      <c r="A39" s="57"/>
      <c r="B39" s="82"/>
      <c r="C39" s="82"/>
      <c r="D39" s="82"/>
      <c r="E39" s="82"/>
      <c r="F39" s="82"/>
      <c r="G39" s="82"/>
      <c r="H39" s="82"/>
      <c r="I39" s="82"/>
      <c r="J39" s="82"/>
      <c r="K39" s="82"/>
      <c r="L39" s="82"/>
      <c r="M39" s="82"/>
      <c r="N39" s="82"/>
      <c r="O39" s="82"/>
      <c r="P39" s="82"/>
      <c r="Q39" s="82"/>
      <c r="R39" s="83"/>
      <c r="S39" s="83"/>
      <c r="T39" s="90"/>
      <c r="U39" s="90"/>
      <c r="V39" s="90"/>
      <c r="W39" s="90"/>
      <c r="X39" s="90"/>
      <c r="Y39" s="82"/>
      <c r="Z39" s="82"/>
      <c r="AA39" s="91"/>
      <c r="AB39" s="92"/>
      <c r="AC39" s="92"/>
      <c r="AD39" s="82"/>
      <c r="AE39" s="82"/>
      <c r="AF39" s="92"/>
      <c r="AG39" s="92"/>
      <c r="AH39" s="93"/>
      <c r="AI39" s="93"/>
      <c r="AJ39" s="83"/>
      <c r="AK39" s="90"/>
      <c r="AL39" s="75"/>
      <c r="AM39" s="75"/>
      <c r="AN39" s="75"/>
      <c r="AO39" s="75"/>
      <c r="AP39" s="75"/>
      <c r="AQ39" s="89"/>
      <c r="AR39" s="89"/>
      <c r="AS39" s="89"/>
      <c r="AT39" s="89"/>
      <c r="AU39" s="82"/>
      <c r="AV39" s="89"/>
      <c r="AW39" s="89"/>
      <c r="AX39" s="89"/>
      <c r="AY39" s="89"/>
      <c r="AZ39" s="89"/>
      <c r="BA39" s="82"/>
      <c r="BB39" s="82"/>
      <c r="BC39" s="82"/>
      <c r="BD39" s="82"/>
      <c r="BE39" s="82"/>
      <c r="BF39" s="83"/>
      <c r="BG39" s="83"/>
      <c r="BH39" s="83"/>
      <c r="BI39" s="83"/>
      <c r="BJ39" s="83"/>
      <c r="BK39" s="83"/>
      <c r="CA39" s="94"/>
      <c r="CB39" s="67"/>
      <c r="CC39" s="67"/>
      <c r="CD39" s="67"/>
      <c r="CE39" s="67"/>
      <c r="CF39" s="95"/>
      <c r="CG39" s="67"/>
      <c r="CH39" s="67"/>
      <c r="CI39" s="67"/>
      <c r="CJ39" s="67"/>
    </row>
  </sheetData>
  <sheetProtection/>
  <mergeCells count="623">
    <mergeCell ref="CF4:CJ6"/>
    <mergeCell ref="CA38:CE38"/>
    <mergeCell ref="B5:F5"/>
    <mergeCell ref="H5:K5"/>
    <mergeCell ref="M5:O5"/>
    <mergeCell ref="R5:T5"/>
    <mergeCell ref="V5:X5"/>
    <mergeCell ref="AQ5:AU5"/>
    <mergeCell ref="AW5:AY5"/>
    <mergeCell ref="CA36:CE36"/>
    <mergeCell ref="BW34:BY34"/>
    <mergeCell ref="CA34:CE34"/>
    <mergeCell ref="BQ35:BS35"/>
    <mergeCell ref="BW35:BY35"/>
    <mergeCell ref="CA35:CE35"/>
    <mergeCell ref="BB5:BD5"/>
    <mergeCell ref="BQ36:BS36"/>
    <mergeCell ref="BW36:BY36"/>
    <mergeCell ref="BQ37:BS37"/>
    <mergeCell ref="BW37:BY37"/>
    <mergeCell ref="BM32:BO32"/>
    <mergeCell ref="BQ32:BS32"/>
    <mergeCell ref="BW30:BY30"/>
    <mergeCell ref="BM30:BO30"/>
    <mergeCell ref="BQ34:BS34"/>
    <mergeCell ref="CA37:CE37"/>
    <mergeCell ref="AY36:BA36"/>
    <mergeCell ref="BE36:BG36"/>
    <mergeCell ref="BI36:BK36"/>
    <mergeCell ref="BM36:BO36"/>
    <mergeCell ref="AY37:BA37"/>
    <mergeCell ref="BE37:BG37"/>
    <mergeCell ref="BI37:BK37"/>
    <mergeCell ref="BM37:BO37"/>
    <mergeCell ref="BE34:BG34"/>
    <mergeCell ref="BI34:BK34"/>
    <mergeCell ref="BM34:BO34"/>
    <mergeCell ref="AY35:BA35"/>
    <mergeCell ref="BE35:BG35"/>
    <mergeCell ref="BI35:BK35"/>
    <mergeCell ref="BM35:BO35"/>
    <mergeCell ref="AY34:BA34"/>
    <mergeCell ref="CA32:CE32"/>
    <mergeCell ref="AY33:BA33"/>
    <mergeCell ref="BE33:BG33"/>
    <mergeCell ref="BI33:BK33"/>
    <mergeCell ref="BM33:BO33"/>
    <mergeCell ref="BQ33:BS33"/>
    <mergeCell ref="BW33:BY33"/>
    <mergeCell ref="CA33:CE33"/>
    <mergeCell ref="BE32:BG32"/>
    <mergeCell ref="BI32:BK32"/>
    <mergeCell ref="BW32:BY32"/>
    <mergeCell ref="BW31:BY31"/>
    <mergeCell ref="BQ29:BS29"/>
    <mergeCell ref="BW29:BY29"/>
    <mergeCell ref="CA29:CE29"/>
    <mergeCell ref="BE28:BG28"/>
    <mergeCell ref="BI28:BK28"/>
    <mergeCell ref="AY29:BA29"/>
    <mergeCell ref="BE29:BG29"/>
    <mergeCell ref="BI29:BK29"/>
    <mergeCell ref="BM29:BO29"/>
    <mergeCell ref="BM28:BO28"/>
    <mergeCell ref="BQ28:BS28"/>
    <mergeCell ref="BW28:BY28"/>
    <mergeCell ref="CA28:CE28"/>
    <mergeCell ref="BI26:BK26"/>
    <mergeCell ref="BM26:BO26"/>
    <mergeCell ref="BQ26:BS26"/>
    <mergeCell ref="CA26:CE26"/>
    <mergeCell ref="BQ27:BS27"/>
    <mergeCell ref="BW27:BY27"/>
    <mergeCell ref="CA27:CE27"/>
    <mergeCell ref="AY27:BA27"/>
    <mergeCell ref="BE27:BG27"/>
    <mergeCell ref="BI27:BK27"/>
    <mergeCell ref="BM27:BO27"/>
    <mergeCell ref="BQ25:BS25"/>
    <mergeCell ref="BW25:BY25"/>
    <mergeCell ref="CA25:CE25"/>
    <mergeCell ref="BI24:BK24"/>
    <mergeCell ref="CA24:CE24"/>
    <mergeCell ref="AY25:BA25"/>
    <mergeCell ref="BE25:BG25"/>
    <mergeCell ref="BI25:BK25"/>
    <mergeCell ref="BM25:BO25"/>
    <mergeCell ref="CA22:CE22"/>
    <mergeCell ref="AY23:BA23"/>
    <mergeCell ref="BE23:BG23"/>
    <mergeCell ref="BI23:BK23"/>
    <mergeCell ref="BM23:BO23"/>
    <mergeCell ref="BQ23:BS23"/>
    <mergeCell ref="BW23:BY23"/>
    <mergeCell ref="CA23:CE23"/>
    <mergeCell ref="AY22:BA22"/>
    <mergeCell ref="BE22:BG22"/>
    <mergeCell ref="BI22:BK22"/>
    <mergeCell ref="BM22:BO22"/>
    <mergeCell ref="BQ20:BS20"/>
    <mergeCell ref="BW20:BY20"/>
    <mergeCell ref="BI20:BK20"/>
    <mergeCell ref="BM20:BO20"/>
    <mergeCell ref="BQ22:BS22"/>
    <mergeCell ref="BW22:BY22"/>
    <mergeCell ref="CA20:CE20"/>
    <mergeCell ref="AY21:BA21"/>
    <mergeCell ref="BE21:BG21"/>
    <mergeCell ref="BI21:BK21"/>
    <mergeCell ref="BM21:BO21"/>
    <mergeCell ref="BQ21:BS21"/>
    <mergeCell ref="BW21:BY21"/>
    <mergeCell ref="CA21:CE21"/>
    <mergeCell ref="AY20:BA20"/>
    <mergeCell ref="BE20:BG20"/>
    <mergeCell ref="BQ18:BS18"/>
    <mergeCell ref="BW18:BY18"/>
    <mergeCell ref="CA18:CE18"/>
    <mergeCell ref="AY19:BA19"/>
    <mergeCell ref="BE19:BG19"/>
    <mergeCell ref="BI19:BK19"/>
    <mergeCell ref="BM19:BO19"/>
    <mergeCell ref="BQ19:BS19"/>
    <mergeCell ref="BW19:BY19"/>
    <mergeCell ref="CA19:CE19"/>
    <mergeCell ref="AY18:BA18"/>
    <mergeCell ref="BE18:BG18"/>
    <mergeCell ref="BI18:BK18"/>
    <mergeCell ref="BM18:BO18"/>
    <mergeCell ref="BQ16:BS16"/>
    <mergeCell ref="BW16:BY16"/>
    <mergeCell ref="CA16:CE16"/>
    <mergeCell ref="AY17:BA17"/>
    <mergeCell ref="BE17:BG17"/>
    <mergeCell ref="BI17:BK17"/>
    <mergeCell ref="BM17:BO17"/>
    <mergeCell ref="BQ17:BS17"/>
    <mergeCell ref="BW17:BY17"/>
    <mergeCell ref="CA17:CE17"/>
    <mergeCell ref="AY16:BA16"/>
    <mergeCell ref="BE16:BG16"/>
    <mergeCell ref="BI16:BK16"/>
    <mergeCell ref="BM16:BO16"/>
    <mergeCell ref="BQ15:BS15"/>
    <mergeCell ref="BW15:BY15"/>
    <mergeCell ref="CA15:CE15"/>
    <mergeCell ref="BI14:BK14"/>
    <mergeCell ref="BM14:BO14"/>
    <mergeCell ref="AY15:BA15"/>
    <mergeCell ref="BE15:BG15"/>
    <mergeCell ref="BI15:BK15"/>
    <mergeCell ref="BM15:BO15"/>
    <mergeCell ref="AY13:BA13"/>
    <mergeCell ref="BE13:BG13"/>
    <mergeCell ref="BI13:BK13"/>
    <mergeCell ref="BM13:BO13"/>
    <mergeCell ref="CA11:CE11"/>
    <mergeCell ref="BQ10:BS10"/>
    <mergeCell ref="BQ14:BS14"/>
    <mergeCell ref="BW14:BY14"/>
    <mergeCell ref="CA12:CE12"/>
    <mergeCell ref="BQ13:BS13"/>
    <mergeCell ref="BW13:BY13"/>
    <mergeCell ref="CA13:CE13"/>
    <mergeCell ref="CA14:CE14"/>
    <mergeCell ref="AU36:AW36"/>
    <mergeCell ref="AU37:AW37"/>
    <mergeCell ref="BW10:BY10"/>
    <mergeCell ref="BI12:BK12"/>
    <mergeCell ref="BM12:BO12"/>
    <mergeCell ref="BQ12:BS12"/>
    <mergeCell ref="BW12:BY12"/>
    <mergeCell ref="AY14:BA14"/>
    <mergeCell ref="BE14:BG14"/>
    <mergeCell ref="BE12:BG12"/>
    <mergeCell ref="AU30:AW30"/>
    <mergeCell ref="AU31:AW31"/>
    <mergeCell ref="AU32:AW32"/>
    <mergeCell ref="AU35:AW35"/>
    <mergeCell ref="AU34:AW34"/>
    <mergeCell ref="AU26:AW26"/>
    <mergeCell ref="AU27:AW27"/>
    <mergeCell ref="AU28:AW28"/>
    <mergeCell ref="AU29:AW29"/>
    <mergeCell ref="AU22:AW22"/>
    <mergeCell ref="AU23:AW23"/>
    <mergeCell ref="AU24:AW24"/>
    <mergeCell ref="AU25:AW25"/>
    <mergeCell ref="AQ36:AR36"/>
    <mergeCell ref="AQ37:AR37"/>
    <mergeCell ref="AU14:AW14"/>
    <mergeCell ref="AU15:AW15"/>
    <mergeCell ref="AU16:AW16"/>
    <mergeCell ref="AU17:AW17"/>
    <mergeCell ref="AU18:AW18"/>
    <mergeCell ref="AU19:AW19"/>
    <mergeCell ref="AU20:AW20"/>
    <mergeCell ref="AU21:AW21"/>
    <mergeCell ref="AQ27:AR27"/>
    <mergeCell ref="AQ28:AR28"/>
    <mergeCell ref="AQ29:AR29"/>
    <mergeCell ref="AQ35:AR35"/>
    <mergeCell ref="AQ23:AR23"/>
    <mergeCell ref="AQ24:AR24"/>
    <mergeCell ref="AQ25:AR25"/>
    <mergeCell ref="AQ26:AR26"/>
    <mergeCell ref="AQ19:AR19"/>
    <mergeCell ref="AQ20:AR20"/>
    <mergeCell ref="AQ21:AR21"/>
    <mergeCell ref="AQ22:AR22"/>
    <mergeCell ref="AQ15:AR15"/>
    <mergeCell ref="AQ16:AR16"/>
    <mergeCell ref="AQ17:AR17"/>
    <mergeCell ref="AQ18:AR18"/>
    <mergeCell ref="CA9:CE9"/>
    <mergeCell ref="AY8:BA8"/>
    <mergeCell ref="AQ14:AR14"/>
    <mergeCell ref="CA10:CE10"/>
    <mergeCell ref="AY11:BA11"/>
    <mergeCell ref="BE11:BG11"/>
    <mergeCell ref="BI11:BK11"/>
    <mergeCell ref="BM11:BO11"/>
    <mergeCell ref="BQ11:BS11"/>
    <mergeCell ref="BW11:BY11"/>
    <mergeCell ref="AY7:BA7"/>
    <mergeCell ref="BE7:BG7"/>
    <mergeCell ref="BQ7:BS7"/>
    <mergeCell ref="AU9:AW9"/>
    <mergeCell ref="AY9:BA9"/>
    <mergeCell ref="BE9:BG9"/>
    <mergeCell ref="BI9:BK9"/>
    <mergeCell ref="AY12:BA12"/>
    <mergeCell ref="BQ6:BS6"/>
    <mergeCell ref="BW6:BY6"/>
    <mergeCell ref="CA6:CE6"/>
    <mergeCell ref="CA7:CE7"/>
    <mergeCell ref="AY6:BA6"/>
    <mergeCell ref="BE6:BG6"/>
    <mergeCell ref="BW8:BY8"/>
    <mergeCell ref="BE8:BG8"/>
    <mergeCell ref="BI8:BK8"/>
    <mergeCell ref="AY10:BA10"/>
    <mergeCell ref="BE10:BG10"/>
    <mergeCell ref="BI10:BK10"/>
    <mergeCell ref="BM10:BO10"/>
    <mergeCell ref="AU11:AW11"/>
    <mergeCell ref="AU12:AW12"/>
    <mergeCell ref="AU13:AW13"/>
    <mergeCell ref="AQ6:AR6"/>
    <mergeCell ref="AQ7:AR7"/>
    <mergeCell ref="AQ11:AR11"/>
    <mergeCell ref="AQ12:AR12"/>
    <mergeCell ref="AQ9:AR9"/>
    <mergeCell ref="AQ10:AR10"/>
    <mergeCell ref="AU7:AW7"/>
    <mergeCell ref="AU6:AW6"/>
    <mergeCell ref="AQ8:AR8"/>
    <mergeCell ref="AU8:AW8"/>
    <mergeCell ref="AU10:AW10"/>
    <mergeCell ref="AB37:AD37"/>
    <mergeCell ref="AL10:AP10"/>
    <mergeCell ref="AL11:AP11"/>
    <mergeCell ref="AL36:AP36"/>
    <mergeCell ref="AB33:AD33"/>
    <mergeCell ref="AB34:AD34"/>
    <mergeCell ref="AB35:AD35"/>
    <mergeCell ref="AB36:AD36"/>
    <mergeCell ref="AB22:AD22"/>
    <mergeCell ref="AB23:AD23"/>
    <mergeCell ref="AB30:AD30"/>
    <mergeCell ref="AB31:AD31"/>
    <mergeCell ref="X37:Z37"/>
    <mergeCell ref="AB9:AD9"/>
    <mergeCell ref="AB10:AD10"/>
    <mergeCell ref="AB11:AD11"/>
    <mergeCell ref="AB12:AD12"/>
    <mergeCell ref="AB13:AD13"/>
    <mergeCell ref="AB14:AD14"/>
    <mergeCell ref="AB15:AD15"/>
    <mergeCell ref="AB16:AD16"/>
    <mergeCell ref="AB17:AD17"/>
    <mergeCell ref="X33:Z33"/>
    <mergeCell ref="X34:Z34"/>
    <mergeCell ref="X22:Z22"/>
    <mergeCell ref="X23:Z23"/>
    <mergeCell ref="X24:Z24"/>
    <mergeCell ref="X25:Z25"/>
    <mergeCell ref="X18:Z18"/>
    <mergeCell ref="X19:Z19"/>
    <mergeCell ref="X29:Z29"/>
    <mergeCell ref="X30:Z30"/>
    <mergeCell ref="X31:Z31"/>
    <mergeCell ref="X32:Z32"/>
    <mergeCell ref="T37:V37"/>
    <mergeCell ref="X9:Z9"/>
    <mergeCell ref="X10:Z10"/>
    <mergeCell ref="X11:Z11"/>
    <mergeCell ref="X12:Z12"/>
    <mergeCell ref="X13:Z13"/>
    <mergeCell ref="X14:Z14"/>
    <mergeCell ref="X15:Z15"/>
    <mergeCell ref="X35:Z35"/>
    <mergeCell ref="X36:Z36"/>
    <mergeCell ref="X16:Z16"/>
    <mergeCell ref="X17:Z17"/>
    <mergeCell ref="T33:V33"/>
    <mergeCell ref="T34:V34"/>
    <mergeCell ref="T17:V17"/>
    <mergeCell ref="T18:V18"/>
    <mergeCell ref="T19:V19"/>
    <mergeCell ref="T20:V20"/>
    <mergeCell ref="X20:Z20"/>
    <mergeCell ref="X21:Z21"/>
    <mergeCell ref="T35:V35"/>
    <mergeCell ref="T36:V36"/>
    <mergeCell ref="T22:V22"/>
    <mergeCell ref="T23:V23"/>
    <mergeCell ref="T24:V24"/>
    <mergeCell ref="T25:V25"/>
    <mergeCell ref="T27:V27"/>
    <mergeCell ref="T28:V28"/>
    <mergeCell ref="T29:V29"/>
    <mergeCell ref="T30:V30"/>
    <mergeCell ref="AH36:AJ36"/>
    <mergeCell ref="T8:V8"/>
    <mergeCell ref="X8:Z8"/>
    <mergeCell ref="AB8:AD8"/>
    <mergeCell ref="T9:V9"/>
    <mergeCell ref="T10:V10"/>
    <mergeCell ref="T11:V11"/>
    <mergeCell ref="T12:V12"/>
    <mergeCell ref="T13:V13"/>
    <mergeCell ref="T14:V14"/>
    <mergeCell ref="AH11:AJ11"/>
    <mergeCell ref="AH24:AJ24"/>
    <mergeCell ref="AH26:AJ26"/>
    <mergeCell ref="AH15:AJ15"/>
    <mergeCell ref="AH22:AJ22"/>
    <mergeCell ref="AH25:AJ25"/>
    <mergeCell ref="AH19:AJ19"/>
    <mergeCell ref="AH20:AJ20"/>
    <mergeCell ref="AH6:AJ6"/>
    <mergeCell ref="AL6:AP6"/>
    <mergeCell ref="AL7:AP7"/>
    <mergeCell ref="AH10:AJ10"/>
    <mergeCell ref="AH8:AJ8"/>
    <mergeCell ref="AH9:AJ9"/>
    <mergeCell ref="AL9:AP9"/>
    <mergeCell ref="AB7:AD7"/>
    <mergeCell ref="X6:Z6"/>
    <mergeCell ref="BF5:BH5"/>
    <mergeCell ref="AQ4:CE4"/>
    <mergeCell ref="BL5:BN5"/>
    <mergeCell ref="BP5:BR5"/>
    <mergeCell ref="AA5:AD5"/>
    <mergeCell ref="BU5:BX5"/>
    <mergeCell ref="B4:AP4"/>
    <mergeCell ref="T6:V6"/>
    <mergeCell ref="CF8:CJ8"/>
    <mergeCell ref="CF7:CJ7"/>
    <mergeCell ref="CF9:CJ9"/>
    <mergeCell ref="BM6:BO6"/>
    <mergeCell ref="BM8:BO8"/>
    <mergeCell ref="BQ8:BS8"/>
    <mergeCell ref="CA8:CE8"/>
    <mergeCell ref="BM9:BO9"/>
    <mergeCell ref="BQ9:BS9"/>
    <mergeCell ref="BW9:BY9"/>
    <mergeCell ref="CF10:CJ10"/>
    <mergeCell ref="CF11:CJ11"/>
    <mergeCell ref="CF12:CJ12"/>
    <mergeCell ref="CF13:CJ13"/>
    <mergeCell ref="CF14:CJ14"/>
    <mergeCell ref="CF15:CJ15"/>
    <mergeCell ref="CF16:CJ16"/>
    <mergeCell ref="CF17:CJ17"/>
    <mergeCell ref="CF18:CJ18"/>
    <mergeCell ref="CF19:CJ19"/>
    <mergeCell ref="CF20:CJ20"/>
    <mergeCell ref="CF21:CJ21"/>
    <mergeCell ref="CF22:CJ22"/>
    <mergeCell ref="CF23:CJ23"/>
    <mergeCell ref="CF24:CJ24"/>
    <mergeCell ref="CF25:CJ25"/>
    <mergeCell ref="CF26:CJ26"/>
    <mergeCell ref="CF27:CJ27"/>
    <mergeCell ref="CF28:CJ28"/>
    <mergeCell ref="AY24:BA24"/>
    <mergeCell ref="AY26:BA26"/>
    <mergeCell ref="AY28:BA28"/>
    <mergeCell ref="BM24:BO24"/>
    <mergeCell ref="BQ24:BS24"/>
    <mergeCell ref="BW24:BY24"/>
    <mergeCell ref="BW26:BY26"/>
    <mergeCell ref="CA30:CE30"/>
    <mergeCell ref="AY31:BA31"/>
    <mergeCell ref="BE31:BG31"/>
    <mergeCell ref="BI31:BK31"/>
    <mergeCell ref="BM31:BO31"/>
    <mergeCell ref="BQ31:BS31"/>
    <mergeCell ref="CA31:CE31"/>
    <mergeCell ref="BE30:BG30"/>
    <mergeCell ref="BI30:BK30"/>
    <mergeCell ref="BQ30:BS30"/>
    <mergeCell ref="CF32:CJ32"/>
    <mergeCell ref="AB6:AD6"/>
    <mergeCell ref="CF33:CJ33"/>
    <mergeCell ref="CF34:CJ34"/>
    <mergeCell ref="BE24:BG24"/>
    <mergeCell ref="BE26:BG26"/>
    <mergeCell ref="AH16:AJ16"/>
    <mergeCell ref="AL16:AP16"/>
    <mergeCell ref="AH18:AJ18"/>
    <mergeCell ref="AL18:AP18"/>
    <mergeCell ref="CF35:CJ35"/>
    <mergeCell ref="CF36:CJ36"/>
    <mergeCell ref="CF37:CJ37"/>
    <mergeCell ref="J11:L11"/>
    <mergeCell ref="J12:L12"/>
    <mergeCell ref="P19:R19"/>
    <mergeCell ref="J17:L17"/>
    <mergeCell ref="J19:L19"/>
    <mergeCell ref="J15:L15"/>
    <mergeCell ref="J16:L16"/>
    <mergeCell ref="T15:V15"/>
    <mergeCell ref="T16:V16"/>
    <mergeCell ref="F7:H7"/>
    <mergeCell ref="J7:L7"/>
    <mergeCell ref="P7:R7"/>
    <mergeCell ref="F13:H13"/>
    <mergeCell ref="F14:H14"/>
    <mergeCell ref="P8:R8"/>
    <mergeCell ref="P9:R9"/>
    <mergeCell ref="F9:H9"/>
    <mergeCell ref="T21:V21"/>
    <mergeCell ref="F21:H21"/>
    <mergeCell ref="P20:R20"/>
    <mergeCell ref="P21:R21"/>
    <mergeCell ref="F20:H20"/>
    <mergeCell ref="J20:L20"/>
    <mergeCell ref="B36:C36"/>
    <mergeCell ref="F37:H37"/>
    <mergeCell ref="J37:L37"/>
    <mergeCell ref="P18:R18"/>
    <mergeCell ref="J18:L18"/>
    <mergeCell ref="J22:L22"/>
    <mergeCell ref="P22:R22"/>
    <mergeCell ref="F22:H22"/>
    <mergeCell ref="B37:C37"/>
    <mergeCell ref="J36:L36"/>
    <mergeCell ref="P36:R36"/>
    <mergeCell ref="J35:L35"/>
    <mergeCell ref="P37:R37"/>
    <mergeCell ref="P35:R35"/>
    <mergeCell ref="B35:C35"/>
    <mergeCell ref="B21:C21"/>
    <mergeCell ref="B20:C20"/>
    <mergeCell ref="J21:L21"/>
    <mergeCell ref="B28:C28"/>
    <mergeCell ref="B27:C27"/>
    <mergeCell ref="F26:H26"/>
    <mergeCell ref="J26:L26"/>
    <mergeCell ref="F27:H27"/>
    <mergeCell ref="J27:L27"/>
    <mergeCell ref="B22:C22"/>
    <mergeCell ref="F35:H35"/>
    <mergeCell ref="F36:H36"/>
    <mergeCell ref="F30:H30"/>
    <mergeCell ref="B34:C34"/>
    <mergeCell ref="F34:H34"/>
    <mergeCell ref="F31:H31"/>
    <mergeCell ref="F32:H32"/>
    <mergeCell ref="B33:C33"/>
    <mergeCell ref="F33:H33"/>
    <mergeCell ref="B32:C32"/>
    <mergeCell ref="T31:V31"/>
    <mergeCell ref="J34:L34"/>
    <mergeCell ref="P34:R34"/>
    <mergeCell ref="J32:L32"/>
    <mergeCell ref="J33:L33"/>
    <mergeCell ref="B31:C31"/>
    <mergeCell ref="J31:L31"/>
    <mergeCell ref="P31:R31"/>
    <mergeCell ref="AB32:AD32"/>
    <mergeCell ref="P32:R32"/>
    <mergeCell ref="T32:V32"/>
    <mergeCell ref="P33:R33"/>
    <mergeCell ref="B26:C26"/>
    <mergeCell ref="P30:R30"/>
    <mergeCell ref="B30:C30"/>
    <mergeCell ref="B29:C29"/>
    <mergeCell ref="P27:R27"/>
    <mergeCell ref="F28:H28"/>
    <mergeCell ref="J30:L30"/>
    <mergeCell ref="F29:H29"/>
    <mergeCell ref="P29:R29"/>
    <mergeCell ref="J29:L29"/>
    <mergeCell ref="F25:H25"/>
    <mergeCell ref="J25:L25"/>
    <mergeCell ref="P25:R25"/>
    <mergeCell ref="J28:L28"/>
    <mergeCell ref="P28:R28"/>
    <mergeCell ref="P26:R26"/>
    <mergeCell ref="CF29:CJ29"/>
    <mergeCell ref="B23:C23"/>
    <mergeCell ref="F23:H23"/>
    <mergeCell ref="J23:L23"/>
    <mergeCell ref="P23:R23"/>
    <mergeCell ref="F24:H24"/>
    <mergeCell ref="J24:L24"/>
    <mergeCell ref="P24:R24"/>
    <mergeCell ref="B24:C24"/>
    <mergeCell ref="B25:C25"/>
    <mergeCell ref="B8:C8"/>
    <mergeCell ref="B11:C11"/>
    <mergeCell ref="B14:C14"/>
    <mergeCell ref="J8:L8"/>
    <mergeCell ref="F8:H8"/>
    <mergeCell ref="F10:H10"/>
    <mergeCell ref="B9:C9"/>
    <mergeCell ref="B10:C10"/>
    <mergeCell ref="B13:C13"/>
    <mergeCell ref="B12:C12"/>
    <mergeCell ref="B15:C15"/>
    <mergeCell ref="F15:H15"/>
    <mergeCell ref="B17:C17"/>
    <mergeCell ref="B16:C16"/>
    <mergeCell ref="F16:H16"/>
    <mergeCell ref="B19:C19"/>
    <mergeCell ref="F17:H17"/>
    <mergeCell ref="F18:H18"/>
    <mergeCell ref="F19:H19"/>
    <mergeCell ref="B18:C18"/>
    <mergeCell ref="J9:L9"/>
    <mergeCell ref="F6:H6"/>
    <mergeCell ref="F11:H11"/>
    <mergeCell ref="F12:H12"/>
    <mergeCell ref="J10:L10"/>
    <mergeCell ref="J13:L13"/>
    <mergeCell ref="J14:L14"/>
    <mergeCell ref="P10:R10"/>
    <mergeCell ref="P11:R11"/>
    <mergeCell ref="P12:R12"/>
    <mergeCell ref="P17:R17"/>
    <mergeCell ref="P13:R13"/>
    <mergeCell ref="P14:R14"/>
    <mergeCell ref="P15:R15"/>
    <mergeCell ref="P16:R16"/>
    <mergeCell ref="CF30:CJ30"/>
    <mergeCell ref="CF31:CJ31"/>
    <mergeCell ref="T26:V26"/>
    <mergeCell ref="X26:Z26"/>
    <mergeCell ref="AH29:AJ29"/>
    <mergeCell ref="AL29:AP29"/>
    <mergeCell ref="AH28:AJ28"/>
    <mergeCell ref="AB28:AD28"/>
    <mergeCell ref="AB29:AD29"/>
    <mergeCell ref="AL26:AP26"/>
    <mergeCell ref="X27:Z27"/>
    <mergeCell ref="X28:Z28"/>
    <mergeCell ref="AL28:AP28"/>
    <mergeCell ref="B6:C6"/>
    <mergeCell ref="B7:C7"/>
    <mergeCell ref="J6:L6"/>
    <mergeCell ref="P6:R6"/>
    <mergeCell ref="AB18:AD18"/>
    <mergeCell ref="AB19:AD19"/>
    <mergeCell ref="AH21:AJ21"/>
    <mergeCell ref="AB20:AD20"/>
    <mergeCell ref="CF38:CJ38"/>
    <mergeCell ref="AH12:AJ12"/>
    <mergeCell ref="AL12:AP12"/>
    <mergeCell ref="AH13:AJ13"/>
    <mergeCell ref="AL13:AP13"/>
    <mergeCell ref="AH14:AJ14"/>
    <mergeCell ref="AL14:AP14"/>
    <mergeCell ref="AL15:AP15"/>
    <mergeCell ref="AH17:AJ17"/>
    <mergeCell ref="AB21:AD21"/>
    <mergeCell ref="AL25:AP25"/>
    <mergeCell ref="AH23:AJ23"/>
    <mergeCell ref="AL23:AP23"/>
    <mergeCell ref="AL24:AP24"/>
    <mergeCell ref="AL21:AP21"/>
    <mergeCell ref="AB24:AD24"/>
    <mergeCell ref="AB25:AD25"/>
    <mergeCell ref="AL22:AP22"/>
    <mergeCell ref="A1:P2"/>
    <mergeCell ref="R1:AS2"/>
    <mergeCell ref="AH37:AJ37"/>
    <mergeCell ref="AL37:AP37"/>
    <mergeCell ref="AL27:AP27"/>
    <mergeCell ref="AB26:AD26"/>
    <mergeCell ref="AB27:AD27"/>
    <mergeCell ref="AH35:AJ35"/>
    <mergeCell ref="AL35:AP35"/>
    <mergeCell ref="AL33:AP33"/>
    <mergeCell ref="AH27:AJ27"/>
    <mergeCell ref="AH31:AJ31"/>
    <mergeCell ref="AH33:AJ33"/>
    <mergeCell ref="AY32:BA32"/>
    <mergeCell ref="AU33:AW33"/>
    <mergeCell ref="AH30:AJ30"/>
    <mergeCell ref="AY30:BA30"/>
    <mergeCell ref="AQ30:AR30"/>
    <mergeCell ref="AQ31:AR31"/>
    <mergeCell ref="AQ32:AR32"/>
    <mergeCell ref="AH34:AJ34"/>
    <mergeCell ref="AL34:AP34"/>
    <mergeCell ref="AL31:AP31"/>
    <mergeCell ref="AQ34:AR34"/>
    <mergeCell ref="AH32:AJ32"/>
    <mergeCell ref="AQ33:AR33"/>
    <mergeCell ref="AL38:AP38"/>
    <mergeCell ref="AT1:BK2"/>
    <mergeCell ref="AL32:AP32"/>
    <mergeCell ref="AL30:AP30"/>
    <mergeCell ref="AL19:AP19"/>
    <mergeCell ref="AL20:AP20"/>
    <mergeCell ref="AL17:AP17"/>
    <mergeCell ref="AL8:AP8"/>
    <mergeCell ref="BI6:BK6"/>
    <mergeCell ref="AQ13:AR13"/>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workbookViewId="0" topLeftCell="A1">
      <pane ySplit="8" topLeftCell="BM9" activePane="bottomLeft" state="frozen"/>
      <selection pane="topLeft" activeCell="E50" sqref="E50:M50"/>
      <selection pane="bottomLeft" activeCell="BG36" sqref="BG36"/>
    </sheetView>
  </sheetViews>
  <sheetFormatPr defaultColWidth="9.00390625" defaultRowHeight="15" customHeight="1"/>
  <cols>
    <col min="1" max="1" width="2.625" style="154" customWidth="1"/>
    <col min="2" max="16384" width="2.625" style="141" customWidth="1"/>
  </cols>
  <sheetData>
    <row r="1" spans="1:55" ht="15" customHeight="1">
      <c r="A1" s="404" t="s">
        <v>111</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row>
    <row r="2" spans="1:55" ht="15" customHeigh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row>
    <row r="3" spans="1:55" ht="15" customHeight="1">
      <c r="A3" s="570" t="s">
        <v>112</v>
      </c>
      <c r="B3" s="571"/>
      <c r="C3" s="571"/>
      <c r="D3" s="571"/>
      <c r="E3" s="571"/>
      <c r="F3" s="571"/>
      <c r="G3" s="571"/>
      <c r="H3" s="571"/>
      <c r="I3" s="571"/>
      <c r="J3" s="571"/>
      <c r="K3" s="571"/>
      <c r="L3" s="571"/>
      <c r="M3" s="571"/>
      <c r="N3" s="571"/>
      <c r="O3" s="571"/>
      <c r="P3" s="571"/>
      <c r="Q3" s="571"/>
      <c r="R3" s="571"/>
      <c r="S3" s="571"/>
      <c r="T3" s="571"/>
      <c r="U3" s="571"/>
      <c r="V3" s="571"/>
      <c r="W3" s="571"/>
      <c r="X3" s="280" t="s">
        <v>1</v>
      </c>
      <c r="Y3" s="280"/>
      <c r="Z3" s="355"/>
      <c r="AA3" s="397" t="s">
        <v>0</v>
      </c>
      <c r="AB3" s="355"/>
      <c r="AC3" s="397" t="s">
        <v>34</v>
      </c>
      <c r="AD3" s="355"/>
      <c r="AE3" s="397" t="s">
        <v>12</v>
      </c>
      <c r="AF3" s="364">
        <f>'共通シートⅡ'!U6</f>
        <v>0</v>
      </c>
      <c r="AG3" s="364"/>
      <c r="AH3" s="364"/>
      <c r="AI3" s="364"/>
      <c r="AJ3" s="364"/>
      <c r="AK3" s="364"/>
      <c r="AL3" s="364"/>
      <c r="AM3" s="364"/>
      <c r="AN3" s="364"/>
      <c r="AO3" s="364"/>
      <c r="AP3" s="364"/>
      <c r="AQ3" s="364"/>
      <c r="AR3" s="364"/>
      <c r="AS3" s="364"/>
      <c r="AT3" s="364"/>
      <c r="AU3" s="142"/>
      <c r="AV3" s="366">
        <f>'共通シートⅡ'!E33</f>
        <v>0</v>
      </c>
      <c r="AW3" s="366"/>
      <c r="AX3" s="366"/>
      <c r="AY3" s="366"/>
      <c r="AZ3" s="366"/>
      <c r="BA3" s="366"/>
      <c r="BB3" s="360" t="s">
        <v>59</v>
      </c>
      <c r="BC3" s="361"/>
    </row>
    <row r="4" spans="1:55" ht="15" customHeight="1">
      <c r="A4" s="572"/>
      <c r="B4" s="573"/>
      <c r="C4" s="573"/>
      <c r="D4" s="573"/>
      <c r="E4" s="573"/>
      <c r="F4" s="573"/>
      <c r="G4" s="573"/>
      <c r="H4" s="573"/>
      <c r="I4" s="573"/>
      <c r="J4" s="573"/>
      <c r="K4" s="573"/>
      <c r="L4" s="573"/>
      <c r="M4" s="573"/>
      <c r="N4" s="573"/>
      <c r="O4" s="573"/>
      <c r="P4" s="573"/>
      <c r="Q4" s="573"/>
      <c r="R4" s="573"/>
      <c r="S4" s="573"/>
      <c r="T4" s="573"/>
      <c r="U4" s="573"/>
      <c r="V4" s="573"/>
      <c r="W4" s="573"/>
      <c r="X4" s="398"/>
      <c r="Y4" s="398"/>
      <c r="Z4" s="356"/>
      <c r="AA4" s="398"/>
      <c r="AB4" s="356"/>
      <c r="AC4" s="398"/>
      <c r="AD4" s="356"/>
      <c r="AE4" s="398"/>
      <c r="AF4" s="365"/>
      <c r="AG4" s="365"/>
      <c r="AH4" s="365"/>
      <c r="AI4" s="365"/>
      <c r="AJ4" s="365"/>
      <c r="AK4" s="365"/>
      <c r="AL4" s="365"/>
      <c r="AM4" s="365"/>
      <c r="AN4" s="365"/>
      <c r="AO4" s="365"/>
      <c r="AP4" s="365"/>
      <c r="AQ4" s="365"/>
      <c r="AR4" s="365"/>
      <c r="AS4" s="365"/>
      <c r="AT4" s="365"/>
      <c r="AU4" s="145"/>
      <c r="AV4" s="367"/>
      <c r="AW4" s="367"/>
      <c r="AX4" s="367"/>
      <c r="AY4" s="367"/>
      <c r="AZ4" s="367"/>
      <c r="BA4" s="367"/>
      <c r="BB4" s="362"/>
      <c r="BC4" s="363"/>
    </row>
    <row r="5" spans="1:55" ht="9.75" customHeight="1">
      <c r="A5" s="171"/>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5"/>
      <c r="AE5" s="176"/>
      <c r="AF5" s="174"/>
      <c r="AG5" s="174"/>
      <c r="AH5" s="177"/>
      <c r="AI5" s="177"/>
      <c r="AJ5" s="173"/>
      <c r="AK5" s="173"/>
      <c r="AL5" s="177"/>
      <c r="AM5" s="177"/>
      <c r="AN5" s="177"/>
      <c r="AO5" s="177"/>
      <c r="AP5" s="177"/>
      <c r="AQ5" s="177"/>
      <c r="AR5" s="177"/>
      <c r="AS5" s="177"/>
      <c r="AT5" s="177"/>
      <c r="AU5" s="177"/>
      <c r="AV5" s="177"/>
      <c r="AW5" s="177"/>
      <c r="AX5" s="177"/>
      <c r="AY5" s="177"/>
      <c r="AZ5" s="177"/>
      <c r="BA5" s="177"/>
      <c r="BB5" s="177"/>
      <c r="BC5" s="153"/>
    </row>
    <row r="6" spans="1:55" ht="15" customHeight="1">
      <c r="A6" s="140"/>
      <c r="B6" s="348" t="s">
        <v>113</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576" t="s">
        <v>114</v>
      </c>
      <c r="AI6" s="348"/>
      <c r="AJ6" s="348"/>
      <c r="AK6" s="348"/>
      <c r="AL6" s="348"/>
      <c r="AM6" s="348"/>
      <c r="AN6" s="348"/>
      <c r="AO6" s="348"/>
      <c r="AP6" s="348"/>
      <c r="AQ6" s="348"/>
      <c r="AR6" s="348"/>
      <c r="AS6" s="348"/>
      <c r="AT6" s="348"/>
      <c r="AU6" s="348"/>
      <c r="AV6" s="348"/>
      <c r="AW6" s="348"/>
      <c r="AX6" s="348"/>
      <c r="AY6" s="348"/>
      <c r="AZ6" s="348"/>
      <c r="BA6" s="348"/>
      <c r="BB6" s="348"/>
      <c r="BC6" s="348"/>
    </row>
    <row r="7" spans="2:55" ht="15" customHeight="1">
      <c r="B7" s="279" t="s">
        <v>108</v>
      </c>
      <c r="C7" s="349"/>
      <c r="D7" s="279" t="s">
        <v>120</v>
      </c>
      <c r="E7" s="280"/>
      <c r="F7" s="280"/>
      <c r="G7" s="280"/>
      <c r="H7" s="280"/>
      <c r="I7" s="349"/>
      <c r="J7" s="393" t="s">
        <v>110</v>
      </c>
      <c r="K7" s="351"/>
      <c r="L7" s="351"/>
      <c r="M7" s="352"/>
      <c r="N7" s="577" t="s">
        <v>94</v>
      </c>
      <c r="O7" s="578"/>
      <c r="P7" s="579"/>
      <c r="Q7" s="393" t="s">
        <v>57</v>
      </c>
      <c r="R7" s="351"/>
      <c r="S7" s="351"/>
      <c r="T7" s="351"/>
      <c r="U7" s="351"/>
      <c r="V7" s="351"/>
      <c r="W7" s="351"/>
      <c r="X7" s="352"/>
      <c r="Y7" s="279" t="s">
        <v>116</v>
      </c>
      <c r="Z7" s="351"/>
      <c r="AA7" s="352"/>
      <c r="AB7" s="279" t="s">
        <v>115</v>
      </c>
      <c r="AC7" s="280"/>
      <c r="AD7" s="349"/>
      <c r="AE7" s="279" t="s">
        <v>121</v>
      </c>
      <c r="AF7" s="351"/>
      <c r="AG7" s="352"/>
      <c r="AH7" s="384" t="s">
        <v>108</v>
      </c>
      <c r="AI7" s="385"/>
      <c r="AJ7" s="279" t="s">
        <v>123</v>
      </c>
      <c r="AK7" s="349"/>
      <c r="AL7" s="385" t="s">
        <v>110</v>
      </c>
      <c r="AM7" s="385"/>
      <c r="AN7" s="385"/>
      <c r="AO7" s="385"/>
      <c r="AP7" s="385" t="s">
        <v>57</v>
      </c>
      <c r="AQ7" s="385"/>
      <c r="AR7" s="385"/>
      <c r="AS7" s="385"/>
      <c r="AT7" s="385"/>
      <c r="AU7" s="385"/>
      <c r="AV7" s="385"/>
      <c r="AW7" s="385"/>
      <c r="AX7" s="385" t="s">
        <v>116</v>
      </c>
      <c r="AY7" s="385"/>
      <c r="AZ7" s="385"/>
      <c r="BA7" s="279" t="s">
        <v>115</v>
      </c>
      <c r="BB7" s="280"/>
      <c r="BC7" s="349"/>
    </row>
    <row r="8" spans="2:55" ht="15" customHeight="1">
      <c r="B8" s="275" t="s">
        <v>93</v>
      </c>
      <c r="C8" s="350"/>
      <c r="D8" s="275"/>
      <c r="E8" s="276"/>
      <c r="F8" s="276"/>
      <c r="G8" s="276"/>
      <c r="H8" s="276"/>
      <c r="I8" s="350"/>
      <c r="J8" s="394"/>
      <c r="K8" s="382"/>
      <c r="L8" s="382"/>
      <c r="M8" s="383"/>
      <c r="N8" s="580" t="s">
        <v>95</v>
      </c>
      <c r="O8" s="581"/>
      <c r="P8" s="582"/>
      <c r="Q8" s="394"/>
      <c r="R8" s="382"/>
      <c r="S8" s="382"/>
      <c r="T8" s="382"/>
      <c r="U8" s="382"/>
      <c r="V8" s="382"/>
      <c r="W8" s="382"/>
      <c r="X8" s="383"/>
      <c r="Y8" s="275" t="s">
        <v>119</v>
      </c>
      <c r="Z8" s="382"/>
      <c r="AA8" s="383"/>
      <c r="AB8" s="275" t="s">
        <v>118</v>
      </c>
      <c r="AC8" s="276"/>
      <c r="AD8" s="350"/>
      <c r="AE8" s="275" t="s">
        <v>122</v>
      </c>
      <c r="AF8" s="382"/>
      <c r="AG8" s="383"/>
      <c r="AH8" s="392" t="s">
        <v>93</v>
      </c>
      <c r="AI8" s="391"/>
      <c r="AJ8" s="275" t="s">
        <v>93</v>
      </c>
      <c r="AK8" s="350"/>
      <c r="AL8" s="391"/>
      <c r="AM8" s="391"/>
      <c r="AN8" s="391"/>
      <c r="AO8" s="391"/>
      <c r="AP8" s="391"/>
      <c r="AQ8" s="391"/>
      <c r="AR8" s="391"/>
      <c r="AS8" s="391"/>
      <c r="AT8" s="391"/>
      <c r="AU8" s="391"/>
      <c r="AV8" s="391"/>
      <c r="AW8" s="391"/>
      <c r="AX8" s="391" t="s">
        <v>117</v>
      </c>
      <c r="AY8" s="391"/>
      <c r="AZ8" s="391"/>
      <c r="BA8" s="275" t="s">
        <v>118</v>
      </c>
      <c r="BB8" s="276"/>
      <c r="BC8" s="350"/>
    </row>
    <row r="9" spans="1:55" ht="15" customHeight="1">
      <c r="A9" s="154">
        <v>1</v>
      </c>
      <c r="B9" s="388"/>
      <c r="C9" s="388"/>
      <c r="D9" s="353"/>
      <c r="E9" s="354"/>
      <c r="F9" s="354"/>
      <c r="G9" s="354"/>
      <c r="H9" s="568"/>
      <c r="I9" s="569"/>
      <c r="J9" s="377"/>
      <c r="K9" s="377"/>
      <c r="L9" s="377"/>
      <c r="M9" s="377"/>
      <c r="N9" s="388"/>
      <c r="O9" s="388"/>
      <c r="P9" s="388"/>
      <c r="Q9" s="377"/>
      <c r="R9" s="377"/>
      <c r="S9" s="377"/>
      <c r="T9" s="377"/>
      <c r="U9" s="377"/>
      <c r="V9" s="377"/>
      <c r="W9" s="377"/>
      <c r="X9" s="377"/>
      <c r="Y9" s="389"/>
      <c r="Z9" s="389"/>
      <c r="AA9" s="389"/>
      <c r="AB9" s="374"/>
      <c r="AC9" s="375"/>
      <c r="AD9" s="376"/>
      <c r="AE9" s="374"/>
      <c r="AF9" s="375"/>
      <c r="AG9" s="375"/>
      <c r="AH9" s="387"/>
      <c r="AI9" s="388"/>
      <c r="AJ9" s="568"/>
      <c r="AK9" s="569"/>
      <c r="AL9" s="377"/>
      <c r="AM9" s="377"/>
      <c r="AN9" s="377"/>
      <c r="AO9" s="377"/>
      <c r="AP9" s="377"/>
      <c r="AQ9" s="377"/>
      <c r="AR9" s="377"/>
      <c r="AS9" s="377"/>
      <c r="AT9" s="377"/>
      <c r="AU9" s="377"/>
      <c r="AV9" s="377"/>
      <c r="AW9" s="377"/>
      <c r="AX9" s="374"/>
      <c r="AY9" s="375"/>
      <c r="AZ9" s="376"/>
      <c r="BA9" s="374"/>
      <c r="BB9" s="375"/>
      <c r="BC9" s="376"/>
    </row>
    <row r="10" spans="1:55" ht="15" customHeight="1">
      <c r="A10" s="154">
        <v>2</v>
      </c>
      <c r="B10" s="388"/>
      <c r="C10" s="388"/>
      <c r="D10" s="353"/>
      <c r="E10" s="354"/>
      <c r="F10" s="354"/>
      <c r="G10" s="354"/>
      <c r="H10" s="568"/>
      <c r="I10" s="569"/>
      <c r="J10" s="377"/>
      <c r="K10" s="377"/>
      <c r="L10" s="377"/>
      <c r="M10" s="377"/>
      <c r="N10" s="388"/>
      <c r="O10" s="388"/>
      <c r="P10" s="388"/>
      <c r="Q10" s="377"/>
      <c r="R10" s="377"/>
      <c r="S10" s="377"/>
      <c r="T10" s="377"/>
      <c r="U10" s="377"/>
      <c r="V10" s="377"/>
      <c r="W10" s="377"/>
      <c r="X10" s="377"/>
      <c r="Y10" s="389"/>
      <c r="Z10" s="389"/>
      <c r="AA10" s="389"/>
      <c r="AB10" s="374"/>
      <c r="AC10" s="375"/>
      <c r="AD10" s="376"/>
      <c r="AE10" s="374"/>
      <c r="AF10" s="375"/>
      <c r="AG10" s="375"/>
      <c r="AH10" s="387"/>
      <c r="AI10" s="388"/>
      <c r="AJ10" s="568"/>
      <c r="AK10" s="569"/>
      <c r="AL10" s="377"/>
      <c r="AM10" s="377"/>
      <c r="AN10" s="377"/>
      <c r="AO10" s="377"/>
      <c r="AP10" s="377"/>
      <c r="AQ10" s="377"/>
      <c r="AR10" s="377"/>
      <c r="AS10" s="377"/>
      <c r="AT10" s="377"/>
      <c r="AU10" s="377"/>
      <c r="AV10" s="377"/>
      <c r="AW10" s="377"/>
      <c r="AX10" s="374"/>
      <c r="AY10" s="375"/>
      <c r="AZ10" s="376"/>
      <c r="BA10" s="374"/>
      <c r="BB10" s="375"/>
      <c r="BC10" s="376"/>
    </row>
    <row r="11" spans="1:55" ht="15" customHeight="1">
      <c r="A11" s="154">
        <v>3</v>
      </c>
      <c r="B11" s="388"/>
      <c r="C11" s="388"/>
      <c r="D11" s="353"/>
      <c r="E11" s="354"/>
      <c r="F11" s="354"/>
      <c r="G11" s="354"/>
      <c r="H11" s="568"/>
      <c r="I11" s="569"/>
      <c r="J11" s="377"/>
      <c r="K11" s="377"/>
      <c r="L11" s="377"/>
      <c r="M11" s="377"/>
      <c r="N11" s="388"/>
      <c r="O11" s="388"/>
      <c r="P11" s="388"/>
      <c r="Q11" s="377"/>
      <c r="R11" s="377"/>
      <c r="S11" s="377"/>
      <c r="T11" s="377"/>
      <c r="U11" s="377"/>
      <c r="V11" s="377"/>
      <c r="W11" s="377"/>
      <c r="X11" s="377"/>
      <c r="Y11" s="389"/>
      <c r="Z11" s="389"/>
      <c r="AA11" s="389"/>
      <c r="AB11" s="374"/>
      <c r="AC11" s="375"/>
      <c r="AD11" s="376"/>
      <c r="AE11" s="374"/>
      <c r="AF11" s="375"/>
      <c r="AG11" s="375"/>
      <c r="AH11" s="387"/>
      <c r="AI11" s="388"/>
      <c r="AJ11" s="568"/>
      <c r="AK11" s="569"/>
      <c r="AL11" s="377"/>
      <c r="AM11" s="377"/>
      <c r="AN11" s="377"/>
      <c r="AO11" s="377"/>
      <c r="AP11" s="377"/>
      <c r="AQ11" s="377"/>
      <c r="AR11" s="377"/>
      <c r="AS11" s="377"/>
      <c r="AT11" s="377"/>
      <c r="AU11" s="377"/>
      <c r="AV11" s="377"/>
      <c r="AW11" s="377"/>
      <c r="AX11" s="374"/>
      <c r="AY11" s="375"/>
      <c r="AZ11" s="376"/>
      <c r="BA11" s="374"/>
      <c r="BB11" s="375"/>
      <c r="BC11" s="376"/>
    </row>
    <row r="12" spans="1:55" ht="15" customHeight="1">
      <c r="A12" s="154">
        <v>4</v>
      </c>
      <c r="B12" s="388"/>
      <c r="C12" s="388"/>
      <c r="D12" s="353"/>
      <c r="E12" s="354"/>
      <c r="F12" s="354"/>
      <c r="G12" s="354"/>
      <c r="H12" s="568"/>
      <c r="I12" s="569"/>
      <c r="J12" s="377"/>
      <c r="K12" s="377"/>
      <c r="L12" s="377"/>
      <c r="M12" s="377"/>
      <c r="N12" s="388"/>
      <c r="O12" s="388"/>
      <c r="P12" s="388"/>
      <c r="Q12" s="377"/>
      <c r="R12" s="377"/>
      <c r="S12" s="377"/>
      <c r="T12" s="377"/>
      <c r="U12" s="377"/>
      <c r="V12" s="377"/>
      <c r="W12" s="377"/>
      <c r="X12" s="377"/>
      <c r="Y12" s="389"/>
      <c r="Z12" s="389"/>
      <c r="AA12" s="389"/>
      <c r="AB12" s="374"/>
      <c r="AC12" s="375"/>
      <c r="AD12" s="376"/>
      <c r="AE12" s="374"/>
      <c r="AF12" s="375"/>
      <c r="AG12" s="375"/>
      <c r="AH12" s="387"/>
      <c r="AI12" s="388"/>
      <c r="AJ12" s="568"/>
      <c r="AK12" s="569"/>
      <c r="AL12" s="377"/>
      <c r="AM12" s="377"/>
      <c r="AN12" s="377"/>
      <c r="AO12" s="377"/>
      <c r="AP12" s="377"/>
      <c r="AQ12" s="377"/>
      <c r="AR12" s="377"/>
      <c r="AS12" s="377"/>
      <c r="AT12" s="377"/>
      <c r="AU12" s="377"/>
      <c r="AV12" s="377"/>
      <c r="AW12" s="377"/>
      <c r="AX12" s="374"/>
      <c r="AY12" s="375"/>
      <c r="AZ12" s="376"/>
      <c r="BA12" s="374"/>
      <c r="BB12" s="375"/>
      <c r="BC12" s="376"/>
    </row>
    <row r="13" spans="1:55" ht="15" customHeight="1">
      <c r="A13" s="154">
        <v>5</v>
      </c>
      <c r="B13" s="388"/>
      <c r="C13" s="388"/>
      <c r="D13" s="353"/>
      <c r="E13" s="354"/>
      <c r="F13" s="354"/>
      <c r="G13" s="354"/>
      <c r="H13" s="568"/>
      <c r="I13" s="569"/>
      <c r="J13" s="377"/>
      <c r="K13" s="377"/>
      <c r="L13" s="377"/>
      <c r="M13" s="377"/>
      <c r="N13" s="388"/>
      <c r="O13" s="388"/>
      <c r="P13" s="388"/>
      <c r="Q13" s="377"/>
      <c r="R13" s="377"/>
      <c r="S13" s="377"/>
      <c r="T13" s="377"/>
      <c r="U13" s="377"/>
      <c r="V13" s="377"/>
      <c r="W13" s="377"/>
      <c r="X13" s="377"/>
      <c r="Y13" s="389"/>
      <c r="Z13" s="389"/>
      <c r="AA13" s="389"/>
      <c r="AB13" s="374"/>
      <c r="AC13" s="375"/>
      <c r="AD13" s="376"/>
      <c r="AE13" s="374"/>
      <c r="AF13" s="375"/>
      <c r="AG13" s="375"/>
      <c r="AH13" s="387"/>
      <c r="AI13" s="388"/>
      <c r="AJ13" s="568"/>
      <c r="AK13" s="569"/>
      <c r="AL13" s="377"/>
      <c r="AM13" s="377"/>
      <c r="AN13" s="377"/>
      <c r="AO13" s="377"/>
      <c r="AP13" s="377"/>
      <c r="AQ13" s="377"/>
      <c r="AR13" s="377"/>
      <c r="AS13" s="377"/>
      <c r="AT13" s="377"/>
      <c r="AU13" s="377"/>
      <c r="AV13" s="377"/>
      <c r="AW13" s="377"/>
      <c r="AX13" s="374"/>
      <c r="AY13" s="375"/>
      <c r="AZ13" s="376"/>
      <c r="BA13" s="374"/>
      <c r="BB13" s="375"/>
      <c r="BC13" s="376"/>
    </row>
    <row r="14" spans="1:55" ht="15" customHeight="1">
      <c r="A14" s="154">
        <v>6</v>
      </c>
      <c r="B14" s="388"/>
      <c r="C14" s="388"/>
      <c r="D14" s="353"/>
      <c r="E14" s="354"/>
      <c r="F14" s="354"/>
      <c r="G14" s="354"/>
      <c r="H14" s="568"/>
      <c r="I14" s="569"/>
      <c r="J14" s="377"/>
      <c r="K14" s="377"/>
      <c r="L14" s="377"/>
      <c r="M14" s="377"/>
      <c r="N14" s="388"/>
      <c r="O14" s="388"/>
      <c r="P14" s="388"/>
      <c r="Q14" s="377"/>
      <c r="R14" s="377"/>
      <c r="S14" s="377"/>
      <c r="T14" s="377"/>
      <c r="U14" s="377"/>
      <c r="V14" s="377"/>
      <c r="W14" s="377"/>
      <c r="X14" s="377"/>
      <c r="Y14" s="389"/>
      <c r="Z14" s="389"/>
      <c r="AA14" s="389"/>
      <c r="AB14" s="374"/>
      <c r="AC14" s="375"/>
      <c r="AD14" s="376"/>
      <c r="AE14" s="374"/>
      <c r="AF14" s="375"/>
      <c r="AG14" s="375"/>
      <c r="AH14" s="387"/>
      <c r="AI14" s="388"/>
      <c r="AJ14" s="568"/>
      <c r="AK14" s="569"/>
      <c r="AL14" s="377"/>
      <c r="AM14" s="377"/>
      <c r="AN14" s="377"/>
      <c r="AO14" s="377"/>
      <c r="AP14" s="377"/>
      <c r="AQ14" s="377"/>
      <c r="AR14" s="377"/>
      <c r="AS14" s="377"/>
      <c r="AT14" s="377"/>
      <c r="AU14" s="377"/>
      <c r="AV14" s="377"/>
      <c r="AW14" s="377"/>
      <c r="AX14" s="374"/>
      <c r="AY14" s="375"/>
      <c r="AZ14" s="376"/>
      <c r="BA14" s="374"/>
      <c r="BB14" s="375"/>
      <c r="BC14" s="376"/>
    </row>
    <row r="15" spans="1:55" ht="15" customHeight="1">
      <c r="A15" s="154">
        <v>7</v>
      </c>
      <c r="B15" s="388"/>
      <c r="C15" s="388"/>
      <c r="D15" s="353"/>
      <c r="E15" s="354"/>
      <c r="F15" s="354"/>
      <c r="G15" s="354"/>
      <c r="H15" s="568"/>
      <c r="I15" s="569"/>
      <c r="J15" s="377"/>
      <c r="K15" s="377"/>
      <c r="L15" s="377"/>
      <c r="M15" s="377"/>
      <c r="N15" s="388"/>
      <c r="O15" s="388"/>
      <c r="P15" s="388"/>
      <c r="Q15" s="377"/>
      <c r="R15" s="377"/>
      <c r="S15" s="377"/>
      <c r="T15" s="377"/>
      <c r="U15" s="377"/>
      <c r="V15" s="377"/>
      <c r="W15" s="377"/>
      <c r="X15" s="377"/>
      <c r="Y15" s="389"/>
      <c r="Z15" s="389"/>
      <c r="AA15" s="389"/>
      <c r="AB15" s="374"/>
      <c r="AC15" s="375"/>
      <c r="AD15" s="376"/>
      <c r="AE15" s="374"/>
      <c r="AF15" s="375"/>
      <c r="AG15" s="375"/>
      <c r="AH15" s="387"/>
      <c r="AI15" s="388"/>
      <c r="AJ15" s="568"/>
      <c r="AK15" s="569"/>
      <c r="AL15" s="377"/>
      <c r="AM15" s="377"/>
      <c r="AN15" s="377"/>
      <c r="AO15" s="377"/>
      <c r="AP15" s="377"/>
      <c r="AQ15" s="377"/>
      <c r="AR15" s="377"/>
      <c r="AS15" s="377"/>
      <c r="AT15" s="377"/>
      <c r="AU15" s="377"/>
      <c r="AV15" s="377"/>
      <c r="AW15" s="377"/>
      <c r="AX15" s="374"/>
      <c r="AY15" s="375"/>
      <c r="AZ15" s="376"/>
      <c r="BA15" s="374"/>
      <c r="BB15" s="375"/>
      <c r="BC15" s="376"/>
    </row>
    <row r="16" spans="1:55" ht="15" customHeight="1">
      <c r="A16" s="154">
        <v>8</v>
      </c>
      <c r="B16" s="388"/>
      <c r="C16" s="388"/>
      <c r="D16" s="353"/>
      <c r="E16" s="354"/>
      <c r="F16" s="354"/>
      <c r="G16" s="354"/>
      <c r="H16" s="568"/>
      <c r="I16" s="569"/>
      <c r="J16" s="377"/>
      <c r="K16" s="377"/>
      <c r="L16" s="377"/>
      <c r="M16" s="377"/>
      <c r="N16" s="388"/>
      <c r="O16" s="388"/>
      <c r="P16" s="388"/>
      <c r="Q16" s="377"/>
      <c r="R16" s="377"/>
      <c r="S16" s="377"/>
      <c r="T16" s="377"/>
      <c r="U16" s="377"/>
      <c r="V16" s="377"/>
      <c r="W16" s="377"/>
      <c r="X16" s="377"/>
      <c r="Y16" s="389"/>
      <c r="Z16" s="389"/>
      <c r="AA16" s="389"/>
      <c r="AB16" s="374"/>
      <c r="AC16" s="375"/>
      <c r="AD16" s="376"/>
      <c r="AE16" s="374"/>
      <c r="AF16" s="375"/>
      <c r="AG16" s="375"/>
      <c r="AH16" s="387"/>
      <c r="AI16" s="388"/>
      <c r="AJ16" s="568"/>
      <c r="AK16" s="569"/>
      <c r="AL16" s="377"/>
      <c r="AM16" s="377"/>
      <c r="AN16" s="377"/>
      <c r="AO16" s="377"/>
      <c r="AP16" s="377"/>
      <c r="AQ16" s="377"/>
      <c r="AR16" s="377"/>
      <c r="AS16" s="377"/>
      <c r="AT16" s="377"/>
      <c r="AU16" s="377"/>
      <c r="AV16" s="377"/>
      <c r="AW16" s="377"/>
      <c r="AX16" s="374"/>
      <c r="AY16" s="375"/>
      <c r="AZ16" s="376"/>
      <c r="BA16" s="374"/>
      <c r="BB16" s="375"/>
      <c r="BC16" s="376"/>
    </row>
    <row r="17" spans="1:55" ht="15" customHeight="1">
      <c r="A17" s="154">
        <v>9</v>
      </c>
      <c r="B17" s="388"/>
      <c r="C17" s="388"/>
      <c r="D17" s="353"/>
      <c r="E17" s="354"/>
      <c r="F17" s="354"/>
      <c r="G17" s="354"/>
      <c r="H17" s="568"/>
      <c r="I17" s="569"/>
      <c r="J17" s="377"/>
      <c r="K17" s="377"/>
      <c r="L17" s="377"/>
      <c r="M17" s="377"/>
      <c r="N17" s="388"/>
      <c r="O17" s="388"/>
      <c r="P17" s="388"/>
      <c r="Q17" s="377"/>
      <c r="R17" s="377"/>
      <c r="S17" s="377"/>
      <c r="T17" s="377"/>
      <c r="U17" s="377"/>
      <c r="V17" s="377"/>
      <c r="W17" s="377"/>
      <c r="X17" s="377"/>
      <c r="Y17" s="389"/>
      <c r="Z17" s="389"/>
      <c r="AA17" s="389"/>
      <c r="AB17" s="374"/>
      <c r="AC17" s="375"/>
      <c r="AD17" s="376"/>
      <c r="AE17" s="374"/>
      <c r="AF17" s="375"/>
      <c r="AG17" s="375"/>
      <c r="AH17" s="387"/>
      <c r="AI17" s="388"/>
      <c r="AJ17" s="568"/>
      <c r="AK17" s="569"/>
      <c r="AL17" s="377"/>
      <c r="AM17" s="377"/>
      <c r="AN17" s="377"/>
      <c r="AO17" s="377"/>
      <c r="AP17" s="377"/>
      <c r="AQ17" s="377"/>
      <c r="AR17" s="377"/>
      <c r="AS17" s="377"/>
      <c r="AT17" s="377"/>
      <c r="AU17" s="377"/>
      <c r="AV17" s="377"/>
      <c r="AW17" s="377"/>
      <c r="AX17" s="374"/>
      <c r="AY17" s="375"/>
      <c r="AZ17" s="376"/>
      <c r="BA17" s="374"/>
      <c r="BB17" s="375"/>
      <c r="BC17" s="376"/>
    </row>
    <row r="18" spans="1:55" ht="15" customHeight="1">
      <c r="A18" s="154">
        <v>10</v>
      </c>
      <c r="B18" s="388"/>
      <c r="C18" s="388"/>
      <c r="D18" s="353"/>
      <c r="E18" s="354"/>
      <c r="F18" s="354"/>
      <c r="G18" s="354"/>
      <c r="H18" s="568"/>
      <c r="I18" s="569"/>
      <c r="J18" s="377"/>
      <c r="K18" s="377"/>
      <c r="L18" s="377"/>
      <c r="M18" s="377"/>
      <c r="N18" s="388"/>
      <c r="O18" s="388"/>
      <c r="P18" s="388"/>
      <c r="Q18" s="377"/>
      <c r="R18" s="377"/>
      <c r="S18" s="377"/>
      <c r="T18" s="377"/>
      <c r="U18" s="377"/>
      <c r="V18" s="377"/>
      <c r="W18" s="377"/>
      <c r="X18" s="377"/>
      <c r="Y18" s="389"/>
      <c r="Z18" s="389"/>
      <c r="AA18" s="389"/>
      <c r="AB18" s="374"/>
      <c r="AC18" s="375"/>
      <c r="AD18" s="376"/>
      <c r="AE18" s="374"/>
      <c r="AF18" s="375"/>
      <c r="AG18" s="375"/>
      <c r="AH18" s="387"/>
      <c r="AI18" s="388"/>
      <c r="AJ18" s="568"/>
      <c r="AK18" s="569"/>
      <c r="AL18" s="377"/>
      <c r="AM18" s="377"/>
      <c r="AN18" s="377"/>
      <c r="AO18" s="377"/>
      <c r="AP18" s="377"/>
      <c r="AQ18" s="377"/>
      <c r="AR18" s="377"/>
      <c r="AS18" s="377"/>
      <c r="AT18" s="377"/>
      <c r="AU18" s="377"/>
      <c r="AV18" s="377"/>
      <c r="AW18" s="377"/>
      <c r="AX18" s="374"/>
      <c r="AY18" s="375"/>
      <c r="AZ18" s="376"/>
      <c r="BA18" s="374"/>
      <c r="BB18" s="375"/>
      <c r="BC18" s="376"/>
    </row>
    <row r="19" spans="1:55" ht="15" customHeight="1">
      <c r="A19" s="154">
        <v>11</v>
      </c>
      <c r="B19" s="388"/>
      <c r="C19" s="388"/>
      <c r="D19" s="353"/>
      <c r="E19" s="354"/>
      <c r="F19" s="354"/>
      <c r="G19" s="354"/>
      <c r="H19" s="568"/>
      <c r="I19" s="569"/>
      <c r="J19" s="377"/>
      <c r="K19" s="377"/>
      <c r="L19" s="377"/>
      <c r="M19" s="377"/>
      <c r="N19" s="388"/>
      <c r="O19" s="388"/>
      <c r="P19" s="388"/>
      <c r="Q19" s="377"/>
      <c r="R19" s="377"/>
      <c r="S19" s="377"/>
      <c r="T19" s="377"/>
      <c r="U19" s="377"/>
      <c r="V19" s="377"/>
      <c r="W19" s="377"/>
      <c r="X19" s="377"/>
      <c r="Y19" s="389"/>
      <c r="Z19" s="389"/>
      <c r="AA19" s="389"/>
      <c r="AB19" s="374"/>
      <c r="AC19" s="375"/>
      <c r="AD19" s="376"/>
      <c r="AE19" s="374"/>
      <c r="AF19" s="375"/>
      <c r="AG19" s="375"/>
      <c r="AH19" s="387"/>
      <c r="AI19" s="388"/>
      <c r="AJ19" s="568"/>
      <c r="AK19" s="569"/>
      <c r="AL19" s="377"/>
      <c r="AM19" s="377"/>
      <c r="AN19" s="377"/>
      <c r="AO19" s="377"/>
      <c r="AP19" s="377"/>
      <c r="AQ19" s="377"/>
      <c r="AR19" s="377"/>
      <c r="AS19" s="377"/>
      <c r="AT19" s="377"/>
      <c r="AU19" s="377"/>
      <c r="AV19" s="377"/>
      <c r="AW19" s="377"/>
      <c r="AX19" s="374"/>
      <c r="AY19" s="375"/>
      <c r="AZ19" s="376"/>
      <c r="BA19" s="374"/>
      <c r="BB19" s="375"/>
      <c r="BC19" s="376"/>
    </row>
    <row r="20" spans="1:55" ht="15" customHeight="1">
      <c r="A20" s="154">
        <v>12</v>
      </c>
      <c r="B20" s="388"/>
      <c r="C20" s="388"/>
      <c r="D20" s="353"/>
      <c r="E20" s="354"/>
      <c r="F20" s="354"/>
      <c r="G20" s="354"/>
      <c r="H20" s="568"/>
      <c r="I20" s="569"/>
      <c r="J20" s="377"/>
      <c r="K20" s="377"/>
      <c r="L20" s="377"/>
      <c r="M20" s="377"/>
      <c r="N20" s="388"/>
      <c r="O20" s="388"/>
      <c r="P20" s="388"/>
      <c r="Q20" s="377"/>
      <c r="R20" s="377"/>
      <c r="S20" s="377"/>
      <c r="T20" s="377"/>
      <c r="U20" s="377"/>
      <c r="V20" s="377"/>
      <c r="W20" s="377"/>
      <c r="X20" s="377"/>
      <c r="Y20" s="389"/>
      <c r="Z20" s="389"/>
      <c r="AA20" s="389"/>
      <c r="AB20" s="374"/>
      <c r="AC20" s="375"/>
      <c r="AD20" s="376"/>
      <c r="AE20" s="374"/>
      <c r="AF20" s="375"/>
      <c r="AG20" s="375"/>
      <c r="AH20" s="387"/>
      <c r="AI20" s="388"/>
      <c r="AJ20" s="568"/>
      <c r="AK20" s="569"/>
      <c r="AL20" s="377"/>
      <c r="AM20" s="377"/>
      <c r="AN20" s="377"/>
      <c r="AO20" s="377"/>
      <c r="AP20" s="377"/>
      <c r="AQ20" s="377"/>
      <c r="AR20" s="377"/>
      <c r="AS20" s="377"/>
      <c r="AT20" s="377"/>
      <c r="AU20" s="377"/>
      <c r="AV20" s="377"/>
      <c r="AW20" s="377"/>
      <c r="AX20" s="374"/>
      <c r="AY20" s="375"/>
      <c r="AZ20" s="376"/>
      <c r="BA20" s="374"/>
      <c r="BB20" s="375"/>
      <c r="BC20" s="376"/>
    </row>
    <row r="21" spans="1:55" ht="15" customHeight="1">
      <c r="A21" s="154">
        <v>13</v>
      </c>
      <c r="B21" s="388"/>
      <c r="C21" s="388"/>
      <c r="D21" s="353"/>
      <c r="E21" s="354"/>
      <c r="F21" s="354"/>
      <c r="G21" s="354"/>
      <c r="H21" s="568"/>
      <c r="I21" s="569"/>
      <c r="J21" s="377"/>
      <c r="K21" s="377"/>
      <c r="L21" s="377"/>
      <c r="M21" s="377"/>
      <c r="N21" s="388"/>
      <c r="O21" s="388"/>
      <c r="P21" s="388"/>
      <c r="Q21" s="377"/>
      <c r="R21" s="377"/>
      <c r="S21" s="377"/>
      <c r="T21" s="377"/>
      <c r="U21" s="377"/>
      <c r="V21" s="377"/>
      <c r="W21" s="377"/>
      <c r="X21" s="377"/>
      <c r="Y21" s="389"/>
      <c r="Z21" s="389"/>
      <c r="AA21" s="389"/>
      <c r="AB21" s="374"/>
      <c r="AC21" s="375"/>
      <c r="AD21" s="376"/>
      <c r="AE21" s="374"/>
      <c r="AF21" s="375"/>
      <c r="AG21" s="375"/>
      <c r="AH21" s="387"/>
      <c r="AI21" s="388"/>
      <c r="AJ21" s="568"/>
      <c r="AK21" s="569"/>
      <c r="AL21" s="377"/>
      <c r="AM21" s="377"/>
      <c r="AN21" s="377"/>
      <c r="AO21" s="377"/>
      <c r="AP21" s="377"/>
      <c r="AQ21" s="377"/>
      <c r="AR21" s="377"/>
      <c r="AS21" s="377"/>
      <c r="AT21" s="377"/>
      <c r="AU21" s="377"/>
      <c r="AV21" s="377"/>
      <c r="AW21" s="377"/>
      <c r="AX21" s="374"/>
      <c r="AY21" s="375"/>
      <c r="AZ21" s="376"/>
      <c r="BA21" s="374"/>
      <c r="BB21" s="375"/>
      <c r="BC21" s="376"/>
    </row>
    <row r="22" spans="1:55" ht="15" customHeight="1">
      <c r="A22" s="154">
        <v>14</v>
      </c>
      <c r="B22" s="373"/>
      <c r="C22" s="373"/>
      <c r="D22" s="344"/>
      <c r="E22" s="345"/>
      <c r="F22" s="345"/>
      <c r="G22" s="345"/>
      <c r="H22" s="566"/>
      <c r="I22" s="567"/>
      <c r="J22" s="371"/>
      <c r="K22" s="371"/>
      <c r="L22" s="371"/>
      <c r="M22" s="371"/>
      <c r="N22" s="373"/>
      <c r="O22" s="373"/>
      <c r="P22" s="373"/>
      <c r="Q22" s="371"/>
      <c r="R22" s="371"/>
      <c r="S22" s="371"/>
      <c r="T22" s="371"/>
      <c r="U22" s="371"/>
      <c r="V22" s="371"/>
      <c r="W22" s="371"/>
      <c r="X22" s="371"/>
      <c r="Y22" s="378"/>
      <c r="Z22" s="378"/>
      <c r="AA22" s="378"/>
      <c r="AB22" s="346"/>
      <c r="AC22" s="347"/>
      <c r="AD22" s="370"/>
      <c r="AE22" s="346"/>
      <c r="AF22" s="347"/>
      <c r="AG22" s="347"/>
      <c r="AH22" s="372"/>
      <c r="AI22" s="373"/>
      <c r="AJ22" s="566"/>
      <c r="AK22" s="567"/>
      <c r="AL22" s="371"/>
      <c r="AM22" s="371"/>
      <c r="AN22" s="371"/>
      <c r="AO22" s="371"/>
      <c r="AP22" s="371"/>
      <c r="AQ22" s="371"/>
      <c r="AR22" s="371"/>
      <c r="AS22" s="371"/>
      <c r="AT22" s="371"/>
      <c r="AU22" s="371"/>
      <c r="AV22" s="371"/>
      <c r="AW22" s="371"/>
      <c r="AX22" s="346"/>
      <c r="AY22" s="347"/>
      <c r="AZ22" s="370"/>
      <c r="BA22" s="378"/>
      <c r="BB22" s="378"/>
      <c r="BC22" s="378"/>
    </row>
    <row r="23" spans="1:55" ht="15" customHeight="1">
      <c r="A23" s="154">
        <v>15</v>
      </c>
      <c r="B23" s="373"/>
      <c r="C23" s="373"/>
      <c r="D23" s="344"/>
      <c r="E23" s="345"/>
      <c r="F23" s="345"/>
      <c r="G23" s="345"/>
      <c r="H23" s="566"/>
      <c r="I23" s="567"/>
      <c r="J23" s="371"/>
      <c r="K23" s="371"/>
      <c r="L23" s="371"/>
      <c r="M23" s="371"/>
      <c r="N23" s="373"/>
      <c r="O23" s="373"/>
      <c r="P23" s="373"/>
      <c r="Q23" s="371"/>
      <c r="R23" s="371"/>
      <c r="S23" s="371"/>
      <c r="T23" s="371"/>
      <c r="U23" s="371"/>
      <c r="V23" s="371"/>
      <c r="W23" s="371"/>
      <c r="X23" s="371"/>
      <c r="Y23" s="378"/>
      <c r="Z23" s="378"/>
      <c r="AA23" s="378"/>
      <c r="AB23" s="346"/>
      <c r="AC23" s="347"/>
      <c r="AD23" s="370"/>
      <c r="AE23" s="346"/>
      <c r="AF23" s="347"/>
      <c r="AG23" s="347"/>
      <c r="AH23" s="372"/>
      <c r="AI23" s="373"/>
      <c r="AJ23" s="566"/>
      <c r="AK23" s="567"/>
      <c r="AL23" s="371"/>
      <c r="AM23" s="371"/>
      <c r="AN23" s="371"/>
      <c r="AO23" s="371"/>
      <c r="AP23" s="371"/>
      <c r="AQ23" s="371"/>
      <c r="AR23" s="371"/>
      <c r="AS23" s="371"/>
      <c r="AT23" s="371"/>
      <c r="AU23" s="371"/>
      <c r="AV23" s="371"/>
      <c r="AW23" s="371"/>
      <c r="AX23" s="346"/>
      <c r="AY23" s="347"/>
      <c r="AZ23" s="370"/>
      <c r="BA23" s="378"/>
      <c r="BB23" s="378"/>
      <c r="BC23" s="378"/>
    </row>
    <row r="24" spans="1:55" ht="15" customHeight="1">
      <c r="A24" s="154">
        <v>16</v>
      </c>
      <c r="B24" s="373"/>
      <c r="C24" s="373"/>
      <c r="D24" s="344"/>
      <c r="E24" s="345"/>
      <c r="F24" s="345"/>
      <c r="G24" s="345"/>
      <c r="H24" s="566"/>
      <c r="I24" s="567"/>
      <c r="J24" s="371"/>
      <c r="K24" s="371"/>
      <c r="L24" s="371"/>
      <c r="M24" s="371"/>
      <c r="N24" s="373"/>
      <c r="O24" s="373"/>
      <c r="P24" s="373"/>
      <c r="Q24" s="371"/>
      <c r="R24" s="371"/>
      <c r="S24" s="371"/>
      <c r="T24" s="371"/>
      <c r="U24" s="371"/>
      <c r="V24" s="371"/>
      <c r="W24" s="371"/>
      <c r="X24" s="371"/>
      <c r="Y24" s="378"/>
      <c r="Z24" s="378"/>
      <c r="AA24" s="378"/>
      <c r="AB24" s="346"/>
      <c r="AC24" s="347"/>
      <c r="AD24" s="370"/>
      <c r="AE24" s="346"/>
      <c r="AF24" s="347"/>
      <c r="AG24" s="347"/>
      <c r="AH24" s="372"/>
      <c r="AI24" s="373"/>
      <c r="AJ24" s="566"/>
      <c r="AK24" s="567"/>
      <c r="AL24" s="371"/>
      <c r="AM24" s="371"/>
      <c r="AN24" s="371"/>
      <c r="AO24" s="371"/>
      <c r="AP24" s="371"/>
      <c r="AQ24" s="371"/>
      <c r="AR24" s="371"/>
      <c r="AS24" s="371"/>
      <c r="AT24" s="371"/>
      <c r="AU24" s="371"/>
      <c r="AV24" s="371"/>
      <c r="AW24" s="371"/>
      <c r="AX24" s="346"/>
      <c r="AY24" s="347"/>
      <c r="AZ24" s="370"/>
      <c r="BA24" s="378"/>
      <c r="BB24" s="378"/>
      <c r="BC24" s="378"/>
    </row>
    <row r="25" spans="1:55" ht="15" customHeight="1">
      <c r="A25" s="154">
        <v>17</v>
      </c>
      <c r="B25" s="373"/>
      <c r="C25" s="373"/>
      <c r="D25" s="344"/>
      <c r="E25" s="345"/>
      <c r="F25" s="345"/>
      <c r="G25" s="345"/>
      <c r="H25" s="566"/>
      <c r="I25" s="567"/>
      <c r="J25" s="371"/>
      <c r="K25" s="371"/>
      <c r="L25" s="371"/>
      <c r="M25" s="371"/>
      <c r="N25" s="373"/>
      <c r="O25" s="373"/>
      <c r="P25" s="373"/>
      <c r="Q25" s="371"/>
      <c r="R25" s="371"/>
      <c r="S25" s="371"/>
      <c r="T25" s="371"/>
      <c r="U25" s="371"/>
      <c r="V25" s="371"/>
      <c r="W25" s="371"/>
      <c r="X25" s="371"/>
      <c r="Y25" s="378"/>
      <c r="Z25" s="378"/>
      <c r="AA25" s="378"/>
      <c r="AB25" s="346"/>
      <c r="AC25" s="347"/>
      <c r="AD25" s="370"/>
      <c r="AE25" s="346"/>
      <c r="AF25" s="347"/>
      <c r="AG25" s="347"/>
      <c r="AH25" s="372"/>
      <c r="AI25" s="373"/>
      <c r="AJ25" s="566"/>
      <c r="AK25" s="567"/>
      <c r="AL25" s="371"/>
      <c r="AM25" s="371"/>
      <c r="AN25" s="371"/>
      <c r="AO25" s="371"/>
      <c r="AP25" s="371"/>
      <c r="AQ25" s="371"/>
      <c r="AR25" s="371"/>
      <c r="AS25" s="371"/>
      <c r="AT25" s="371"/>
      <c r="AU25" s="371"/>
      <c r="AV25" s="371"/>
      <c r="AW25" s="371"/>
      <c r="AX25" s="346"/>
      <c r="AY25" s="347"/>
      <c r="AZ25" s="370"/>
      <c r="BA25" s="378"/>
      <c r="BB25" s="378"/>
      <c r="BC25" s="378"/>
    </row>
    <row r="26" spans="1:55" ht="15" customHeight="1">
      <c r="A26" s="154">
        <v>18</v>
      </c>
      <c r="B26" s="373"/>
      <c r="C26" s="373"/>
      <c r="D26" s="344"/>
      <c r="E26" s="345"/>
      <c r="F26" s="345"/>
      <c r="G26" s="345"/>
      <c r="H26" s="566"/>
      <c r="I26" s="567"/>
      <c r="J26" s="371"/>
      <c r="K26" s="371"/>
      <c r="L26" s="371"/>
      <c r="M26" s="371"/>
      <c r="N26" s="373"/>
      <c r="O26" s="373"/>
      <c r="P26" s="373"/>
      <c r="Q26" s="371"/>
      <c r="R26" s="371"/>
      <c r="S26" s="371"/>
      <c r="T26" s="371"/>
      <c r="U26" s="371"/>
      <c r="V26" s="371"/>
      <c r="W26" s="371"/>
      <c r="X26" s="371"/>
      <c r="Y26" s="378"/>
      <c r="Z26" s="378"/>
      <c r="AA26" s="378"/>
      <c r="AB26" s="346"/>
      <c r="AC26" s="347"/>
      <c r="AD26" s="370"/>
      <c r="AE26" s="346"/>
      <c r="AF26" s="347"/>
      <c r="AG26" s="347"/>
      <c r="AH26" s="372"/>
      <c r="AI26" s="373"/>
      <c r="AJ26" s="566"/>
      <c r="AK26" s="567"/>
      <c r="AL26" s="371"/>
      <c r="AM26" s="371"/>
      <c r="AN26" s="371"/>
      <c r="AO26" s="371"/>
      <c r="AP26" s="371"/>
      <c r="AQ26" s="371"/>
      <c r="AR26" s="371"/>
      <c r="AS26" s="371"/>
      <c r="AT26" s="371"/>
      <c r="AU26" s="371"/>
      <c r="AV26" s="371"/>
      <c r="AW26" s="371"/>
      <c r="AX26" s="346"/>
      <c r="AY26" s="347"/>
      <c r="AZ26" s="370"/>
      <c r="BA26" s="378"/>
      <c r="BB26" s="378"/>
      <c r="BC26" s="378"/>
    </row>
    <row r="27" spans="1:55" ht="15" customHeight="1">
      <c r="A27" s="154">
        <v>19</v>
      </c>
      <c r="B27" s="373"/>
      <c r="C27" s="373"/>
      <c r="D27" s="344"/>
      <c r="E27" s="345"/>
      <c r="F27" s="345"/>
      <c r="G27" s="345"/>
      <c r="H27" s="566"/>
      <c r="I27" s="567"/>
      <c r="J27" s="371"/>
      <c r="K27" s="371"/>
      <c r="L27" s="371"/>
      <c r="M27" s="371"/>
      <c r="N27" s="373"/>
      <c r="O27" s="373"/>
      <c r="P27" s="373"/>
      <c r="Q27" s="371"/>
      <c r="R27" s="371"/>
      <c r="S27" s="371"/>
      <c r="T27" s="371"/>
      <c r="U27" s="371"/>
      <c r="V27" s="371"/>
      <c r="W27" s="371"/>
      <c r="X27" s="371"/>
      <c r="Y27" s="378"/>
      <c r="Z27" s="378"/>
      <c r="AA27" s="378"/>
      <c r="AB27" s="346"/>
      <c r="AC27" s="347"/>
      <c r="AD27" s="370"/>
      <c r="AE27" s="346"/>
      <c r="AF27" s="347"/>
      <c r="AG27" s="347"/>
      <c r="AH27" s="372"/>
      <c r="AI27" s="373"/>
      <c r="AJ27" s="566"/>
      <c r="AK27" s="567"/>
      <c r="AL27" s="371"/>
      <c r="AM27" s="371"/>
      <c r="AN27" s="371"/>
      <c r="AO27" s="371"/>
      <c r="AP27" s="371"/>
      <c r="AQ27" s="371"/>
      <c r="AR27" s="371"/>
      <c r="AS27" s="371"/>
      <c r="AT27" s="371"/>
      <c r="AU27" s="371"/>
      <c r="AV27" s="371"/>
      <c r="AW27" s="371"/>
      <c r="AX27" s="346"/>
      <c r="AY27" s="347"/>
      <c r="AZ27" s="370"/>
      <c r="BA27" s="378"/>
      <c r="BB27" s="378"/>
      <c r="BC27" s="378"/>
    </row>
    <row r="28" spans="1:55" ht="15" customHeight="1">
      <c r="A28" s="154">
        <v>20</v>
      </c>
      <c r="B28" s="373"/>
      <c r="C28" s="373"/>
      <c r="D28" s="344"/>
      <c r="E28" s="345"/>
      <c r="F28" s="345"/>
      <c r="G28" s="345"/>
      <c r="H28" s="566"/>
      <c r="I28" s="567"/>
      <c r="J28" s="371"/>
      <c r="K28" s="371"/>
      <c r="L28" s="371"/>
      <c r="M28" s="371"/>
      <c r="N28" s="373"/>
      <c r="O28" s="373"/>
      <c r="P28" s="373"/>
      <c r="Q28" s="371"/>
      <c r="R28" s="371"/>
      <c r="S28" s="371"/>
      <c r="T28" s="371"/>
      <c r="U28" s="371"/>
      <c r="V28" s="371"/>
      <c r="W28" s="371"/>
      <c r="X28" s="371"/>
      <c r="Y28" s="378"/>
      <c r="Z28" s="378"/>
      <c r="AA28" s="378"/>
      <c r="AB28" s="346"/>
      <c r="AC28" s="347"/>
      <c r="AD28" s="370"/>
      <c r="AE28" s="346"/>
      <c r="AF28" s="347"/>
      <c r="AG28" s="347"/>
      <c r="AH28" s="372"/>
      <c r="AI28" s="373"/>
      <c r="AJ28" s="566"/>
      <c r="AK28" s="567"/>
      <c r="AL28" s="371"/>
      <c r="AM28" s="371"/>
      <c r="AN28" s="371"/>
      <c r="AO28" s="371"/>
      <c r="AP28" s="371"/>
      <c r="AQ28" s="371"/>
      <c r="AR28" s="371"/>
      <c r="AS28" s="371"/>
      <c r="AT28" s="371"/>
      <c r="AU28" s="371"/>
      <c r="AV28" s="371"/>
      <c r="AW28" s="371"/>
      <c r="AX28" s="346"/>
      <c r="AY28" s="347"/>
      <c r="AZ28" s="370"/>
      <c r="BA28" s="378"/>
      <c r="BB28" s="378"/>
      <c r="BC28" s="378"/>
    </row>
    <row r="29" spans="1:55" ht="15" customHeight="1">
      <c r="A29" s="154">
        <v>21</v>
      </c>
      <c r="B29" s="373"/>
      <c r="C29" s="373"/>
      <c r="D29" s="344"/>
      <c r="E29" s="345"/>
      <c r="F29" s="345"/>
      <c r="G29" s="345"/>
      <c r="H29" s="566"/>
      <c r="I29" s="567"/>
      <c r="J29" s="371"/>
      <c r="K29" s="371"/>
      <c r="L29" s="371"/>
      <c r="M29" s="371"/>
      <c r="N29" s="373"/>
      <c r="O29" s="373"/>
      <c r="P29" s="373"/>
      <c r="Q29" s="371"/>
      <c r="R29" s="371"/>
      <c r="S29" s="371"/>
      <c r="T29" s="371"/>
      <c r="U29" s="371"/>
      <c r="V29" s="371"/>
      <c r="W29" s="371"/>
      <c r="X29" s="371"/>
      <c r="Y29" s="378"/>
      <c r="Z29" s="378"/>
      <c r="AA29" s="378"/>
      <c r="AB29" s="346"/>
      <c r="AC29" s="347"/>
      <c r="AD29" s="370"/>
      <c r="AE29" s="346"/>
      <c r="AF29" s="347"/>
      <c r="AG29" s="347"/>
      <c r="AH29" s="372"/>
      <c r="AI29" s="373"/>
      <c r="AJ29" s="566"/>
      <c r="AK29" s="567"/>
      <c r="AL29" s="371"/>
      <c r="AM29" s="371"/>
      <c r="AN29" s="371"/>
      <c r="AO29" s="371"/>
      <c r="AP29" s="371"/>
      <c r="AQ29" s="371"/>
      <c r="AR29" s="371"/>
      <c r="AS29" s="371"/>
      <c r="AT29" s="371"/>
      <c r="AU29" s="371"/>
      <c r="AV29" s="371"/>
      <c r="AW29" s="371"/>
      <c r="AX29" s="346"/>
      <c r="AY29" s="347"/>
      <c r="AZ29" s="370"/>
      <c r="BA29" s="378"/>
      <c r="BB29" s="378"/>
      <c r="BC29" s="378"/>
    </row>
    <row r="30" spans="1:55" ht="15" customHeight="1">
      <c r="A30" s="154">
        <v>22</v>
      </c>
      <c r="B30" s="373"/>
      <c r="C30" s="373"/>
      <c r="D30" s="344"/>
      <c r="E30" s="345"/>
      <c r="F30" s="345"/>
      <c r="G30" s="345"/>
      <c r="H30" s="566"/>
      <c r="I30" s="567"/>
      <c r="J30" s="371"/>
      <c r="K30" s="371"/>
      <c r="L30" s="371"/>
      <c r="M30" s="371"/>
      <c r="N30" s="373"/>
      <c r="O30" s="373"/>
      <c r="P30" s="373"/>
      <c r="Q30" s="371"/>
      <c r="R30" s="371"/>
      <c r="S30" s="371"/>
      <c r="T30" s="371"/>
      <c r="U30" s="371"/>
      <c r="V30" s="371"/>
      <c r="W30" s="371"/>
      <c r="X30" s="371"/>
      <c r="Y30" s="378"/>
      <c r="Z30" s="378"/>
      <c r="AA30" s="378"/>
      <c r="AB30" s="346"/>
      <c r="AC30" s="347"/>
      <c r="AD30" s="370"/>
      <c r="AE30" s="346"/>
      <c r="AF30" s="347"/>
      <c r="AG30" s="347"/>
      <c r="AH30" s="372"/>
      <c r="AI30" s="373"/>
      <c r="AJ30" s="566"/>
      <c r="AK30" s="567"/>
      <c r="AL30" s="371"/>
      <c r="AM30" s="371"/>
      <c r="AN30" s="371"/>
      <c r="AO30" s="371"/>
      <c r="AP30" s="371"/>
      <c r="AQ30" s="371"/>
      <c r="AR30" s="371"/>
      <c r="AS30" s="371"/>
      <c r="AT30" s="371"/>
      <c r="AU30" s="371"/>
      <c r="AV30" s="371"/>
      <c r="AW30" s="371"/>
      <c r="AX30" s="346"/>
      <c r="AY30" s="347"/>
      <c r="AZ30" s="370"/>
      <c r="BA30" s="378"/>
      <c r="BB30" s="378"/>
      <c r="BC30" s="378"/>
    </row>
    <row r="31" spans="1:55" ht="15" customHeight="1">
      <c r="A31" s="154">
        <v>23</v>
      </c>
      <c r="B31" s="373"/>
      <c r="C31" s="373"/>
      <c r="D31" s="344"/>
      <c r="E31" s="345"/>
      <c r="F31" s="345"/>
      <c r="G31" s="345"/>
      <c r="H31" s="566"/>
      <c r="I31" s="567"/>
      <c r="J31" s="371"/>
      <c r="K31" s="371"/>
      <c r="L31" s="371"/>
      <c r="M31" s="371"/>
      <c r="N31" s="373"/>
      <c r="O31" s="373"/>
      <c r="P31" s="373"/>
      <c r="Q31" s="371"/>
      <c r="R31" s="371"/>
      <c r="S31" s="371"/>
      <c r="T31" s="371"/>
      <c r="U31" s="371"/>
      <c r="V31" s="371"/>
      <c r="W31" s="371"/>
      <c r="X31" s="371"/>
      <c r="Y31" s="378"/>
      <c r="Z31" s="378"/>
      <c r="AA31" s="378"/>
      <c r="AB31" s="346"/>
      <c r="AC31" s="347"/>
      <c r="AD31" s="370"/>
      <c r="AE31" s="346"/>
      <c r="AF31" s="347"/>
      <c r="AG31" s="347"/>
      <c r="AH31" s="372"/>
      <c r="AI31" s="373"/>
      <c r="AJ31" s="566"/>
      <c r="AK31" s="567"/>
      <c r="AL31" s="371"/>
      <c r="AM31" s="371"/>
      <c r="AN31" s="371"/>
      <c r="AO31" s="371"/>
      <c r="AP31" s="371"/>
      <c r="AQ31" s="371"/>
      <c r="AR31" s="371"/>
      <c r="AS31" s="371"/>
      <c r="AT31" s="371"/>
      <c r="AU31" s="371"/>
      <c r="AV31" s="371"/>
      <c r="AW31" s="371"/>
      <c r="AX31" s="346"/>
      <c r="AY31" s="347"/>
      <c r="AZ31" s="370"/>
      <c r="BA31" s="378"/>
      <c r="BB31" s="378"/>
      <c r="BC31" s="378"/>
    </row>
    <row r="32" spans="1:55" ht="15" customHeight="1">
      <c r="A32" s="154">
        <v>24</v>
      </c>
      <c r="B32" s="373"/>
      <c r="C32" s="373"/>
      <c r="D32" s="344"/>
      <c r="E32" s="345"/>
      <c r="F32" s="345"/>
      <c r="G32" s="345"/>
      <c r="H32" s="566"/>
      <c r="I32" s="567"/>
      <c r="J32" s="371"/>
      <c r="K32" s="371"/>
      <c r="L32" s="371"/>
      <c r="M32" s="371"/>
      <c r="N32" s="373"/>
      <c r="O32" s="373"/>
      <c r="P32" s="373"/>
      <c r="Q32" s="371"/>
      <c r="R32" s="371"/>
      <c r="S32" s="371"/>
      <c r="T32" s="371"/>
      <c r="U32" s="371"/>
      <c r="V32" s="371"/>
      <c r="W32" s="371"/>
      <c r="X32" s="371"/>
      <c r="Y32" s="378"/>
      <c r="Z32" s="378"/>
      <c r="AA32" s="378"/>
      <c r="AB32" s="346"/>
      <c r="AC32" s="347"/>
      <c r="AD32" s="370"/>
      <c r="AE32" s="346"/>
      <c r="AF32" s="347"/>
      <c r="AG32" s="347"/>
      <c r="AH32" s="372"/>
      <c r="AI32" s="373"/>
      <c r="AJ32" s="566"/>
      <c r="AK32" s="567"/>
      <c r="AL32" s="371"/>
      <c r="AM32" s="371"/>
      <c r="AN32" s="371"/>
      <c r="AO32" s="371"/>
      <c r="AP32" s="371"/>
      <c r="AQ32" s="371"/>
      <c r="AR32" s="371"/>
      <c r="AS32" s="371"/>
      <c r="AT32" s="371"/>
      <c r="AU32" s="371"/>
      <c r="AV32" s="371"/>
      <c r="AW32" s="371"/>
      <c r="AX32" s="346"/>
      <c r="AY32" s="347"/>
      <c r="AZ32" s="370"/>
      <c r="BA32" s="378"/>
      <c r="BB32" s="378"/>
      <c r="BC32" s="378"/>
    </row>
    <row r="33" spans="1:55" ht="15" customHeight="1">
      <c r="A33" s="154">
        <v>25</v>
      </c>
      <c r="B33" s="373"/>
      <c r="C33" s="373"/>
      <c r="D33" s="344"/>
      <c r="E33" s="345"/>
      <c r="F33" s="345"/>
      <c r="G33" s="345"/>
      <c r="H33" s="566"/>
      <c r="I33" s="567"/>
      <c r="J33" s="371"/>
      <c r="K33" s="371"/>
      <c r="L33" s="371"/>
      <c r="M33" s="371"/>
      <c r="N33" s="373"/>
      <c r="O33" s="373"/>
      <c r="P33" s="373"/>
      <c r="Q33" s="371"/>
      <c r="R33" s="371"/>
      <c r="S33" s="371"/>
      <c r="T33" s="371"/>
      <c r="U33" s="371"/>
      <c r="V33" s="371"/>
      <c r="W33" s="371"/>
      <c r="X33" s="371"/>
      <c r="Y33" s="378"/>
      <c r="Z33" s="378"/>
      <c r="AA33" s="378"/>
      <c r="AB33" s="346"/>
      <c r="AC33" s="347"/>
      <c r="AD33" s="370"/>
      <c r="AE33" s="346"/>
      <c r="AF33" s="347"/>
      <c r="AG33" s="347"/>
      <c r="AH33" s="372"/>
      <c r="AI33" s="373"/>
      <c r="AJ33" s="566"/>
      <c r="AK33" s="567"/>
      <c r="AL33" s="371"/>
      <c r="AM33" s="371"/>
      <c r="AN33" s="371"/>
      <c r="AO33" s="371"/>
      <c r="AP33" s="371"/>
      <c r="AQ33" s="371"/>
      <c r="AR33" s="371"/>
      <c r="AS33" s="371"/>
      <c r="AT33" s="371"/>
      <c r="AU33" s="371"/>
      <c r="AV33" s="371"/>
      <c r="AW33" s="371"/>
      <c r="AX33" s="346"/>
      <c r="AY33" s="347"/>
      <c r="AZ33" s="370"/>
      <c r="BA33" s="378"/>
      <c r="BB33" s="378"/>
      <c r="BC33" s="378"/>
    </row>
    <row r="34" spans="1:55" ht="15" customHeight="1">
      <c r="A34" s="154">
        <v>26</v>
      </c>
      <c r="B34" s="373"/>
      <c r="C34" s="373"/>
      <c r="D34" s="344"/>
      <c r="E34" s="345"/>
      <c r="F34" s="345"/>
      <c r="G34" s="345"/>
      <c r="H34" s="566"/>
      <c r="I34" s="567"/>
      <c r="J34" s="371"/>
      <c r="K34" s="371"/>
      <c r="L34" s="371"/>
      <c r="M34" s="371"/>
      <c r="N34" s="373"/>
      <c r="O34" s="373"/>
      <c r="P34" s="373"/>
      <c r="Q34" s="371"/>
      <c r="R34" s="371"/>
      <c r="S34" s="371"/>
      <c r="T34" s="371"/>
      <c r="U34" s="371"/>
      <c r="V34" s="371"/>
      <c r="W34" s="371"/>
      <c r="X34" s="371"/>
      <c r="Y34" s="378"/>
      <c r="Z34" s="378"/>
      <c r="AA34" s="378"/>
      <c r="AB34" s="346"/>
      <c r="AC34" s="347"/>
      <c r="AD34" s="370"/>
      <c r="AE34" s="346"/>
      <c r="AF34" s="347"/>
      <c r="AG34" s="347"/>
      <c r="AH34" s="372"/>
      <c r="AI34" s="373"/>
      <c r="AJ34" s="566"/>
      <c r="AK34" s="567"/>
      <c r="AL34" s="371"/>
      <c r="AM34" s="371"/>
      <c r="AN34" s="371"/>
      <c r="AO34" s="371"/>
      <c r="AP34" s="371"/>
      <c r="AQ34" s="371"/>
      <c r="AR34" s="371"/>
      <c r="AS34" s="371"/>
      <c r="AT34" s="371"/>
      <c r="AU34" s="371"/>
      <c r="AV34" s="371"/>
      <c r="AW34" s="371"/>
      <c r="AX34" s="346"/>
      <c r="AY34" s="347"/>
      <c r="AZ34" s="370"/>
      <c r="BA34" s="378"/>
      <c r="BB34" s="378"/>
      <c r="BC34" s="378"/>
    </row>
    <row r="35" spans="1:55" ht="15" customHeight="1">
      <c r="A35" s="154">
        <v>27</v>
      </c>
      <c r="B35" s="373"/>
      <c r="C35" s="373"/>
      <c r="D35" s="344"/>
      <c r="E35" s="345"/>
      <c r="F35" s="345"/>
      <c r="G35" s="345"/>
      <c r="H35" s="566"/>
      <c r="I35" s="567"/>
      <c r="J35" s="371"/>
      <c r="K35" s="371"/>
      <c r="L35" s="371"/>
      <c r="M35" s="371"/>
      <c r="N35" s="373"/>
      <c r="O35" s="373"/>
      <c r="P35" s="373"/>
      <c r="Q35" s="371"/>
      <c r="R35" s="371"/>
      <c r="S35" s="371"/>
      <c r="T35" s="371"/>
      <c r="U35" s="371"/>
      <c r="V35" s="371"/>
      <c r="W35" s="371"/>
      <c r="X35" s="371"/>
      <c r="Y35" s="378"/>
      <c r="Z35" s="378"/>
      <c r="AA35" s="378"/>
      <c r="AB35" s="346"/>
      <c r="AC35" s="347"/>
      <c r="AD35" s="370"/>
      <c r="AE35" s="346"/>
      <c r="AF35" s="347"/>
      <c r="AG35" s="347"/>
      <c r="AH35" s="372"/>
      <c r="AI35" s="373"/>
      <c r="AJ35" s="566"/>
      <c r="AK35" s="567"/>
      <c r="AL35" s="371"/>
      <c r="AM35" s="371"/>
      <c r="AN35" s="371"/>
      <c r="AO35" s="371"/>
      <c r="AP35" s="371"/>
      <c r="AQ35" s="371"/>
      <c r="AR35" s="371"/>
      <c r="AS35" s="371"/>
      <c r="AT35" s="371"/>
      <c r="AU35" s="371"/>
      <c r="AV35" s="371"/>
      <c r="AW35" s="371"/>
      <c r="AX35" s="346"/>
      <c r="AY35" s="347"/>
      <c r="AZ35" s="370"/>
      <c r="BA35" s="378"/>
      <c r="BB35" s="378"/>
      <c r="BC35" s="378"/>
    </row>
    <row r="36" spans="1:55" ht="15" customHeight="1">
      <c r="A36" s="154">
        <v>28</v>
      </c>
      <c r="B36" s="373"/>
      <c r="C36" s="373"/>
      <c r="D36" s="344"/>
      <c r="E36" s="345"/>
      <c r="F36" s="345"/>
      <c r="G36" s="345"/>
      <c r="H36" s="566"/>
      <c r="I36" s="567"/>
      <c r="J36" s="371"/>
      <c r="K36" s="371"/>
      <c r="L36" s="371"/>
      <c r="M36" s="371"/>
      <c r="N36" s="373"/>
      <c r="O36" s="373"/>
      <c r="P36" s="373"/>
      <c r="Q36" s="371"/>
      <c r="R36" s="371"/>
      <c r="S36" s="371"/>
      <c r="T36" s="371"/>
      <c r="U36" s="371"/>
      <c r="V36" s="371"/>
      <c r="W36" s="371"/>
      <c r="X36" s="371"/>
      <c r="Y36" s="378"/>
      <c r="Z36" s="378"/>
      <c r="AA36" s="378"/>
      <c r="AB36" s="346"/>
      <c r="AC36" s="347"/>
      <c r="AD36" s="370"/>
      <c r="AE36" s="346"/>
      <c r="AF36" s="347"/>
      <c r="AG36" s="347"/>
      <c r="AH36" s="372"/>
      <c r="AI36" s="373"/>
      <c r="AJ36" s="566"/>
      <c r="AK36" s="567"/>
      <c r="AL36" s="371"/>
      <c r="AM36" s="371"/>
      <c r="AN36" s="371"/>
      <c r="AO36" s="371"/>
      <c r="AP36" s="371"/>
      <c r="AQ36" s="371"/>
      <c r="AR36" s="371"/>
      <c r="AS36" s="371"/>
      <c r="AT36" s="371"/>
      <c r="AU36" s="371"/>
      <c r="AV36" s="371"/>
      <c r="AW36" s="371"/>
      <c r="AX36" s="346"/>
      <c r="AY36" s="347"/>
      <c r="AZ36" s="370"/>
      <c r="BA36" s="378"/>
      <c r="BB36" s="378"/>
      <c r="BC36" s="378"/>
    </row>
    <row r="37" spans="1:55" ht="15" customHeight="1">
      <c r="A37" s="154">
        <v>29</v>
      </c>
      <c r="B37" s="373"/>
      <c r="C37" s="373"/>
      <c r="D37" s="344"/>
      <c r="E37" s="345"/>
      <c r="F37" s="345"/>
      <c r="G37" s="345"/>
      <c r="H37" s="566"/>
      <c r="I37" s="567"/>
      <c r="J37" s="371"/>
      <c r="K37" s="371"/>
      <c r="L37" s="371"/>
      <c r="M37" s="371"/>
      <c r="N37" s="373"/>
      <c r="O37" s="373"/>
      <c r="P37" s="373"/>
      <c r="Q37" s="371"/>
      <c r="R37" s="371"/>
      <c r="S37" s="371"/>
      <c r="T37" s="371"/>
      <c r="U37" s="371"/>
      <c r="V37" s="371"/>
      <c r="W37" s="371"/>
      <c r="X37" s="371"/>
      <c r="Y37" s="378"/>
      <c r="Z37" s="378"/>
      <c r="AA37" s="378"/>
      <c r="AB37" s="346"/>
      <c r="AC37" s="347"/>
      <c r="AD37" s="370"/>
      <c r="AE37" s="346"/>
      <c r="AF37" s="347"/>
      <c r="AG37" s="347"/>
      <c r="AH37" s="372"/>
      <c r="AI37" s="373"/>
      <c r="AJ37" s="566"/>
      <c r="AK37" s="567"/>
      <c r="AL37" s="371"/>
      <c r="AM37" s="371"/>
      <c r="AN37" s="371"/>
      <c r="AO37" s="371"/>
      <c r="AP37" s="371"/>
      <c r="AQ37" s="371"/>
      <c r="AR37" s="371"/>
      <c r="AS37" s="371"/>
      <c r="AT37" s="371"/>
      <c r="AU37" s="371"/>
      <c r="AV37" s="371"/>
      <c r="AW37" s="371"/>
      <c r="AX37" s="346"/>
      <c r="AY37" s="347"/>
      <c r="AZ37" s="370"/>
      <c r="BA37" s="378"/>
      <c r="BB37" s="378"/>
      <c r="BC37" s="378"/>
    </row>
    <row r="38" spans="1:55" ht="15" customHeight="1">
      <c r="A38" s="154">
        <v>30</v>
      </c>
      <c r="B38" s="373"/>
      <c r="C38" s="373"/>
      <c r="D38" s="344"/>
      <c r="E38" s="345"/>
      <c r="F38" s="345"/>
      <c r="G38" s="345"/>
      <c r="H38" s="566"/>
      <c r="I38" s="567"/>
      <c r="J38" s="371"/>
      <c r="K38" s="371"/>
      <c r="L38" s="371"/>
      <c r="M38" s="371"/>
      <c r="N38" s="373"/>
      <c r="O38" s="373"/>
      <c r="P38" s="373"/>
      <c r="Q38" s="371"/>
      <c r="R38" s="371"/>
      <c r="S38" s="371"/>
      <c r="T38" s="371"/>
      <c r="U38" s="371"/>
      <c r="V38" s="371"/>
      <c r="W38" s="371"/>
      <c r="X38" s="371"/>
      <c r="Y38" s="378"/>
      <c r="Z38" s="378"/>
      <c r="AA38" s="378"/>
      <c r="AB38" s="346"/>
      <c r="AC38" s="347"/>
      <c r="AD38" s="370"/>
      <c r="AE38" s="346"/>
      <c r="AF38" s="347"/>
      <c r="AG38" s="347"/>
      <c r="AH38" s="372"/>
      <c r="AI38" s="373"/>
      <c r="AJ38" s="566"/>
      <c r="AK38" s="567"/>
      <c r="AL38" s="371"/>
      <c r="AM38" s="371"/>
      <c r="AN38" s="371"/>
      <c r="AO38" s="371"/>
      <c r="AP38" s="371"/>
      <c r="AQ38" s="371"/>
      <c r="AR38" s="371"/>
      <c r="AS38" s="371"/>
      <c r="AT38" s="371"/>
      <c r="AU38" s="371"/>
      <c r="AV38" s="371"/>
      <c r="AW38" s="371"/>
      <c r="AX38" s="346"/>
      <c r="AY38" s="347"/>
      <c r="AZ38" s="370"/>
      <c r="BA38" s="378"/>
      <c r="BB38" s="378"/>
      <c r="BC38" s="378"/>
    </row>
    <row r="39" spans="27:55" ht="15" customHeight="1">
      <c r="AA39" s="141" t="s">
        <v>3</v>
      </c>
      <c r="AB39" s="379">
        <f>SUM(AB9:AD38)</f>
        <v>0</v>
      </c>
      <c r="AC39" s="380"/>
      <c r="AD39" s="381"/>
      <c r="AE39" s="574"/>
      <c r="AF39" s="575"/>
      <c r="AG39" s="575"/>
      <c r="AH39" s="178"/>
      <c r="AI39" s="156"/>
      <c r="AL39" s="156"/>
      <c r="AM39" s="156"/>
      <c r="AN39" s="156"/>
      <c r="AO39" s="156"/>
      <c r="AP39" s="156"/>
      <c r="AQ39" s="156"/>
      <c r="AR39" s="156"/>
      <c r="AS39" s="156"/>
      <c r="AT39" s="156"/>
      <c r="AU39" s="156"/>
      <c r="AV39" s="156"/>
      <c r="AW39" s="156"/>
      <c r="AX39" s="156"/>
      <c r="AY39" s="156"/>
      <c r="AZ39" s="157" t="s">
        <v>3</v>
      </c>
      <c r="BA39" s="445">
        <f>SUM(BA9:BC38)</f>
        <v>0</v>
      </c>
      <c r="BB39" s="446"/>
      <c r="BC39" s="583"/>
    </row>
    <row r="40" spans="1:55" ht="9.75" customHeight="1">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9"/>
      <c r="AC40" s="179"/>
      <c r="AD40" s="180"/>
      <c r="AE40" s="181"/>
      <c r="AF40" s="179"/>
      <c r="AG40" s="179"/>
      <c r="AH40" s="145"/>
      <c r="AI40" s="145"/>
      <c r="AJ40" s="172"/>
      <c r="AK40" s="172"/>
      <c r="AL40" s="145"/>
      <c r="AM40" s="145"/>
      <c r="AN40" s="145"/>
      <c r="AO40" s="145"/>
      <c r="AP40" s="145"/>
      <c r="AQ40" s="145"/>
      <c r="AR40" s="145"/>
      <c r="AS40" s="145"/>
      <c r="AT40" s="145"/>
      <c r="AU40" s="145"/>
      <c r="AV40" s="145"/>
      <c r="AW40" s="145"/>
      <c r="AX40" s="145"/>
      <c r="AY40" s="145"/>
      <c r="AZ40" s="145"/>
      <c r="BA40" s="145"/>
      <c r="BB40" s="145"/>
      <c r="BC40" s="144"/>
    </row>
    <row r="41" spans="1:55" ht="15" customHeight="1">
      <c r="A41" s="562" t="s">
        <v>222</v>
      </c>
      <c r="B41" s="563"/>
      <c r="C41" s="563"/>
      <c r="D41" s="563"/>
      <c r="E41" s="563"/>
      <c r="F41" s="563"/>
      <c r="G41" s="563"/>
      <c r="H41" s="563"/>
      <c r="I41" s="563"/>
      <c r="J41" s="563"/>
      <c r="K41" s="563"/>
      <c r="L41" s="563"/>
      <c r="M41" s="563"/>
      <c r="N41" s="563"/>
      <c r="O41" s="563"/>
      <c r="P41" s="563"/>
      <c r="Q41" s="563"/>
      <c r="R41" s="563"/>
      <c r="S41" s="563"/>
      <c r="T41" s="563"/>
      <c r="U41" s="563"/>
      <c r="V41" s="563"/>
      <c r="W41" s="563"/>
      <c r="X41" s="280" t="s">
        <v>1</v>
      </c>
      <c r="Y41" s="280"/>
      <c r="Z41" s="355"/>
      <c r="AA41" s="397" t="s">
        <v>0</v>
      </c>
      <c r="AB41" s="355"/>
      <c r="AC41" s="397" t="s">
        <v>34</v>
      </c>
      <c r="AD41" s="355"/>
      <c r="AE41" s="397" t="s">
        <v>12</v>
      </c>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360" t="s">
        <v>59</v>
      </c>
      <c r="BC41" s="361"/>
    </row>
    <row r="42" spans="1:55" ht="17.25">
      <c r="A42" s="564"/>
      <c r="B42" s="565"/>
      <c r="C42" s="565"/>
      <c r="D42" s="565"/>
      <c r="E42" s="565"/>
      <c r="F42" s="565"/>
      <c r="G42" s="565"/>
      <c r="H42" s="565"/>
      <c r="I42" s="565"/>
      <c r="J42" s="565"/>
      <c r="K42" s="565"/>
      <c r="L42" s="565"/>
      <c r="M42" s="565"/>
      <c r="N42" s="565"/>
      <c r="O42" s="565"/>
      <c r="P42" s="565"/>
      <c r="Q42" s="565"/>
      <c r="R42" s="565"/>
      <c r="S42" s="565"/>
      <c r="T42" s="565"/>
      <c r="U42" s="565"/>
      <c r="V42" s="565"/>
      <c r="W42" s="565"/>
      <c r="X42" s="398"/>
      <c r="Y42" s="398"/>
      <c r="Z42" s="356"/>
      <c r="AA42" s="398"/>
      <c r="AB42" s="356"/>
      <c r="AC42" s="398"/>
      <c r="AD42" s="356"/>
      <c r="AE42" s="398"/>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362"/>
      <c r="BC42" s="363"/>
    </row>
  </sheetData>
  <sheetProtection/>
  <mergeCells count="501">
    <mergeCell ref="AJ30:AK30"/>
    <mergeCell ref="AJ33:AK33"/>
    <mergeCell ref="AJ34:AK34"/>
    <mergeCell ref="AJ35:AK35"/>
    <mergeCell ref="AJ26:AK26"/>
    <mergeCell ref="AJ27:AK27"/>
    <mergeCell ref="AJ28:AK28"/>
    <mergeCell ref="AJ29:AK29"/>
    <mergeCell ref="BA36:BC36"/>
    <mergeCell ref="AJ16:AK16"/>
    <mergeCell ref="AJ21:AK21"/>
    <mergeCell ref="AJ20:AK20"/>
    <mergeCell ref="AJ22:AK22"/>
    <mergeCell ref="AJ23:AK23"/>
    <mergeCell ref="AJ24:AK24"/>
    <mergeCell ref="AJ31:AK31"/>
    <mergeCell ref="AJ32:AK32"/>
    <mergeCell ref="AJ25:AK25"/>
    <mergeCell ref="AX37:AZ37"/>
    <mergeCell ref="AX38:AZ38"/>
    <mergeCell ref="BA39:BC39"/>
    <mergeCell ref="BA38:BC38"/>
    <mergeCell ref="H38:I38"/>
    <mergeCell ref="AX7:AZ7"/>
    <mergeCell ref="AX8:AZ8"/>
    <mergeCell ref="AX11:AZ11"/>
    <mergeCell ref="AX12:AZ12"/>
    <mergeCell ref="AX9:AZ9"/>
    <mergeCell ref="AX10:AZ10"/>
    <mergeCell ref="AX34:AZ34"/>
    <mergeCell ref="AX35:AZ35"/>
    <mergeCell ref="AX36:AZ36"/>
    <mergeCell ref="H27:I27"/>
    <mergeCell ref="H29:I29"/>
    <mergeCell ref="H30:I30"/>
    <mergeCell ref="H31:I31"/>
    <mergeCell ref="D38:G38"/>
    <mergeCell ref="H10:I10"/>
    <mergeCell ref="H11:I11"/>
    <mergeCell ref="H12:I12"/>
    <mergeCell ref="H13:I13"/>
    <mergeCell ref="H14:I14"/>
    <mergeCell ref="H15:I15"/>
    <mergeCell ref="H16:I16"/>
    <mergeCell ref="H17:I17"/>
    <mergeCell ref="H23:I23"/>
    <mergeCell ref="D29:G29"/>
    <mergeCell ref="D30:G30"/>
    <mergeCell ref="D31:G31"/>
    <mergeCell ref="D32:G32"/>
    <mergeCell ref="D10:G10"/>
    <mergeCell ref="D24:G24"/>
    <mergeCell ref="D25:G25"/>
    <mergeCell ref="D26:G26"/>
    <mergeCell ref="D17:G17"/>
    <mergeCell ref="D18:G18"/>
    <mergeCell ref="D23:G23"/>
    <mergeCell ref="B6:AG6"/>
    <mergeCell ref="AH6:BC6"/>
    <mergeCell ref="B7:C7"/>
    <mergeCell ref="B8:C8"/>
    <mergeCell ref="N7:P7"/>
    <mergeCell ref="N8:P8"/>
    <mergeCell ref="Y7:AA7"/>
    <mergeCell ref="AJ7:AK7"/>
    <mergeCell ref="AJ8:AK8"/>
    <mergeCell ref="AB7:AD7"/>
    <mergeCell ref="AE16:AG16"/>
    <mergeCell ref="AB16:AD16"/>
    <mergeCell ref="AE25:AG25"/>
    <mergeCell ref="AD41:AD42"/>
    <mergeCell ref="AE41:AE42"/>
    <mergeCell ref="AE24:AG24"/>
    <mergeCell ref="AE18:AG18"/>
    <mergeCell ref="AE20:AG20"/>
    <mergeCell ref="AE17:AG17"/>
    <mergeCell ref="AE26:AG26"/>
    <mergeCell ref="AE7:AG7"/>
    <mergeCell ref="AE3:AE4"/>
    <mergeCell ref="AE39:AG39"/>
    <mergeCell ref="AB39:AD39"/>
    <mergeCell ref="AB8:AD8"/>
    <mergeCell ref="AE12:AG12"/>
    <mergeCell ref="AB11:AD11"/>
    <mergeCell ref="AE11:AG11"/>
    <mergeCell ref="AB12:AD12"/>
    <mergeCell ref="AE8:AG8"/>
    <mergeCell ref="AH13:AI13"/>
    <mergeCell ref="AX13:AZ13"/>
    <mergeCell ref="AJ9:AK9"/>
    <mergeCell ref="AJ10:AK10"/>
    <mergeCell ref="AJ11:AK11"/>
    <mergeCell ref="AJ12:AK12"/>
    <mergeCell ref="AH10:AI10"/>
    <mergeCell ref="AL10:AO10"/>
    <mergeCell ref="AP10:AW10"/>
    <mergeCell ref="AP37:AW37"/>
    <mergeCell ref="BA37:BC37"/>
    <mergeCell ref="AJ13:AK13"/>
    <mergeCell ref="A1:BC2"/>
    <mergeCell ref="A3:W4"/>
    <mergeCell ref="X3:Y4"/>
    <mergeCell ref="Z3:Z4"/>
    <mergeCell ref="BA13:BC13"/>
    <mergeCell ref="AL13:AO13"/>
    <mergeCell ref="AP13:AW13"/>
    <mergeCell ref="AH36:AI36"/>
    <mergeCell ref="AL36:AO36"/>
    <mergeCell ref="AH38:AI38"/>
    <mergeCell ref="AL38:AO38"/>
    <mergeCell ref="AH37:AI37"/>
    <mergeCell ref="AL37:AO37"/>
    <mergeCell ref="AJ37:AK37"/>
    <mergeCell ref="AJ38:AK38"/>
    <mergeCell ref="AJ36:AK36"/>
    <mergeCell ref="BA33:BC33"/>
    <mergeCell ref="BA34:BC34"/>
    <mergeCell ref="AH35:AI35"/>
    <mergeCell ref="AL35:AO35"/>
    <mergeCell ref="AP35:AW35"/>
    <mergeCell ref="BA35:BC35"/>
    <mergeCell ref="AH34:AI34"/>
    <mergeCell ref="AL34:AO34"/>
    <mergeCell ref="AP34:AW34"/>
    <mergeCell ref="AX33:AZ33"/>
    <mergeCell ref="BA31:BC31"/>
    <mergeCell ref="AH32:AI32"/>
    <mergeCell ref="AL32:AO32"/>
    <mergeCell ref="AP32:AW32"/>
    <mergeCell ref="BA32:BC32"/>
    <mergeCell ref="AH31:AI31"/>
    <mergeCell ref="AL31:AO31"/>
    <mergeCell ref="AP31:AW31"/>
    <mergeCell ref="AX31:AZ31"/>
    <mergeCell ref="AX32:AZ32"/>
    <mergeCell ref="BA29:BC29"/>
    <mergeCell ref="AH30:AI30"/>
    <mergeCell ref="AL30:AO30"/>
    <mergeCell ref="AP30:AW30"/>
    <mergeCell ref="BA30:BC30"/>
    <mergeCell ref="AH29:AI29"/>
    <mergeCell ref="AL29:AO29"/>
    <mergeCell ref="AP29:AW29"/>
    <mergeCell ref="AX29:AZ29"/>
    <mergeCell ref="AX30:AZ30"/>
    <mergeCell ref="BA27:BC27"/>
    <mergeCell ref="AH28:AI28"/>
    <mergeCell ref="AL28:AO28"/>
    <mergeCell ref="AP28:AW28"/>
    <mergeCell ref="BA28:BC28"/>
    <mergeCell ref="AH27:AI27"/>
    <mergeCell ref="AL27:AO27"/>
    <mergeCell ref="AP27:AW27"/>
    <mergeCell ref="AX27:AZ27"/>
    <mergeCell ref="AX28:AZ28"/>
    <mergeCell ref="BA25:BC25"/>
    <mergeCell ref="AH26:AI26"/>
    <mergeCell ref="AL26:AO26"/>
    <mergeCell ref="AP26:AW26"/>
    <mergeCell ref="BA26:BC26"/>
    <mergeCell ref="AH25:AI25"/>
    <mergeCell ref="AL25:AO25"/>
    <mergeCell ref="AP25:AW25"/>
    <mergeCell ref="AX25:AZ25"/>
    <mergeCell ref="AX26:AZ26"/>
    <mergeCell ref="BA23:BC23"/>
    <mergeCell ref="AH24:AI24"/>
    <mergeCell ref="AL24:AO24"/>
    <mergeCell ref="AP24:AW24"/>
    <mergeCell ref="BA24:BC24"/>
    <mergeCell ref="AH23:AI23"/>
    <mergeCell ref="AL23:AO23"/>
    <mergeCell ref="AP23:AW23"/>
    <mergeCell ref="AX23:AZ23"/>
    <mergeCell ref="AX24:AZ24"/>
    <mergeCell ref="BA21:BC21"/>
    <mergeCell ref="AH22:AI22"/>
    <mergeCell ref="AL22:AO22"/>
    <mergeCell ref="AP22:AW22"/>
    <mergeCell ref="BA22:BC22"/>
    <mergeCell ref="AH21:AI21"/>
    <mergeCell ref="AL21:AO21"/>
    <mergeCell ref="AP21:AW21"/>
    <mergeCell ref="AX21:AZ21"/>
    <mergeCell ref="AX22:AZ22"/>
    <mergeCell ref="BA19:BC19"/>
    <mergeCell ref="AH20:AI20"/>
    <mergeCell ref="AL20:AO20"/>
    <mergeCell ref="AP20:AW20"/>
    <mergeCell ref="BA20:BC20"/>
    <mergeCell ref="AL19:AO19"/>
    <mergeCell ref="AP19:AW19"/>
    <mergeCell ref="AX19:AZ19"/>
    <mergeCell ref="AX20:AZ20"/>
    <mergeCell ref="AJ19:AK19"/>
    <mergeCell ref="BA17:BC17"/>
    <mergeCell ref="AH18:AI18"/>
    <mergeCell ref="AL18:AO18"/>
    <mergeCell ref="AP18:AW18"/>
    <mergeCell ref="BA18:BC18"/>
    <mergeCell ref="AX17:AZ17"/>
    <mergeCell ref="AX18:AZ18"/>
    <mergeCell ref="AJ17:AK17"/>
    <mergeCell ref="AJ18:AK18"/>
    <mergeCell ref="BA15:BC15"/>
    <mergeCell ref="AH16:AI16"/>
    <mergeCell ref="AL16:AO16"/>
    <mergeCell ref="AP16:AW16"/>
    <mergeCell ref="BA16:BC16"/>
    <mergeCell ref="AL15:AO15"/>
    <mergeCell ref="AP15:AW15"/>
    <mergeCell ref="AX15:AZ15"/>
    <mergeCell ref="AX16:AZ16"/>
    <mergeCell ref="AJ15:AK15"/>
    <mergeCell ref="AH14:AI14"/>
    <mergeCell ref="AL14:AO14"/>
    <mergeCell ref="AP14:AW14"/>
    <mergeCell ref="BA14:BC14"/>
    <mergeCell ref="AX14:AZ14"/>
    <mergeCell ref="AJ14:AK14"/>
    <mergeCell ref="BA11:BC11"/>
    <mergeCell ref="AH12:AI12"/>
    <mergeCell ref="AL12:AO12"/>
    <mergeCell ref="AP12:AW12"/>
    <mergeCell ref="BA12:BC12"/>
    <mergeCell ref="AL11:AO11"/>
    <mergeCell ref="AP11:AW11"/>
    <mergeCell ref="AH11:AI11"/>
    <mergeCell ref="BA10:BC10"/>
    <mergeCell ref="BA8:BC8"/>
    <mergeCell ref="AH9:AI9"/>
    <mergeCell ref="AL9:AO9"/>
    <mergeCell ref="AP9:AW9"/>
    <mergeCell ref="BA9:BC9"/>
    <mergeCell ref="AL7:AO8"/>
    <mergeCell ref="AP7:AW8"/>
    <mergeCell ref="BA7:BC7"/>
    <mergeCell ref="AH8:AI8"/>
    <mergeCell ref="AH7:AI7"/>
    <mergeCell ref="AP38:AW38"/>
    <mergeCell ref="AP17:AW17"/>
    <mergeCell ref="AL17:AO17"/>
    <mergeCell ref="AH15:AI15"/>
    <mergeCell ref="AH17:AI17"/>
    <mergeCell ref="AH19:AI19"/>
    <mergeCell ref="AP36:AW36"/>
    <mergeCell ref="AH33:AI33"/>
    <mergeCell ref="AL33:AO33"/>
    <mergeCell ref="AP33:AW33"/>
    <mergeCell ref="B9:C9"/>
    <mergeCell ref="B11:C11"/>
    <mergeCell ref="Y11:AA11"/>
    <mergeCell ref="J10:M10"/>
    <mergeCell ref="J11:M11"/>
    <mergeCell ref="H9:I9"/>
    <mergeCell ref="N10:P10"/>
    <mergeCell ref="Q10:X10"/>
    <mergeCell ref="D11:G11"/>
    <mergeCell ref="B10:C10"/>
    <mergeCell ref="Y10:AA10"/>
    <mergeCell ref="D12:G12"/>
    <mergeCell ref="AB9:AD9"/>
    <mergeCell ref="AB10:AD10"/>
    <mergeCell ref="Y9:AA9"/>
    <mergeCell ref="J9:M9"/>
    <mergeCell ref="B12:C12"/>
    <mergeCell ref="N12:P12"/>
    <mergeCell ref="Q12:X12"/>
    <mergeCell ref="AE9:AG9"/>
    <mergeCell ref="AE10:AG10"/>
    <mergeCell ref="Y8:AA8"/>
    <mergeCell ref="N9:P9"/>
    <mergeCell ref="Y18:AA18"/>
    <mergeCell ref="D7:I8"/>
    <mergeCell ref="D9:G9"/>
    <mergeCell ref="Q9:X9"/>
    <mergeCell ref="Q7:X8"/>
    <mergeCell ref="J7:M8"/>
    <mergeCell ref="N11:P11"/>
    <mergeCell ref="Q11:X11"/>
    <mergeCell ref="N16:P16"/>
    <mergeCell ref="Y12:AA12"/>
    <mergeCell ref="J12:M12"/>
    <mergeCell ref="B13:C13"/>
    <mergeCell ref="Y13:AA13"/>
    <mergeCell ref="AB13:AD13"/>
    <mergeCell ref="D13:G13"/>
    <mergeCell ref="AE13:AG13"/>
    <mergeCell ref="N13:P13"/>
    <mergeCell ref="Q13:X13"/>
    <mergeCell ref="J13:M13"/>
    <mergeCell ref="B14:C14"/>
    <mergeCell ref="Y14:AA14"/>
    <mergeCell ref="AB14:AD14"/>
    <mergeCell ref="AE14:AG14"/>
    <mergeCell ref="N14:P14"/>
    <mergeCell ref="Q14:X14"/>
    <mergeCell ref="J14:M14"/>
    <mergeCell ref="D14:G14"/>
    <mergeCell ref="B15:C15"/>
    <mergeCell ref="Y15:AA15"/>
    <mergeCell ref="AB15:AD15"/>
    <mergeCell ref="AE15:AG15"/>
    <mergeCell ref="N15:P15"/>
    <mergeCell ref="Q15:X15"/>
    <mergeCell ref="J15:M15"/>
    <mergeCell ref="D15:G15"/>
    <mergeCell ref="Q16:X16"/>
    <mergeCell ref="J16:M16"/>
    <mergeCell ref="B16:C16"/>
    <mergeCell ref="Y16:AA16"/>
    <mergeCell ref="D16:G16"/>
    <mergeCell ref="Q19:X19"/>
    <mergeCell ref="N18:P18"/>
    <mergeCell ref="Q18:X18"/>
    <mergeCell ref="N19:P19"/>
    <mergeCell ref="N25:P25"/>
    <mergeCell ref="Q25:X25"/>
    <mergeCell ref="J25:M25"/>
    <mergeCell ref="B24:C24"/>
    <mergeCell ref="B25:C25"/>
    <mergeCell ref="N24:P24"/>
    <mergeCell ref="Q24:X24"/>
    <mergeCell ref="J24:M24"/>
    <mergeCell ref="H24:I24"/>
    <mergeCell ref="H25:I25"/>
    <mergeCell ref="B26:C26"/>
    <mergeCell ref="Y26:AA26"/>
    <mergeCell ref="AB26:AD26"/>
    <mergeCell ref="H26:I26"/>
    <mergeCell ref="N26:P26"/>
    <mergeCell ref="Q26:X26"/>
    <mergeCell ref="J26:M26"/>
    <mergeCell ref="Y25:AA25"/>
    <mergeCell ref="AB25:AD25"/>
    <mergeCell ref="Y24:AA24"/>
    <mergeCell ref="AB24:AD24"/>
    <mergeCell ref="J28:M28"/>
    <mergeCell ref="B27:C27"/>
    <mergeCell ref="Y27:AA27"/>
    <mergeCell ref="AB27:AD27"/>
    <mergeCell ref="Y28:AA28"/>
    <mergeCell ref="AB28:AD28"/>
    <mergeCell ref="B28:C28"/>
    <mergeCell ref="D28:G28"/>
    <mergeCell ref="H28:I28"/>
    <mergeCell ref="D27:G27"/>
    <mergeCell ref="AE27:AG27"/>
    <mergeCell ref="N27:P27"/>
    <mergeCell ref="Q27:X27"/>
    <mergeCell ref="J27:M27"/>
    <mergeCell ref="AE28:AG28"/>
    <mergeCell ref="N28:P28"/>
    <mergeCell ref="Q28:X28"/>
    <mergeCell ref="B29:C29"/>
    <mergeCell ref="Y29:AA29"/>
    <mergeCell ref="AB29:AD29"/>
    <mergeCell ref="AE29:AG29"/>
    <mergeCell ref="N29:P29"/>
    <mergeCell ref="Q29:X29"/>
    <mergeCell ref="J29:M29"/>
    <mergeCell ref="Y32:AA32"/>
    <mergeCell ref="AB32:AD32"/>
    <mergeCell ref="B32:C32"/>
    <mergeCell ref="B30:C30"/>
    <mergeCell ref="Y30:AA30"/>
    <mergeCell ref="AB30:AD30"/>
    <mergeCell ref="N30:P30"/>
    <mergeCell ref="Q30:X30"/>
    <mergeCell ref="J30:M30"/>
    <mergeCell ref="H32:I32"/>
    <mergeCell ref="Q31:X31"/>
    <mergeCell ref="J31:M31"/>
    <mergeCell ref="Y31:AA31"/>
    <mergeCell ref="AB31:AD31"/>
    <mergeCell ref="B33:C33"/>
    <mergeCell ref="Y33:AA33"/>
    <mergeCell ref="AB33:AD33"/>
    <mergeCell ref="AE33:AG33"/>
    <mergeCell ref="N33:P33"/>
    <mergeCell ref="Q33:X33"/>
    <mergeCell ref="J33:M33"/>
    <mergeCell ref="D33:G33"/>
    <mergeCell ref="H33:I33"/>
    <mergeCell ref="B34:C34"/>
    <mergeCell ref="Y34:AA34"/>
    <mergeCell ref="AB34:AD34"/>
    <mergeCell ref="AE34:AG34"/>
    <mergeCell ref="N34:P34"/>
    <mergeCell ref="Q34:X34"/>
    <mergeCell ref="J34:M34"/>
    <mergeCell ref="D34:G34"/>
    <mergeCell ref="H34:I34"/>
    <mergeCell ref="B36:C36"/>
    <mergeCell ref="Y36:AA36"/>
    <mergeCell ref="D35:G35"/>
    <mergeCell ref="D36:G36"/>
    <mergeCell ref="H35:I35"/>
    <mergeCell ref="H36:I36"/>
    <mergeCell ref="N35:P35"/>
    <mergeCell ref="Q35:X35"/>
    <mergeCell ref="J35:M35"/>
    <mergeCell ref="Y35:AA35"/>
    <mergeCell ref="AB37:AD37"/>
    <mergeCell ref="AE37:AG37"/>
    <mergeCell ref="N37:P37"/>
    <mergeCell ref="Q37:X37"/>
    <mergeCell ref="N36:P36"/>
    <mergeCell ref="Q36:X36"/>
    <mergeCell ref="AB35:AD35"/>
    <mergeCell ref="AB36:AD36"/>
    <mergeCell ref="B37:C37"/>
    <mergeCell ref="Y37:AA37"/>
    <mergeCell ref="J37:M37"/>
    <mergeCell ref="D37:G37"/>
    <mergeCell ref="H37:I37"/>
    <mergeCell ref="AB38:AD38"/>
    <mergeCell ref="AE38:AG38"/>
    <mergeCell ref="N38:P38"/>
    <mergeCell ref="Q38:X38"/>
    <mergeCell ref="B20:C20"/>
    <mergeCell ref="Y20:AA20"/>
    <mergeCell ref="AB20:AD20"/>
    <mergeCell ref="J20:M20"/>
    <mergeCell ref="D20:G20"/>
    <mergeCell ref="N20:P20"/>
    <mergeCell ref="Q20:X20"/>
    <mergeCell ref="H20:I20"/>
    <mergeCell ref="B18:C18"/>
    <mergeCell ref="J18:M18"/>
    <mergeCell ref="AB18:AD18"/>
    <mergeCell ref="B19:C19"/>
    <mergeCell ref="D19:G19"/>
    <mergeCell ref="H18:I18"/>
    <mergeCell ref="H19:I19"/>
    <mergeCell ref="Y19:AA19"/>
    <mergeCell ref="AB19:AD19"/>
    <mergeCell ref="J19:M19"/>
    <mergeCell ref="B17:C17"/>
    <mergeCell ref="AB17:AD17"/>
    <mergeCell ref="N17:P17"/>
    <mergeCell ref="Q17:X17"/>
    <mergeCell ref="Y17:AA17"/>
    <mergeCell ref="J17:M17"/>
    <mergeCell ref="B21:C21"/>
    <mergeCell ref="Y21:AA21"/>
    <mergeCell ref="AB21:AD21"/>
    <mergeCell ref="AE21:AG21"/>
    <mergeCell ref="N21:P21"/>
    <mergeCell ref="Q21:X21"/>
    <mergeCell ref="J21:M21"/>
    <mergeCell ref="D21:G21"/>
    <mergeCell ref="H21:I21"/>
    <mergeCell ref="AB22:AD22"/>
    <mergeCell ref="AE22:AG22"/>
    <mergeCell ref="N22:P22"/>
    <mergeCell ref="Q22:X22"/>
    <mergeCell ref="J32:M32"/>
    <mergeCell ref="B31:C31"/>
    <mergeCell ref="B22:C22"/>
    <mergeCell ref="Y22:AA22"/>
    <mergeCell ref="J22:M22"/>
    <mergeCell ref="D22:G22"/>
    <mergeCell ref="H22:I22"/>
    <mergeCell ref="N32:P32"/>
    <mergeCell ref="Q32:X32"/>
    <mergeCell ref="N31:P31"/>
    <mergeCell ref="N23:P23"/>
    <mergeCell ref="Q23:X23"/>
    <mergeCell ref="B38:C38"/>
    <mergeCell ref="Y38:AA38"/>
    <mergeCell ref="B23:C23"/>
    <mergeCell ref="Y23:AA23"/>
    <mergeCell ref="J23:M23"/>
    <mergeCell ref="J38:M38"/>
    <mergeCell ref="J36:M36"/>
    <mergeCell ref="B35:C35"/>
    <mergeCell ref="AB41:AB42"/>
    <mergeCell ref="AC41:AC42"/>
    <mergeCell ref="BB41:BC42"/>
    <mergeCell ref="AA3:AA4"/>
    <mergeCell ref="AB3:AB4"/>
    <mergeCell ref="AC3:AC4"/>
    <mergeCell ref="AF3:AT4"/>
    <mergeCell ref="AD3:AD4"/>
    <mergeCell ref="AB23:AD23"/>
    <mergeCell ref="AE23:AG23"/>
    <mergeCell ref="A41:W42"/>
    <mergeCell ref="X41:Y42"/>
    <mergeCell ref="Z41:Z42"/>
    <mergeCell ref="AA41:AA42"/>
    <mergeCell ref="AF41:BA41"/>
    <mergeCell ref="AF42:BA42"/>
    <mergeCell ref="AV3:BA4"/>
    <mergeCell ref="BB3:BC4"/>
    <mergeCell ref="AE19:AG19"/>
    <mergeCell ref="AE36:AG36"/>
    <mergeCell ref="AE35:AG35"/>
    <mergeCell ref="AE32:AG32"/>
    <mergeCell ref="AE31:AG31"/>
    <mergeCell ref="AE30:AG30"/>
  </mergeCells>
  <printOptions horizontalCentered="1"/>
  <pageMargins left="0" right="0" top="0.58" bottom="0" header="0" footer="0"/>
  <pageSetup fitToHeight="1" fitToWidth="1"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workbookViewId="0" topLeftCell="A1">
      <selection activeCell="Z4" sqref="Z4"/>
    </sheetView>
  </sheetViews>
  <sheetFormatPr defaultColWidth="9.00390625" defaultRowHeight="15" customHeight="1"/>
  <cols>
    <col min="1" max="16384" width="2.625" style="141" customWidth="1"/>
  </cols>
  <sheetData>
    <row r="1" spans="2:34" ht="15" customHeight="1">
      <c r="B1" s="499" t="s">
        <v>61</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row>
    <row r="2" spans="2:34" ht="15" customHeight="1">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34" ht="15" customHeight="1">
      <c r="B3" s="160"/>
      <c r="C3" s="160"/>
      <c r="D3" s="160"/>
      <c r="E3" s="160"/>
      <c r="F3" s="160"/>
      <c r="G3" s="160"/>
      <c r="H3" s="160"/>
      <c r="I3" s="160"/>
      <c r="J3" s="160"/>
      <c r="K3" s="160"/>
      <c r="L3" s="160"/>
      <c r="M3" s="160"/>
      <c r="N3" s="160"/>
      <c r="O3" s="160"/>
      <c r="P3" s="160"/>
      <c r="Q3" s="160"/>
      <c r="R3" s="160"/>
      <c r="S3" s="160"/>
      <c r="T3" s="160"/>
      <c r="U3" s="160"/>
      <c r="V3" s="160"/>
      <c r="W3" s="493" t="s">
        <v>1</v>
      </c>
      <c r="X3" s="493"/>
      <c r="Y3" s="493">
        <f>'照）特性等証明'!Z41</f>
        <v>0</v>
      </c>
      <c r="Z3" s="493"/>
      <c r="AA3" s="157" t="s">
        <v>0</v>
      </c>
      <c r="AB3" s="493">
        <f>'照）特性等証明'!AB41</f>
        <v>0</v>
      </c>
      <c r="AC3" s="493"/>
      <c r="AD3" s="157" t="s">
        <v>38</v>
      </c>
      <c r="AE3" s="493">
        <f>'照）特性等証明'!AD41</f>
        <v>0</v>
      </c>
      <c r="AF3" s="493"/>
      <c r="AG3" s="157" t="s">
        <v>12</v>
      </c>
      <c r="AH3" s="160"/>
    </row>
    <row r="4" spans="2:34" ht="15" customHeight="1">
      <c r="B4" s="500">
        <f>'共通シートⅡ'!U6</f>
        <v>0</v>
      </c>
      <c r="C4" s="364"/>
      <c r="D4" s="364"/>
      <c r="E4" s="364"/>
      <c r="F4" s="364"/>
      <c r="G4" s="364"/>
      <c r="H4" s="364"/>
      <c r="I4" s="364"/>
      <c r="J4" s="364"/>
      <c r="K4" s="364"/>
      <c r="L4" s="364"/>
      <c r="M4" s="364"/>
      <c r="N4" s="364"/>
      <c r="O4" s="364"/>
      <c r="P4" s="364"/>
      <c r="Q4" s="364"/>
      <c r="R4" s="502" t="s">
        <v>11</v>
      </c>
      <c r="S4" s="503"/>
      <c r="T4" s="161"/>
      <c r="U4" s="161"/>
      <c r="V4" s="161"/>
      <c r="W4" s="157"/>
      <c r="X4" s="157"/>
      <c r="Y4" s="157"/>
      <c r="Z4" s="157"/>
      <c r="AA4" s="157"/>
      <c r="AB4" s="157"/>
      <c r="AC4" s="157"/>
      <c r="AD4" s="157"/>
      <c r="AE4" s="157"/>
      <c r="AF4" s="157"/>
      <c r="AG4" s="157"/>
      <c r="AH4" s="161"/>
    </row>
    <row r="5" spans="2:34" ht="15" customHeight="1">
      <c r="B5" s="501"/>
      <c r="C5" s="365"/>
      <c r="D5" s="365"/>
      <c r="E5" s="365"/>
      <c r="F5" s="365"/>
      <c r="G5" s="365"/>
      <c r="H5" s="365"/>
      <c r="I5" s="365"/>
      <c r="J5" s="365"/>
      <c r="K5" s="365"/>
      <c r="L5" s="365"/>
      <c r="M5" s="365"/>
      <c r="N5" s="365"/>
      <c r="O5" s="365"/>
      <c r="P5" s="365"/>
      <c r="Q5" s="365"/>
      <c r="R5" s="504"/>
      <c r="S5" s="505"/>
      <c r="T5" s="162"/>
      <c r="U5" s="162"/>
      <c r="V5" s="162"/>
      <c r="W5" s="162"/>
      <c r="X5" s="162"/>
      <c r="Y5" s="162"/>
      <c r="Z5" s="162"/>
      <c r="AA5" s="162"/>
      <c r="AB5" s="162"/>
      <c r="AC5" s="162"/>
      <c r="AD5" s="162"/>
      <c r="AE5" s="162"/>
      <c r="AF5" s="162"/>
      <c r="AG5" s="162"/>
      <c r="AH5" s="162"/>
    </row>
    <row r="6" spans="17:35" ht="15" customHeight="1">
      <c r="Q6" s="494">
        <f>'照）特性等証明'!AF41</f>
        <v>0</v>
      </c>
      <c r="R6" s="494"/>
      <c r="S6" s="494"/>
      <c r="T6" s="494"/>
      <c r="U6" s="494"/>
      <c r="V6" s="494"/>
      <c r="W6" s="494"/>
      <c r="X6" s="494"/>
      <c r="Y6" s="494"/>
      <c r="Z6" s="494"/>
      <c r="AA6" s="494"/>
      <c r="AB6" s="494"/>
      <c r="AC6" s="494"/>
      <c r="AD6" s="494"/>
      <c r="AE6" s="494"/>
      <c r="AF6" s="494"/>
      <c r="AG6" s="494"/>
      <c r="AH6" s="494"/>
      <c r="AI6" s="494"/>
    </row>
    <row r="7" spans="2:35" ht="15" customHeight="1">
      <c r="B7" s="487" t="s">
        <v>62</v>
      </c>
      <c r="C7" s="487"/>
      <c r="D7" s="487"/>
      <c r="E7" s="487"/>
      <c r="F7" s="487"/>
      <c r="G7" s="487"/>
      <c r="H7" s="487"/>
      <c r="I7" s="487"/>
      <c r="J7" s="487"/>
      <c r="K7" s="487"/>
      <c r="L7" s="487"/>
      <c r="M7" s="487"/>
      <c r="N7" s="487"/>
      <c r="O7" s="487"/>
      <c r="P7" s="163"/>
      <c r="Q7" s="491">
        <f>'照）特性等証明'!AF42</f>
        <v>0</v>
      </c>
      <c r="R7" s="491"/>
      <c r="S7" s="491"/>
      <c r="T7" s="491"/>
      <c r="U7" s="491"/>
      <c r="V7" s="491"/>
      <c r="W7" s="491"/>
      <c r="X7" s="491"/>
      <c r="Y7" s="491"/>
      <c r="Z7" s="491"/>
      <c r="AA7" s="491"/>
      <c r="AB7" s="491"/>
      <c r="AC7" s="491"/>
      <c r="AD7" s="491"/>
      <c r="AE7" s="491"/>
      <c r="AF7" s="491"/>
      <c r="AG7" s="491"/>
      <c r="AH7" s="491"/>
      <c r="AI7" s="495" t="s">
        <v>59</v>
      </c>
    </row>
    <row r="8" spans="2:35" ht="15" customHeight="1">
      <c r="B8" s="488" t="s">
        <v>63</v>
      </c>
      <c r="C8" s="488"/>
      <c r="D8" s="488"/>
      <c r="E8" s="488"/>
      <c r="F8" s="488"/>
      <c r="G8" s="488"/>
      <c r="H8" s="488"/>
      <c r="I8" s="488"/>
      <c r="J8" s="488"/>
      <c r="K8" s="488"/>
      <c r="L8" s="488"/>
      <c r="M8" s="488"/>
      <c r="N8" s="488"/>
      <c r="O8" s="488"/>
      <c r="P8" s="163"/>
      <c r="Q8" s="491"/>
      <c r="R8" s="491"/>
      <c r="S8" s="491"/>
      <c r="T8" s="491"/>
      <c r="U8" s="491"/>
      <c r="V8" s="491"/>
      <c r="W8" s="491"/>
      <c r="X8" s="491"/>
      <c r="Y8" s="491"/>
      <c r="Z8" s="491"/>
      <c r="AA8" s="491"/>
      <c r="AB8" s="491"/>
      <c r="AC8" s="491"/>
      <c r="AD8" s="491"/>
      <c r="AE8" s="491"/>
      <c r="AF8" s="491"/>
      <c r="AG8" s="491"/>
      <c r="AH8" s="491"/>
      <c r="AI8" s="495"/>
    </row>
    <row r="9" spans="16:34" ht="15" customHeight="1">
      <c r="P9" s="163"/>
      <c r="Q9" s="164"/>
      <c r="R9" s="164"/>
      <c r="S9" s="164"/>
      <c r="T9" s="164"/>
      <c r="U9" s="164"/>
      <c r="V9" s="164"/>
      <c r="W9" s="164"/>
      <c r="X9" s="164"/>
      <c r="Y9" s="164"/>
      <c r="Z9" s="164"/>
      <c r="AA9" s="164"/>
      <c r="AB9" s="164"/>
      <c r="AC9" s="164"/>
      <c r="AD9" s="164"/>
      <c r="AE9" s="164"/>
      <c r="AF9" s="164"/>
      <c r="AG9" s="164"/>
      <c r="AH9" s="164"/>
    </row>
    <row r="10" spans="2:34" ht="15" customHeight="1">
      <c r="B10" s="165"/>
      <c r="C10" s="165"/>
      <c r="D10" s="165"/>
      <c r="E10" s="165"/>
      <c r="F10" s="165"/>
      <c r="G10" s="165"/>
      <c r="H10" s="165"/>
      <c r="I10" s="165"/>
      <c r="J10" s="165"/>
      <c r="K10" s="165"/>
      <c r="L10" s="165"/>
      <c r="M10" s="165"/>
      <c r="N10" s="165"/>
      <c r="O10" s="165"/>
      <c r="P10" s="165"/>
      <c r="Q10" s="165"/>
      <c r="T10" s="489" t="s">
        <v>7</v>
      </c>
      <c r="U10" s="489"/>
      <c r="V10" s="489"/>
      <c r="W10" s="489"/>
      <c r="X10" s="489"/>
      <c r="Y10" s="489"/>
      <c r="Z10" s="166" t="s">
        <v>80</v>
      </c>
      <c r="AA10" s="490"/>
      <c r="AB10" s="490"/>
      <c r="AC10" s="490"/>
      <c r="AD10" s="490"/>
      <c r="AE10" s="490"/>
      <c r="AF10" s="490"/>
      <c r="AG10" s="490"/>
      <c r="AH10" s="490"/>
    </row>
    <row r="11" spans="2:34" ht="15" customHeight="1">
      <c r="B11" s="393" t="s">
        <v>64</v>
      </c>
      <c r="C11" s="351"/>
      <c r="D11" s="351"/>
      <c r="E11" s="352"/>
      <c r="F11" s="477">
        <f>AA57</f>
        <v>0</v>
      </c>
      <c r="G11" s="478"/>
      <c r="H11" s="478"/>
      <c r="I11" s="478"/>
      <c r="J11" s="478"/>
      <c r="K11" s="478"/>
      <c r="L11" s="478"/>
      <c r="M11" s="478"/>
      <c r="N11" s="478"/>
      <c r="O11" s="478"/>
      <c r="P11" s="478"/>
      <c r="Q11" s="479"/>
      <c r="T11" s="167"/>
      <c r="U11" s="167"/>
      <c r="V11" s="167"/>
      <c r="W11" s="167"/>
      <c r="X11" s="167"/>
      <c r="Y11" s="167"/>
      <c r="Z11" s="167"/>
      <c r="AA11" s="191"/>
      <c r="AB11" s="191"/>
      <c r="AC11" s="191"/>
      <c r="AD11" s="191"/>
      <c r="AE11" s="191"/>
      <c r="AF11" s="191"/>
      <c r="AG11" s="191"/>
      <c r="AH11" s="191"/>
    </row>
    <row r="12" spans="2:34" ht="15" customHeight="1">
      <c r="B12" s="394" t="s">
        <v>65</v>
      </c>
      <c r="C12" s="382"/>
      <c r="D12" s="382"/>
      <c r="E12" s="383"/>
      <c r="F12" s="480"/>
      <c r="G12" s="481"/>
      <c r="H12" s="481"/>
      <c r="I12" s="481"/>
      <c r="J12" s="481"/>
      <c r="K12" s="481"/>
      <c r="L12" s="481"/>
      <c r="M12" s="481"/>
      <c r="N12" s="481"/>
      <c r="O12" s="481"/>
      <c r="P12" s="481"/>
      <c r="Q12" s="482"/>
      <c r="T12" s="492" t="s">
        <v>66</v>
      </c>
      <c r="U12" s="492"/>
      <c r="V12" s="492"/>
      <c r="W12" s="492"/>
      <c r="X12" s="492"/>
      <c r="Y12" s="492"/>
      <c r="Z12" s="169" t="s">
        <v>81</v>
      </c>
      <c r="AA12" s="490"/>
      <c r="AB12" s="490"/>
      <c r="AC12" s="490"/>
      <c r="AD12" s="490"/>
      <c r="AE12" s="490"/>
      <c r="AF12" s="490"/>
      <c r="AG12" s="490"/>
      <c r="AH12" s="490"/>
    </row>
    <row r="13" spans="20:34" ht="15" customHeight="1">
      <c r="T13" s="167"/>
      <c r="U13" s="167"/>
      <c r="V13" s="167"/>
      <c r="W13" s="167"/>
      <c r="X13" s="167"/>
      <c r="Y13" s="167"/>
      <c r="Z13" s="165"/>
      <c r="AA13" s="191"/>
      <c r="AB13" s="191"/>
      <c r="AC13" s="191"/>
      <c r="AD13" s="191"/>
      <c r="AE13" s="191"/>
      <c r="AF13" s="191"/>
      <c r="AG13" s="191"/>
      <c r="AH13" s="191"/>
    </row>
    <row r="14" spans="2:34" ht="15" customHeight="1">
      <c r="B14" s="395" t="s">
        <v>67</v>
      </c>
      <c r="C14" s="395"/>
      <c r="D14" s="395"/>
      <c r="E14" s="395"/>
      <c r="F14" s="477">
        <f>AA58</f>
        <v>0</v>
      </c>
      <c r="G14" s="478"/>
      <c r="H14" s="478"/>
      <c r="I14" s="478"/>
      <c r="J14" s="478"/>
      <c r="K14" s="478"/>
      <c r="L14" s="478"/>
      <c r="M14" s="478"/>
      <c r="N14" s="478"/>
      <c r="O14" s="478"/>
      <c r="P14" s="478"/>
      <c r="Q14" s="479"/>
      <c r="T14" s="492" t="s">
        <v>68</v>
      </c>
      <c r="U14" s="492"/>
      <c r="V14" s="492"/>
      <c r="W14" s="492"/>
      <c r="X14" s="492"/>
      <c r="Y14" s="492"/>
      <c r="Z14" s="169" t="s">
        <v>82</v>
      </c>
      <c r="AA14" s="490"/>
      <c r="AB14" s="490"/>
      <c r="AC14" s="490"/>
      <c r="AD14" s="490"/>
      <c r="AE14" s="490"/>
      <c r="AF14" s="490"/>
      <c r="AG14" s="490"/>
      <c r="AH14" s="490"/>
    </row>
    <row r="15" spans="2:34" ht="15" customHeight="1">
      <c r="B15" s="395"/>
      <c r="C15" s="395"/>
      <c r="D15" s="395"/>
      <c r="E15" s="395"/>
      <c r="F15" s="480"/>
      <c r="G15" s="481"/>
      <c r="H15" s="481"/>
      <c r="I15" s="481"/>
      <c r="J15" s="481"/>
      <c r="K15" s="481"/>
      <c r="L15" s="481"/>
      <c r="M15" s="481"/>
      <c r="N15" s="481"/>
      <c r="O15" s="481"/>
      <c r="P15" s="481"/>
      <c r="Q15" s="482"/>
      <c r="T15" s="170"/>
      <c r="U15" s="170"/>
      <c r="V15" s="170"/>
      <c r="W15" s="170"/>
      <c r="X15" s="170"/>
      <c r="Y15" s="170"/>
      <c r="Z15" s="165"/>
      <c r="AA15" s="146"/>
      <c r="AB15" s="146"/>
      <c r="AC15" s="146"/>
      <c r="AD15" s="146"/>
      <c r="AE15" s="146"/>
      <c r="AF15" s="146"/>
      <c r="AG15" s="146"/>
      <c r="AH15" s="146"/>
    </row>
    <row r="16" spans="20:34" ht="15" customHeight="1">
      <c r="T16" s="492" t="s">
        <v>69</v>
      </c>
      <c r="U16" s="492"/>
      <c r="V16" s="492"/>
      <c r="W16" s="492"/>
      <c r="X16" s="492"/>
      <c r="Y16" s="492"/>
      <c r="Z16" s="169" t="s">
        <v>83</v>
      </c>
      <c r="AA16" s="276" t="s">
        <v>189</v>
      </c>
      <c r="AB16" s="276"/>
      <c r="AC16" s="276"/>
      <c r="AD16" s="276"/>
      <c r="AE16" s="276"/>
      <c r="AF16" s="276"/>
      <c r="AG16" s="276"/>
      <c r="AH16" s="276"/>
    </row>
    <row r="17" spans="2:17" ht="15" customHeight="1">
      <c r="B17" s="395" t="s">
        <v>4</v>
      </c>
      <c r="C17" s="395"/>
      <c r="D17" s="395"/>
      <c r="E17" s="395"/>
      <c r="F17" s="477">
        <f>AA59</f>
        <v>0</v>
      </c>
      <c r="G17" s="478"/>
      <c r="H17" s="478"/>
      <c r="I17" s="478"/>
      <c r="J17" s="478"/>
      <c r="K17" s="478"/>
      <c r="L17" s="478"/>
      <c r="M17" s="478"/>
      <c r="N17" s="478"/>
      <c r="O17" s="478"/>
      <c r="P17" s="478"/>
      <c r="Q17" s="479"/>
    </row>
    <row r="18" spans="2:34" ht="15" customHeight="1">
      <c r="B18" s="395"/>
      <c r="C18" s="395"/>
      <c r="D18" s="395"/>
      <c r="E18" s="395"/>
      <c r="F18" s="480"/>
      <c r="G18" s="481"/>
      <c r="H18" s="481"/>
      <c r="I18" s="481"/>
      <c r="J18" s="481"/>
      <c r="K18" s="481"/>
      <c r="L18" s="481"/>
      <c r="M18" s="481"/>
      <c r="N18" s="481"/>
      <c r="O18" s="481"/>
      <c r="P18" s="481"/>
      <c r="Q18" s="482"/>
      <c r="T18" s="492" t="s">
        <v>70</v>
      </c>
      <c r="U18" s="492"/>
      <c r="V18" s="492"/>
      <c r="W18" s="492"/>
      <c r="X18" s="492"/>
      <c r="Y18" s="492"/>
      <c r="Z18" s="169" t="s">
        <v>71</v>
      </c>
      <c r="AA18" s="356"/>
      <c r="AB18" s="356"/>
      <c r="AC18" s="356"/>
      <c r="AD18" s="356"/>
      <c r="AE18" s="356"/>
      <c r="AF18" s="356"/>
      <c r="AG18" s="356"/>
      <c r="AH18" s="356"/>
    </row>
    <row r="19" spans="22:27" ht="15" customHeight="1" thickBot="1">
      <c r="V19" s="163"/>
      <c r="W19" s="163"/>
      <c r="X19" s="163"/>
      <c r="Y19" s="163"/>
      <c r="Z19" s="163"/>
      <c r="AA19" s="163"/>
    </row>
    <row r="20" spans="2:34" ht="15" customHeight="1" thickBot="1">
      <c r="B20" s="506" t="s">
        <v>57</v>
      </c>
      <c r="C20" s="507"/>
      <c r="D20" s="507"/>
      <c r="E20" s="507"/>
      <c r="F20" s="507"/>
      <c r="G20" s="507"/>
      <c r="H20" s="507"/>
      <c r="I20" s="507"/>
      <c r="J20" s="507"/>
      <c r="K20" s="507"/>
      <c r="L20" s="507"/>
      <c r="M20" s="507"/>
      <c r="N20" s="507"/>
      <c r="O20" s="507"/>
      <c r="P20" s="507"/>
      <c r="Q20" s="507"/>
      <c r="R20" s="498" t="s">
        <v>73</v>
      </c>
      <c r="S20" s="498"/>
      <c r="T20" s="498" t="s">
        <v>74</v>
      </c>
      <c r="U20" s="498"/>
      <c r="V20" s="498" t="s">
        <v>75</v>
      </c>
      <c r="W20" s="498"/>
      <c r="X20" s="498"/>
      <c r="Y20" s="498"/>
      <c r="Z20" s="498"/>
      <c r="AA20" s="496" t="s">
        <v>76</v>
      </c>
      <c r="AB20" s="496"/>
      <c r="AC20" s="496"/>
      <c r="AD20" s="496"/>
      <c r="AE20" s="497"/>
      <c r="AF20" s="359" t="s">
        <v>109</v>
      </c>
      <c r="AG20" s="395"/>
      <c r="AH20" s="395"/>
    </row>
    <row r="21" spans="1:34" ht="15" customHeight="1">
      <c r="A21" s="141">
        <v>1</v>
      </c>
      <c r="B21" s="587">
        <f>IF(OR('照）特性等証明'!AL9=0,'照）特性等証明'!AL9=""),0,'照）特性等証明'!AL9)</f>
        <v>0</v>
      </c>
      <c r="C21" s="588"/>
      <c r="D21" s="588"/>
      <c r="E21" s="588"/>
      <c r="F21" s="589">
        <f>IF(OR('照）特性等証明'!AP9=0,'照）特性等証明'!AP9=""),0,'照）特性等証明'!AP9)</f>
        <v>0</v>
      </c>
      <c r="G21" s="589"/>
      <c r="H21" s="589"/>
      <c r="I21" s="589"/>
      <c r="J21" s="589"/>
      <c r="K21" s="589"/>
      <c r="L21" s="589"/>
      <c r="M21" s="589"/>
      <c r="N21" s="589"/>
      <c r="O21" s="589"/>
      <c r="P21" s="589"/>
      <c r="Q21" s="590"/>
      <c r="R21" s="466">
        <f>IF(OR(B21=0,B21=""),0,'照）特性等証明'!BA9)</f>
        <v>0</v>
      </c>
      <c r="S21" s="467"/>
      <c r="T21" s="391">
        <f aca="true" t="shared" si="0" ref="T21:T50">IF(OR(B21=0,B21=""),0,"台")</f>
        <v>0</v>
      </c>
      <c r="U21" s="391"/>
      <c r="V21" s="469"/>
      <c r="W21" s="470"/>
      <c r="X21" s="470"/>
      <c r="Y21" s="470"/>
      <c r="Z21" s="471"/>
      <c r="AA21" s="474">
        <f aca="true" t="shared" si="1" ref="AA21:AA52">IF(OR(R21=0,R21=""),0,R21*V21)</f>
        <v>0</v>
      </c>
      <c r="AB21" s="475"/>
      <c r="AC21" s="475"/>
      <c r="AD21" s="475"/>
      <c r="AE21" s="476"/>
      <c r="AF21" s="431">
        <f>IF(OR('照）特性等証明'!AH9=0,'照）特性等証明'!AH9=""),0,'照）特性等証明'!AH9)</f>
        <v>0</v>
      </c>
      <c r="AG21" s="431"/>
      <c r="AH21" s="432"/>
    </row>
    <row r="22" spans="1:34" ht="15" customHeight="1">
      <c r="A22" s="141">
        <v>2</v>
      </c>
      <c r="B22" s="468">
        <f>IF(OR('照）特性等証明'!AL10=0,'照）特性等証明'!AL10=""),0,'照）特性等証明'!AL10)</f>
        <v>0</v>
      </c>
      <c r="C22" s="431"/>
      <c r="D22" s="431"/>
      <c r="E22" s="431"/>
      <c r="F22" s="472">
        <f>IF(OR('照）特性等証明'!AP10=0,'照）特性等証明'!AP10=""),0,'照）特性等証明'!AP10)</f>
        <v>0</v>
      </c>
      <c r="G22" s="472"/>
      <c r="H22" s="472"/>
      <c r="I22" s="472"/>
      <c r="J22" s="472"/>
      <c r="K22" s="472"/>
      <c r="L22" s="472"/>
      <c r="M22" s="472"/>
      <c r="N22" s="472"/>
      <c r="O22" s="472"/>
      <c r="P22" s="472"/>
      <c r="Q22" s="473"/>
      <c r="R22" s="466">
        <f>IF(OR(B22=0,B22=""),0,'照）特性等証明'!BA10)</f>
        <v>0</v>
      </c>
      <c r="S22" s="467"/>
      <c r="T22" s="348">
        <f t="shared" si="0"/>
        <v>0</v>
      </c>
      <c r="U22" s="348"/>
      <c r="V22" s="469"/>
      <c r="W22" s="470"/>
      <c r="X22" s="470"/>
      <c r="Y22" s="470"/>
      <c r="Z22" s="471"/>
      <c r="AA22" s="445">
        <f t="shared" si="1"/>
        <v>0</v>
      </c>
      <c r="AB22" s="446"/>
      <c r="AC22" s="446"/>
      <c r="AD22" s="446"/>
      <c r="AE22" s="447"/>
      <c r="AF22" s="431">
        <f>IF(OR('照）特性等証明'!AH10=0,'照）特性等証明'!AH10=""),0,'照）特性等証明'!AH10)</f>
        <v>0</v>
      </c>
      <c r="AG22" s="431"/>
      <c r="AH22" s="432"/>
    </row>
    <row r="23" spans="1:34" ht="15" customHeight="1">
      <c r="A23" s="141">
        <v>3</v>
      </c>
      <c r="B23" s="468">
        <f>IF(OR('照）特性等証明'!AL11=0,'照）特性等証明'!AL11=""),0,'照）特性等証明'!AL11)</f>
        <v>0</v>
      </c>
      <c r="C23" s="431"/>
      <c r="D23" s="431"/>
      <c r="E23" s="431"/>
      <c r="F23" s="472">
        <f>IF(OR('照）特性等証明'!AP11=0,'照）特性等証明'!AP11=""),0,'照）特性等証明'!AP11)</f>
        <v>0</v>
      </c>
      <c r="G23" s="472"/>
      <c r="H23" s="472"/>
      <c r="I23" s="472"/>
      <c r="J23" s="472"/>
      <c r="K23" s="472"/>
      <c r="L23" s="472"/>
      <c r="M23" s="472"/>
      <c r="N23" s="472"/>
      <c r="O23" s="472"/>
      <c r="P23" s="472"/>
      <c r="Q23" s="473"/>
      <c r="R23" s="466">
        <f>IF(OR(B23=0,B23=""),0,'照）特性等証明'!BA11)</f>
        <v>0</v>
      </c>
      <c r="S23" s="467"/>
      <c r="T23" s="348">
        <f t="shared" si="0"/>
        <v>0</v>
      </c>
      <c r="U23" s="348"/>
      <c r="V23" s="469"/>
      <c r="W23" s="470"/>
      <c r="X23" s="470"/>
      <c r="Y23" s="470"/>
      <c r="Z23" s="471"/>
      <c r="AA23" s="445">
        <f t="shared" si="1"/>
        <v>0</v>
      </c>
      <c r="AB23" s="446"/>
      <c r="AC23" s="446"/>
      <c r="AD23" s="446"/>
      <c r="AE23" s="447"/>
      <c r="AF23" s="431">
        <f>IF(OR('照）特性等証明'!AH11=0,'照）特性等証明'!AH11=""),0,'照）特性等証明'!AH11)</f>
        <v>0</v>
      </c>
      <c r="AG23" s="431"/>
      <c r="AH23" s="432"/>
    </row>
    <row r="24" spans="1:34" ht="15" customHeight="1">
      <c r="A24" s="141">
        <v>4</v>
      </c>
      <c r="B24" s="468">
        <f>IF(OR('照）特性等証明'!AL12=0,'照）特性等証明'!AL12=""),0,'照）特性等証明'!AL12)</f>
        <v>0</v>
      </c>
      <c r="C24" s="431"/>
      <c r="D24" s="431"/>
      <c r="E24" s="431"/>
      <c r="F24" s="472">
        <f>IF(OR('照）特性等証明'!AP12=0,'照）特性等証明'!AP12=""),0,'照）特性等証明'!AP12)</f>
        <v>0</v>
      </c>
      <c r="G24" s="472"/>
      <c r="H24" s="472"/>
      <c r="I24" s="472"/>
      <c r="J24" s="472"/>
      <c r="K24" s="472"/>
      <c r="L24" s="472"/>
      <c r="M24" s="472"/>
      <c r="N24" s="472"/>
      <c r="O24" s="472"/>
      <c r="P24" s="472"/>
      <c r="Q24" s="473"/>
      <c r="R24" s="466">
        <f>IF(OR(B24=0,B24=""),0,'照）特性等証明'!BA12)</f>
        <v>0</v>
      </c>
      <c r="S24" s="467"/>
      <c r="T24" s="348">
        <f t="shared" si="0"/>
        <v>0</v>
      </c>
      <c r="U24" s="348"/>
      <c r="V24" s="469"/>
      <c r="W24" s="470"/>
      <c r="X24" s="470"/>
      <c r="Y24" s="470"/>
      <c r="Z24" s="471"/>
      <c r="AA24" s="445">
        <f t="shared" si="1"/>
        <v>0</v>
      </c>
      <c r="AB24" s="446"/>
      <c r="AC24" s="446"/>
      <c r="AD24" s="446"/>
      <c r="AE24" s="447"/>
      <c r="AF24" s="431">
        <f>IF(OR('照）特性等証明'!AH12=0,'照）特性等証明'!AH12=""),0,'照）特性等証明'!AH12)</f>
        <v>0</v>
      </c>
      <c r="AG24" s="431"/>
      <c r="AH24" s="432"/>
    </row>
    <row r="25" spans="1:34" ht="15" customHeight="1">
      <c r="A25" s="141">
        <v>5</v>
      </c>
      <c r="B25" s="468">
        <f>IF(OR('照）特性等証明'!AL13=0,'照）特性等証明'!AL13=""),0,'照）特性等証明'!AL13)</f>
        <v>0</v>
      </c>
      <c r="C25" s="431"/>
      <c r="D25" s="431"/>
      <c r="E25" s="431"/>
      <c r="F25" s="472">
        <f>IF(OR('照）特性等証明'!AP13=0,'照）特性等証明'!AP13=""),0,'照）特性等証明'!AP13)</f>
        <v>0</v>
      </c>
      <c r="G25" s="472"/>
      <c r="H25" s="472"/>
      <c r="I25" s="472"/>
      <c r="J25" s="472"/>
      <c r="K25" s="472"/>
      <c r="L25" s="472"/>
      <c r="M25" s="472"/>
      <c r="N25" s="472"/>
      <c r="O25" s="472"/>
      <c r="P25" s="472"/>
      <c r="Q25" s="473"/>
      <c r="R25" s="466">
        <f>IF(OR(B25=0,B25=""),0,'照）特性等証明'!BA13)</f>
        <v>0</v>
      </c>
      <c r="S25" s="467"/>
      <c r="T25" s="348">
        <f t="shared" si="0"/>
        <v>0</v>
      </c>
      <c r="U25" s="348"/>
      <c r="V25" s="469"/>
      <c r="W25" s="470"/>
      <c r="X25" s="470"/>
      <c r="Y25" s="470"/>
      <c r="Z25" s="471"/>
      <c r="AA25" s="445">
        <f t="shared" si="1"/>
        <v>0</v>
      </c>
      <c r="AB25" s="446"/>
      <c r="AC25" s="446"/>
      <c r="AD25" s="446"/>
      <c r="AE25" s="447"/>
      <c r="AF25" s="431">
        <f>IF(OR('照）特性等証明'!AH13=0,'照）特性等証明'!AH13=""),0,'照）特性等証明'!AH13)</f>
        <v>0</v>
      </c>
      <c r="AG25" s="431"/>
      <c r="AH25" s="432"/>
    </row>
    <row r="26" spans="1:34" ht="15" customHeight="1">
      <c r="A26" s="141">
        <v>6</v>
      </c>
      <c r="B26" s="468">
        <f>IF(OR('照）特性等証明'!AL14=0,'照）特性等証明'!AL14=""),0,'照）特性等証明'!AL14)</f>
        <v>0</v>
      </c>
      <c r="C26" s="431"/>
      <c r="D26" s="431"/>
      <c r="E26" s="431"/>
      <c r="F26" s="472">
        <f>IF(OR('照）特性等証明'!AP14=0,'照）特性等証明'!AP14=""),0,'照）特性等証明'!AP14)</f>
        <v>0</v>
      </c>
      <c r="G26" s="472"/>
      <c r="H26" s="472"/>
      <c r="I26" s="472"/>
      <c r="J26" s="472"/>
      <c r="K26" s="472"/>
      <c r="L26" s="472"/>
      <c r="M26" s="472"/>
      <c r="N26" s="472"/>
      <c r="O26" s="472"/>
      <c r="P26" s="472"/>
      <c r="Q26" s="473"/>
      <c r="R26" s="466">
        <f>IF(OR(B26=0,B26=""),0,'照）特性等証明'!BA14)</f>
        <v>0</v>
      </c>
      <c r="S26" s="467"/>
      <c r="T26" s="348">
        <f t="shared" si="0"/>
        <v>0</v>
      </c>
      <c r="U26" s="348"/>
      <c r="V26" s="469"/>
      <c r="W26" s="470"/>
      <c r="X26" s="470"/>
      <c r="Y26" s="470"/>
      <c r="Z26" s="471"/>
      <c r="AA26" s="445">
        <f t="shared" si="1"/>
        <v>0</v>
      </c>
      <c r="AB26" s="446"/>
      <c r="AC26" s="446"/>
      <c r="AD26" s="446"/>
      <c r="AE26" s="447"/>
      <c r="AF26" s="431">
        <f>IF(OR('照）特性等証明'!AH14=0,'照）特性等証明'!AH14=""),0,'照）特性等証明'!AH14)</f>
        <v>0</v>
      </c>
      <c r="AG26" s="431"/>
      <c r="AH26" s="432"/>
    </row>
    <row r="27" spans="1:34" ht="15" customHeight="1">
      <c r="A27" s="141">
        <v>7</v>
      </c>
      <c r="B27" s="468">
        <f>IF(OR('照）特性等証明'!AL15=0,'照）特性等証明'!AL15=""),0,'照）特性等証明'!AL15)</f>
        <v>0</v>
      </c>
      <c r="C27" s="431"/>
      <c r="D27" s="431"/>
      <c r="E27" s="431"/>
      <c r="F27" s="472">
        <f>IF(OR('照）特性等証明'!AP15=0,'照）特性等証明'!AP15=""),0,'照）特性等証明'!AP15)</f>
        <v>0</v>
      </c>
      <c r="G27" s="472"/>
      <c r="H27" s="472"/>
      <c r="I27" s="472"/>
      <c r="J27" s="472"/>
      <c r="K27" s="472"/>
      <c r="L27" s="472"/>
      <c r="M27" s="472"/>
      <c r="N27" s="472"/>
      <c r="O27" s="472"/>
      <c r="P27" s="472"/>
      <c r="Q27" s="473"/>
      <c r="R27" s="466">
        <f>IF(OR(B27=0,B27=""),0,'照）特性等証明'!BA15)</f>
        <v>0</v>
      </c>
      <c r="S27" s="467"/>
      <c r="T27" s="348">
        <f t="shared" si="0"/>
        <v>0</v>
      </c>
      <c r="U27" s="348"/>
      <c r="V27" s="469"/>
      <c r="W27" s="470"/>
      <c r="X27" s="470"/>
      <c r="Y27" s="470"/>
      <c r="Z27" s="471"/>
      <c r="AA27" s="445">
        <f t="shared" si="1"/>
        <v>0</v>
      </c>
      <c r="AB27" s="446"/>
      <c r="AC27" s="446"/>
      <c r="AD27" s="446"/>
      <c r="AE27" s="447"/>
      <c r="AF27" s="431">
        <f>IF(OR('照）特性等証明'!AH15=0,'照）特性等証明'!AH15=""),0,'照）特性等証明'!AH15)</f>
        <v>0</v>
      </c>
      <c r="AG27" s="431"/>
      <c r="AH27" s="432"/>
    </row>
    <row r="28" spans="1:34" ht="15" customHeight="1">
      <c r="A28" s="141">
        <v>8</v>
      </c>
      <c r="B28" s="468">
        <f>IF(OR('照）特性等証明'!AL16=0,'照）特性等証明'!AL16=""),0,'照）特性等証明'!AL16)</f>
        <v>0</v>
      </c>
      <c r="C28" s="431"/>
      <c r="D28" s="431"/>
      <c r="E28" s="431"/>
      <c r="F28" s="472">
        <f>IF(OR('照）特性等証明'!AP16=0,'照）特性等証明'!AP16=""),0,'照）特性等証明'!AP16)</f>
        <v>0</v>
      </c>
      <c r="G28" s="472"/>
      <c r="H28" s="472"/>
      <c r="I28" s="472"/>
      <c r="J28" s="472"/>
      <c r="K28" s="472"/>
      <c r="L28" s="472"/>
      <c r="M28" s="472"/>
      <c r="N28" s="472"/>
      <c r="O28" s="472"/>
      <c r="P28" s="472"/>
      <c r="Q28" s="473"/>
      <c r="R28" s="466">
        <f>IF(OR(B28=0,B28=""),0,'照）特性等証明'!BA16)</f>
        <v>0</v>
      </c>
      <c r="S28" s="467"/>
      <c r="T28" s="348">
        <f t="shared" si="0"/>
        <v>0</v>
      </c>
      <c r="U28" s="348"/>
      <c r="V28" s="469"/>
      <c r="W28" s="470"/>
      <c r="X28" s="470"/>
      <c r="Y28" s="470"/>
      <c r="Z28" s="471"/>
      <c r="AA28" s="445">
        <f t="shared" si="1"/>
        <v>0</v>
      </c>
      <c r="AB28" s="446"/>
      <c r="AC28" s="446"/>
      <c r="AD28" s="446"/>
      <c r="AE28" s="447"/>
      <c r="AF28" s="431">
        <f>IF(OR('照）特性等証明'!AH16=0,'照）特性等証明'!AH16=""),0,'照）特性等証明'!AH16)</f>
        <v>0</v>
      </c>
      <c r="AG28" s="431"/>
      <c r="AH28" s="432"/>
    </row>
    <row r="29" spans="1:34" ht="15" customHeight="1">
      <c r="A29" s="141">
        <v>9</v>
      </c>
      <c r="B29" s="468">
        <f>IF(OR('照）特性等証明'!AL17=0,'照）特性等証明'!AL17=""),0,'照）特性等証明'!AL17)</f>
        <v>0</v>
      </c>
      <c r="C29" s="431"/>
      <c r="D29" s="431"/>
      <c r="E29" s="431"/>
      <c r="F29" s="472">
        <f>IF(OR('照）特性等証明'!AP17=0,'照）特性等証明'!AP17=""),0,'照）特性等証明'!AP17)</f>
        <v>0</v>
      </c>
      <c r="G29" s="472"/>
      <c r="H29" s="472"/>
      <c r="I29" s="472"/>
      <c r="J29" s="472"/>
      <c r="K29" s="472"/>
      <c r="L29" s="472"/>
      <c r="M29" s="472"/>
      <c r="N29" s="472"/>
      <c r="O29" s="472"/>
      <c r="P29" s="472"/>
      <c r="Q29" s="473"/>
      <c r="R29" s="466">
        <f>IF(OR(B29=0,B29=""),0,'照）特性等証明'!BA17)</f>
        <v>0</v>
      </c>
      <c r="S29" s="467"/>
      <c r="T29" s="348">
        <f t="shared" si="0"/>
        <v>0</v>
      </c>
      <c r="U29" s="348"/>
      <c r="V29" s="469"/>
      <c r="W29" s="470"/>
      <c r="X29" s="470"/>
      <c r="Y29" s="470"/>
      <c r="Z29" s="471"/>
      <c r="AA29" s="445">
        <f t="shared" si="1"/>
        <v>0</v>
      </c>
      <c r="AB29" s="446"/>
      <c r="AC29" s="446"/>
      <c r="AD29" s="446"/>
      <c r="AE29" s="447"/>
      <c r="AF29" s="431">
        <f>IF(OR('照）特性等証明'!AH17=0,'照）特性等証明'!AH17=""),0,'照）特性等証明'!AH17)</f>
        <v>0</v>
      </c>
      <c r="AG29" s="431"/>
      <c r="AH29" s="432"/>
    </row>
    <row r="30" spans="1:34" ht="15" customHeight="1">
      <c r="A30" s="141">
        <v>10</v>
      </c>
      <c r="B30" s="468">
        <f>IF(OR('照）特性等証明'!AL18=0,'照）特性等証明'!AL18=""),0,'照）特性等証明'!AL18)</f>
        <v>0</v>
      </c>
      <c r="C30" s="431"/>
      <c r="D30" s="431"/>
      <c r="E30" s="431"/>
      <c r="F30" s="472">
        <f>IF(OR('照）特性等証明'!AP18=0,'照）特性等証明'!AP18=""),0,'照）特性等証明'!AP18)</f>
        <v>0</v>
      </c>
      <c r="G30" s="472"/>
      <c r="H30" s="472"/>
      <c r="I30" s="472"/>
      <c r="J30" s="472"/>
      <c r="K30" s="472"/>
      <c r="L30" s="472"/>
      <c r="M30" s="472"/>
      <c r="N30" s="472"/>
      <c r="O30" s="472"/>
      <c r="P30" s="472"/>
      <c r="Q30" s="473"/>
      <c r="R30" s="466">
        <f>IF(OR(B30=0,B30=""),0,'照）特性等証明'!BA18)</f>
        <v>0</v>
      </c>
      <c r="S30" s="467"/>
      <c r="T30" s="348">
        <f t="shared" si="0"/>
        <v>0</v>
      </c>
      <c r="U30" s="348"/>
      <c r="V30" s="469"/>
      <c r="W30" s="470"/>
      <c r="X30" s="470"/>
      <c r="Y30" s="470"/>
      <c r="Z30" s="471"/>
      <c r="AA30" s="445">
        <f t="shared" si="1"/>
        <v>0</v>
      </c>
      <c r="AB30" s="446"/>
      <c r="AC30" s="446"/>
      <c r="AD30" s="446"/>
      <c r="AE30" s="447"/>
      <c r="AF30" s="431">
        <f>IF(OR('照）特性等証明'!AH18=0,'照）特性等証明'!AH18=""),0,'照）特性等証明'!AH18)</f>
        <v>0</v>
      </c>
      <c r="AG30" s="431"/>
      <c r="AH30" s="432"/>
    </row>
    <row r="31" spans="1:34" ht="15" customHeight="1">
      <c r="A31" s="141">
        <v>11</v>
      </c>
      <c r="B31" s="468">
        <f>IF(OR('照）特性等証明'!AL19=0,'照）特性等証明'!AL19=""),0,'照）特性等証明'!AL19)</f>
        <v>0</v>
      </c>
      <c r="C31" s="431"/>
      <c r="D31" s="431"/>
      <c r="E31" s="431"/>
      <c r="F31" s="472">
        <f>IF(OR('照）特性等証明'!AP19=0,'照）特性等証明'!AP19=""),0,'照）特性等証明'!AP19)</f>
        <v>0</v>
      </c>
      <c r="G31" s="472"/>
      <c r="H31" s="472"/>
      <c r="I31" s="472"/>
      <c r="J31" s="472"/>
      <c r="K31" s="472"/>
      <c r="L31" s="472"/>
      <c r="M31" s="472"/>
      <c r="N31" s="472"/>
      <c r="O31" s="472"/>
      <c r="P31" s="472"/>
      <c r="Q31" s="473"/>
      <c r="R31" s="466">
        <f>IF(OR(B31=0,B31=""),0,'照）特性等証明'!BA19)</f>
        <v>0</v>
      </c>
      <c r="S31" s="467"/>
      <c r="T31" s="348">
        <f t="shared" si="0"/>
        <v>0</v>
      </c>
      <c r="U31" s="348"/>
      <c r="V31" s="469"/>
      <c r="W31" s="470"/>
      <c r="X31" s="470"/>
      <c r="Y31" s="470"/>
      <c r="Z31" s="471"/>
      <c r="AA31" s="445">
        <f t="shared" si="1"/>
        <v>0</v>
      </c>
      <c r="AB31" s="446"/>
      <c r="AC31" s="446"/>
      <c r="AD31" s="446"/>
      <c r="AE31" s="447"/>
      <c r="AF31" s="431">
        <f>IF(OR('照）特性等証明'!AH19=0,'照）特性等証明'!AH19=""),0,'照）特性等証明'!AH19)</f>
        <v>0</v>
      </c>
      <c r="AG31" s="431"/>
      <c r="AH31" s="432"/>
    </row>
    <row r="32" spans="1:34" ht="15" customHeight="1">
      <c r="A32" s="141">
        <v>12</v>
      </c>
      <c r="B32" s="468">
        <f>IF(OR('照）特性等証明'!AL20=0,'照）特性等証明'!AL20=""),0,'照）特性等証明'!AL20)</f>
        <v>0</v>
      </c>
      <c r="C32" s="431"/>
      <c r="D32" s="431"/>
      <c r="E32" s="431"/>
      <c r="F32" s="472">
        <f>IF(OR('照）特性等証明'!AP20=0,'照）特性等証明'!AP20=""),0,'照）特性等証明'!AP20)</f>
        <v>0</v>
      </c>
      <c r="G32" s="472"/>
      <c r="H32" s="472"/>
      <c r="I32" s="472"/>
      <c r="J32" s="472"/>
      <c r="K32" s="472"/>
      <c r="L32" s="472"/>
      <c r="M32" s="472"/>
      <c r="N32" s="472"/>
      <c r="O32" s="472"/>
      <c r="P32" s="472"/>
      <c r="Q32" s="473"/>
      <c r="R32" s="466">
        <f>IF(OR(B32=0,B32=""),0,'照）特性等証明'!BA20)</f>
        <v>0</v>
      </c>
      <c r="S32" s="467"/>
      <c r="T32" s="348">
        <f t="shared" si="0"/>
        <v>0</v>
      </c>
      <c r="U32" s="348"/>
      <c r="V32" s="469"/>
      <c r="W32" s="470"/>
      <c r="X32" s="470"/>
      <c r="Y32" s="470"/>
      <c r="Z32" s="471"/>
      <c r="AA32" s="445">
        <f t="shared" si="1"/>
        <v>0</v>
      </c>
      <c r="AB32" s="446"/>
      <c r="AC32" s="446"/>
      <c r="AD32" s="446"/>
      <c r="AE32" s="447"/>
      <c r="AF32" s="431">
        <f>IF(OR('照）特性等証明'!AH20=0,'照）特性等証明'!AH20=""),0,'照）特性等証明'!AH20)</f>
        <v>0</v>
      </c>
      <c r="AG32" s="431"/>
      <c r="AH32" s="432"/>
    </row>
    <row r="33" spans="1:34" ht="15" customHeight="1">
      <c r="A33" s="141">
        <v>13</v>
      </c>
      <c r="B33" s="468">
        <f>IF(OR('照）特性等証明'!AL21=0,'照）特性等証明'!AL21=""),0,'照）特性等証明'!AL21)</f>
        <v>0</v>
      </c>
      <c r="C33" s="431"/>
      <c r="D33" s="431"/>
      <c r="E33" s="431"/>
      <c r="F33" s="472">
        <f>IF(OR('照）特性等証明'!AP21=0,'照）特性等証明'!AP21=""),0,'照）特性等証明'!AP21)</f>
        <v>0</v>
      </c>
      <c r="G33" s="472"/>
      <c r="H33" s="472"/>
      <c r="I33" s="472"/>
      <c r="J33" s="472"/>
      <c r="K33" s="472"/>
      <c r="L33" s="472"/>
      <c r="M33" s="472"/>
      <c r="N33" s="472"/>
      <c r="O33" s="472"/>
      <c r="P33" s="472"/>
      <c r="Q33" s="473"/>
      <c r="R33" s="466">
        <f>IF(OR(B33=0,B33=""),0,'照）特性等証明'!BA21)</f>
        <v>0</v>
      </c>
      <c r="S33" s="467"/>
      <c r="T33" s="348">
        <f t="shared" si="0"/>
        <v>0</v>
      </c>
      <c r="U33" s="348"/>
      <c r="V33" s="469"/>
      <c r="W33" s="470"/>
      <c r="X33" s="470"/>
      <c r="Y33" s="470"/>
      <c r="Z33" s="471"/>
      <c r="AA33" s="445">
        <f t="shared" si="1"/>
        <v>0</v>
      </c>
      <c r="AB33" s="446"/>
      <c r="AC33" s="446"/>
      <c r="AD33" s="446"/>
      <c r="AE33" s="447"/>
      <c r="AF33" s="431">
        <f>IF(OR('照）特性等証明'!AH21=0,'照）特性等証明'!AH21=""),0,'照）特性等証明'!AH21)</f>
        <v>0</v>
      </c>
      <c r="AG33" s="431"/>
      <c r="AH33" s="432"/>
    </row>
    <row r="34" spans="1:34" ht="15" customHeight="1">
      <c r="A34" s="141">
        <v>14</v>
      </c>
      <c r="B34" s="468">
        <f>IF(OR('照）特性等証明'!AL22=0,'照）特性等証明'!AL22=""),0,'照）特性等証明'!AL22)</f>
        <v>0</v>
      </c>
      <c r="C34" s="431"/>
      <c r="D34" s="431"/>
      <c r="E34" s="431"/>
      <c r="F34" s="472">
        <f>IF(OR('照）特性等証明'!AP22=0,'照）特性等証明'!AP22=""),0,'照）特性等証明'!AP22)</f>
        <v>0</v>
      </c>
      <c r="G34" s="472"/>
      <c r="H34" s="472"/>
      <c r="I34" s="472"/>
      <c r="J34" s="472"/>
      <c r="K34" s="472"/>
      <c r="L34" s="472"/>
      <c r="M34" s="472"/>
      <c r="N34" s="472"/>
      <c r="O34" s="472"/>
      <c r="P34" s="472"/>
      <c r="Q34" s="473"/>
      <c r="R34" s="466">
        <f>IF(OR(B34=0,B34=""),0,'照）特性等証明'!BA22)</f>
        <v>0</v>
      </c>
      <c r="S34" s="467"/>
      <c r="T34" s="348">
        <f t="shared" si="0"/>
        <v>0</v>
      </c>
      <c r="U34" s="348"/>
      <c r="V34" s="463"/>
      <c r="W34" s="464"/>
      <c r="X34" s="464"/>
      <c r="Y34" s="464"/>
      <c r="Z34" s="465"/>
      <c r="AA34" s="445">
        <f t="shared" si="1"/>
        <v>0</v>
      </c>
      <c r="AB34" s="446"/>
      <c r="AC34" s="446"/>
      <c r="AD34" s="446"/>
      <c r="AE34" s="447"/>
      <c r="AF34" s="431">
        <f>IF(OR('照）特性等証明'!AH22=0,'照）特性等証明'!AH22=""),0,'照）特性等証明'!AH22)</f>
        <v>0</v>
      </c>
      <c r="AG34" s="431"/>
      <c r="AH34" s="432"/>
    </row>
    <row r="35" spans="1:34" ht="15" customHeight="1">
      <c r="A35" s="141">
        <v>15</v>
      </c>
      <c r="B35" s="468">
        <f>IF(OR('照）特性等証明'!AL23=0,'照）特性等証明'!AL23=""),0,'照）特性等証明'!AL23)</f>
        <v>0</v>
      </c>
      <c r="C35" s="431"/>
      <c r="D35" s="431"/>
      <c r="E35" s="431"/>
      <c r="F35" s="472">
        <f>IF(OR('照）特性等証明'!AP23=0,'照）特性等証明'!AP23=""),0,'照）特性等証明'!AP23)</f>
        <v>0</v>
      </c>
      <c r="G35" s="472"/>
      <c r="H35" s="472"/>
      <c r="I35" s="472"/>
      <c r="J35" s="472"/>
      <c r="K35" s="472"/>
      <c r="L35" s="472"/>
      <c r="M35" s="472"/>
      <c r="N35" s="472"/>
      <c r="O35" s="472"/>
      <c r="P35" s="472"/>
      <c r="Q35" s="473"/>
      <c r="R35" s="466">
        <f>IF(OR(B35=0,B35=""),0,'照）特性等証明'!BA23)</f>
        <v>0</v>
      </c>
      <c r="S35" s="467"/>
      <c r="T35" s="348">
        <f t="shared" si="0"/>
        <v>0</v>
      </c>
      <c r="U35" s="348"/>
      <c r="V35" s="463"/>
      <c r="W35" s="464"/>
      <c r="X35" s="464"/>
      <c r="Y35" s="464"/>
      <c r="Z35" s="465"/>
      <c r="AA35" s="445">
        <f t="shared" si="1"/>
        <v>0</v>
      </c>
      <c r="AB35" s="446"/>
      <c r="AC35" s="446"/>
      <c r="AD35" s="446"/>
      <c r="AE35" s="447"/>
      <c r="AF35" s="431">
        <f>IF(OR('照）特性等証明'!AH23=0,'照）特性等証明'!AH23=""),0,'照）特性等証明'!AH23)</f>
        <v>0</v>
      </c>
      <c r="AG35" s="431"/>
      <c r="AH35" s="432"/>
    </row>
    <row r="36" spans="1:34" ht="15" customHeight="1">
      <c r="A36" s="141">
        <v>16</v>
      </c>
      <c r="B36" s="468">
        <f>IF(OR('照）特性等証明'!AL24=0,'照）特性等証明'!AL24=""),0,'照）特性等証明'!AL24)</f>
        <v>0</v>
      </c>
      <c r="C36" s="431"/>
      <c r="D36" s="431"/>
      <c r="E36" s="431"/>
      <c r="F36" s="472">
        <f>IF(OR('照）特性等証明'!AP24=0,'照）特性等証明'!AP24=""),0,'照）特性等証明'!AP24)</f>
        <v>0</v>
      </c>
      <c r="G36" s="472"/>
      <c r="H36" s="472"/>
      <c r="I36" s="472"/>
      <c r="J36" s="472"/>
      <c r="K36" s="472"/>
      <c r="L36" s="472"/>
      <c r="M36" s="472"/>
      <c r="N36" s="472"/>
      <c r="O36" s="472"/>
      <c r="P36" s="472"/>
      <c r="Q36" s="473"/>
      <c r="R36" s="466">
        <f>IF(OR(B36=0,B36=""),0,'照）特性等証明'!BA24)</f>
        <v>0</v>
      </c>
      <c r="S36" s="467"/>
      <c r="T36" s="348">
        <f t="shared" si="0"/>
        <v>0</v>
      </c>
      <c r="U36" s="348"/>
      <c r="V36" s="463"/>
      <c r="W36" s="464"/>
      <c r="X36" s="464"/>
      <c r="Y36" s="464"/>
      <c r="Z36" s="465"/>
      <c r="AA36" s="445">
        <f t="shared" si="1"/>
        <v>0</v>
      </c>
      <c r="AB36" s="446"/>
      <c r="AC36" s="446"/>
      <c r="AD36" s="446"/>
      <c r="AE36" s="447"/>
      <c r="AF36" s="431">
        <f>IF(OR('照）特性等証明'!AH24=0,'照）特性等証明'!AH24=""),0,'照）特性等証明'!AH24)</f>
        <v>0</v>
      </c>
      <c r="AG36" s="431"/>
      <c r="AH36" s="432"/>
    </row>
    <row r="37" spans="1:34" ht="15" customHeight="1">
      <c r="A37" s="141">
        <v>17</v>
      </c>
      <c r="B37" s="468">
        <f>IF(OR('照）特性等証明'!AL25=0,'照）特性等証明'!AL25=""),0,'照）特性等証明'!AL25)</f>
        <v>0</v>
      </c>
      <c r="C37" s="431"/>
      <c r="D37" s="431"/>
      <c r="E37" s="431"/>
      <c r="F37" s="472">
        <f>IF(OR('照）特性等証明'!AP25=0,'照）特性等証明'!AP25=""),0,'照）特性等証明'!AP25)</f>
        <v>0</v>
      </c>
      <c r="G37" s="472"/>
      <c r="H37" s="472"/>
      <c r="I37" s="472"/>
      <c r="J37" s="472"/>
      <c r="K37" s="472"/>
      <c r="L37" s="472"/>
      <c r="M37" s="472"/>
      <c r="N37" s="472"/>
      <c r="O37" s="472"/>
      <c r="P37" s="472"/>
      <c r="Q37" s="473"/>
      <c r="R37" s="466">
        <f>IF(OR(B37=0,B37=""),0,'照）特性等証明'!BA25)</f>
        <v>0</v>
      </c>
      <c r="S37" s="467"/>
      <c r="T37" s="348">
        <f t="shared" si="0"/>
        <v>0</v>
      </c>
      <c r="U37" s="348"/>
      <c r="V37" s="463"/>
      <c r="W37" s="464"/>
      <c r="X37" s="464"/>
      <c r="Y37" s="464"/>
      <c r="Z37" s="465"/>
      <c r="AA37" s="445">
        <f t="shared" si="1"/>
        <v>0</v>
      </c>
      <c r="AB37" s="446"/>
      <c r="AC37" s="446"/>
      <c r="AD37" s="446"/>
      <c r="AE37" s="447"/>
      <c r="AF37" s="431">
        <f>IF(OR('照）特性等証明'!AH25=0,'照）特性等証明'!AH25=""),0,'照）特性等証明'!AH25)</f>
        <v>0</v>
      </c>
      <c r="AG37" s="431"/>
      <c r="AH37" s="432"/>
    </row>
    <row r="38" spans="1:34" ht="15" customHeight="1">
      <c r="A38" s="141">
        <v>18</v>
      </c>
      <c r="B38" s="468">
        <f>IF(OR('照）特性等証明'!AL26=0,'照）特性等証明'!AL26=""),0,'照）特性等証明'!AL26)</f>
        <v>0</v>
      </c>
      <c r="C38" s="431"/>
      <c r="D38" s="431"/>
      <c r="E38" s="431"/>
      <c r="F38" s="472">
        <f>IF(OR('照）特性等証明'!AP26=0,'照）特性等証明'!AP26=""),0,'照）特性等証明'!AP26)</f>
        <v>0</v>
      </c>
      <c r="G38" s="472"/>
      <c r="H38" s="472"/>
      <c r="I38" s="472"/>
      <c r="J38" s="472"/>
      <c r="K38" s="472"/>
      <c r="L38" s="472"/>
      <c r="M38" s="472"/>
      <c r="N38" s="472"/>
      <c r="O38" s="472"/>
      <c r="P38" s="472"/>
      <c r="Q38" s="473"/>
      <c r="R38" s="466">
        <f>IF(OR(B38=0,B38=""),0,'照）特性等証明'!BA26)</f>
        <v>0</v>
      </c>
      <c r="S38" s="467"/>
      <c r="T38" s="348">
        <f t="shared" si="0"/>
        <v>0</v>
      </c>
      <c r="U38" s="348"/>
      <c r="V38" s="463"/>
      <c r="W38" s="464"/>
      <c r="X38" s="464"/>
      <c r="Y38" s="464"/>
      <c r="Z38" s="465"/>
      <c r="AA38" s="445">
        <f t="shared" si="1"/>
        <v>0</v>
      </c>
      <c r="AB38" s="446"/>
      <c r="AC38" s="446"/>
      <c r="AD38" s="446"/>
      <c r="AE38" s="447"/>
      <c r="AF38" s="431">
        <f>IF(OR('照）特性等証明'!AH26=0,'照）特性等証明'!AH26=""),0,'照）特性等証明'!AH26)</f>
        <v>0</v>
      </c>
      <c r="AG38" s="431"/>
      <c r="AH38" s="432"/>
    </row>
    <row r="39" spans="1:34" ht="15" customHeight="1">
      <c r="A39" s="141">
        <v>19</v>
      </c>
      <c r="B39" s="468">
        <f>IF(OR('照）特性等証明'!AL27=0,'照）特性等証明'!AL27=""),0,'照）特性等証明'!AL27)</f>
        <v>0</v>
      </c>
      <c r="C39" s="431"/>
      <c r="D39" s="431"/>
      <c r="E39" s="431"/>
      <c r="F39" s="472">
        <f>IF(OR('照）特性等証明'!AP27=0,'照）特性等証明'!AP27=""),0,'照）特性等証明'!AP27)</f>
        <v>0</v>
      </c>
      <c r="G39" s="472"/>
      <c r="H39" s="472"/>
      <c r="I39" s="472"/>
      <c r="J39" s="472"/>
      <c r="K39" s="472"/>
      <c r="L39" s="472"/>
      <c r="M39" s="472"/>
      <c r="N39" s="472"/>
      <c r="O39" s="472"/>
      <c r="P39" s="472"/>
      <c r="Q39" s="473"/>
      <c r="R39" s="466">
        <f>IF(OR(B39=0,B39=""),0,'照）特性等証明'!BA27)</f>
        <v>0</v>
      </c>
      <c r="S39" s="467"/>
      <c r="T39" s="348">
        <f t="shared" si="0"/>
        <v>0</v>
      </c>
      <c r="U39" s="348"/>
      <c r="V39" s="463"/>
      <c r="W39" s="464"/>
      <c r="X39" s="464"/>
      <c r="Y39" s="464"/>
      <c r="Z39" s="465"/>
      <c r="AA39" s="445">
        <f t="shared" si="1"/>
        <v>0</v>
      </c>
      <c r="AB39" s="446"/>
      <c r="AC39" s="446"/>
      <c r="AD39" s="446"/>
      <c r="AE39" s="447"/>
      <c r="AF39" s="431">
        <f>IF(OR('照）特性等証明'!AH27=0,'照）特性等証明'!AH27=""),0,'照）特性等証明'!AH27)</f>
        <v>0</v>
      </c>
      <c r="AG39" s="431"/>
      <c r="AH39" s="432"/>
    </row>
    <row r="40" spans="1:34" ht="15" customHeight="1">
      <c r="A40" s="141">
        <v>20</v>
      </c>
      <c r="B40" s="468">
        <f>IF(OR('照）特性等証明'!AL28=0,'照）特性等証明'!AL28=""),0,'照）特性等証明'!AL28)</f>
        <v>0</v>
      </c>
      <c r="C40" s="431"/>
      <c r="D40" s="431"/>
      <c r="E40" s="431"/>
      <c r="F40" s="472">
        <f>IF(OR('照）特性等証明'!AP28=0,'照）特性等証明'!AP28=""),0,'照）特性等証明'!AP28)</f>
        <v>0</v>
      </c>
      <c r="G40" s="472"/>
      <c r="H40" s="472"/>
      <c r="I40" s="472"/>
      <c r="J40" s="472"/>
      <c r="K40" s="472"/>
      <c r="L40" s="472"/>
      <c r="M40" s="472"/>
      <c r="N40" s="472"/>
      <c r="O40" s="472"/>
      <c r="P40" s="472"/>
      <c r="Q40" s="473"/>
      <c r="R40" s="466">
        <f>IF(OR(B40=0,B40=""),0,'照）特性等証明'!BA28)</f>
        <v>0</v>
      </c>
      <c r="S40" s="467"/>
      <c r="T40" s="348">
        <f t="shared" si="0"/>
        <v>0</v>
      </c>
      <c r="U40" s="348"/>
      <c r="V40" s="463"/>
      <c r="W40" s="464"/>
      <c r="X40" s="464"/>
      <c r="Y40" s="464"/>
      <c r="Z40" s="465"/>
      <c r="AA40" s="445">
        <f t="shared" si="1"/>
        <v>0</v>
      </c>
      <c r="AB40" s="446"/>
      <c r="AC40" s="446"/>
      <c r="AD40" s="446"/>
      <c r="AE40" s="447"/>
      <c r="AF40" s="431">
        <f>IF(OR('照）特性等証明'!AH28=0,'照）特性等証明'!AH28=""),0,'照）特性等証明'!AH28)</f>
        <v>0</v>
      </c>
      <c r="AG40" s="431"/>
      <c r="AH40" s="432"/>
    </row>
    <row r="41" spans="1:34" ht="15" customHeight="1">
      <c r="A41" s="141">
        <v>21</v>
      </c>
      <c r="B41" s="468">
        <f>IF(OR('照）特性等証明'!AL29=0,'照）特性等証明'!AL29=""),0,'照）特性等証明'!AL29)</f>
        <v>0</v>
      </c>
      <c r="C41" s="431"/>
      <c r="D41" s="431"/>
      <c r="E41" s="431"/>
      <c r="F41" s="472">
        <f>IF(OR('照）特性等証明'!AP29=0,'照）特性等証明'!AP29=""),0,'照）特性等証明'!AP29)</f>
        <v>0</v>
      </c>
      <c r="G41" s="472"/>
      <c r="H41" s="472"/>
      <c r="I41" s="472"/>
      <c r="J41" s="472"/>
      <c r="K41" s="472"/>
      <c r="L41" s="472"/>
      <c r="M41" s="472"/>
      <c r="N41" s="472"/>
      <c r="O41" s="472"/>
      <c r="P41" s="472"/>
      <c r="Q41" s="473"/>
      <c r="R41" s="466">
        <f>IF(OR(B41=0,B41=""),0,'照）特性等証明'!BA29)</f>
        <v>0</v>
      </c>
      <c r="S41" s="467"/>
      <c r="T41" s="348">
        <f t="shared" si="0"/>
        <v>0</v>
      </c>
      <c r="U41" s="348"/>
      <c r="V41" s="463"/>
      <c r="W41" s="464"/>
      <c r="X41" s="464"/>
      <c r="Y41" s="464"/>
      <c r="Z41" s="465"/>
      <c r="AA41" s="445">
        <f t="shared" si="1"/>
        <v>0</v>
      </c>
      <c r="AB41" s="446"/>
      <c r="AC41" s="446"/>
      <c r="AD41" s="446"/>
      <c r="AE41" s="447"/>
      <c r="AF41" s="431">
        <f>IF(OR('照）特性等証明'!AH29=0,'照）特性等証明'!AH29=""),0,'照）特性等証明'!AH29)</f>
        <v>0</v>
      </c>
      <c r="AG41" s="431"/>
      <c r="AH41" s="432"/>
    </row>
    <row r="42" spans="1:34" ht="15" customHeight="1">
      <c r="A42" s="141">
        <v>22</v>
      </c>
      <c r="B42" s="468">
        <f>IF(OR('照）特性等証明'!AL30=0,'照）特性等証明'!AL30=""),0,'照）特性等証明'!AL30)</f>
        <v>0</v>
      </c>
      <c r="C42" s="431"/>
      <c r="D42" s="431"/>
      <c r="E42" s="431"/>
      <c r="F42" s="472">
        <f>IF(OR('照）特性等証明'!AP30=0,'照）特性等証明'!AP30=""),0,'照）特性等証明'!AP30)</f>
        <v>0</v>
      </c>
      <c r="G42" s="472"/>
      <c r="H42" s="472"/>
      <c r="I42" s="472"/>
      <c r="J42" s="472"/>
      <c r="K42" s="472"/>
      <c r="L42" s="472"/>
      <c r="M42" s="472"/>
      <c r="N42" s="472"/>
      <c r="O42" s="472"/>
      <c r="P42" s="472"/>
      <c r="Q42" s="473"/>
      <c r="R42" s="466">
        <f>IF(OR(B42=0,B42=""),0,'照）特性等証明'!BA30)</f>
        <v>0</v>
      </c>
      <c r="S42" s="467"/>
      <c r="T42" s="348">
        <f t="shared" si="0"/>
        <v>0</v>
      </c>
      <c r="U42" s="348"/>
      <c r="V42" s="463"/>
      <c r="W42" s="464"/>
      <c r="X42" s="464"/>
      <c r="Y42" s="464"/>
      <c r="Z42" s="465"/>
      <c r="AA42" s="445">
        <f t="shared" si="1"/>
        <v>0</v>
      </c>
      <c r="AB42" s="446"/>
      <c r="AC42" s="446"/>
      <c r="AD42" s="446"/>
      <c r="AE42" s="447"/>
      <c r="AF42" s="431">
        <f>IF(OR('照）特性等証明'!AH30=0,'照）特性等証明'!AH30=""),0,'照）特性等証明'!AH30)</f>
        <v>0</v>
      </c>
      <c r="AG42" s="431"/>
      <c r="AH42" s="432"/>
    </row>
    <row r="43" spans="1:34" ht="15" customHeight="1">
      <c r="A43" s="141">
        <v>23</v>
      </c>
      <c r="B43" s="468">
        <f>IF(OR('照）特性等証明'!AL31=0,'照）特性等証明'!AL31=""),0,'照）特性等証明'!AL31)</f>
        <v>0</v>
      </c>
      <c r="C43" s="431"/>
      <c r="D43" s="431"/>
      <c r="E43" s="431"/>
      <c r="F43" s="472">
        <f>IF(OR('照）特性等証明'!AP31=0,'照）特性等証明'!AP31=""),0,'照）特性等証明'!AP31)</f>
        <v>0</v>
      </c>
      <c r="G43" s="472"/>
      <c r="H43" s="472"/>
      <c r="I43" s="472"/>
      <c r="J43" s="472"/>
      <c r="K43" s="472"/>
      <c r="L43" s="472"/>
      <c r="M43" s="472"/>
      <c r="N43" s="472"/>
      <c r="O43" s="472"/>
      <c r="P43" s="472"/>
      <c r="Q43" s="473"/>
      <c r="R43" s="466">
        <f>IF(OR(B43=0,B43=""),0,'照）特性等証明'!BA31)</f>
        <v>0</v>
      </c>
      <c r="S43" s="467"/>
      <c r="T43" s="348">
        <f t="shared" si="0"/>
        <v>0</v>
      </c>
      <c r="U43" s="348"/>
      <c r="V43" s="463"/>
      <c r="W43" s="464"/>
      <c r="X43" s="464"/>
      <c r="Y43" s="464"/>
      <c r="Z43" s="465"/>
      <c r="AA43" s="445">
        <f t="shared" si="1"/>
        <v>0</v>
      </c>
      <c r="AB43" s="446"/>
      <c r="AC43" s="446"/>
      <c r="AD43" s="446"/>
      <c r="AE43" s="447"/>
      <c r="AF43" s="431">
        <f>IF(OR('照）特性等証明'!AH31=0,'照）特性等証明'!AH31=""),0,'照）特性等証明'!AH31)</f>
        <v>0</v>
      </c>
      <c r="AG43" s="431"/>
      <c r="AH43" s="432"/>
    </row>
    <row r="44" spans="1:34" ht="15" customHeight="1">
      <c r="A44" s="141">
        <v>24</v>
      </c>
      <c r="B44" s="468">
        <f>IF(OR('照）特性等証明'!AL32=0,'照）特性等証明'!AL32=""),0,'照）特性等証明'!AL32)</f>
        <v>0</v>
      </c>
      <c r="C44" s="431"/>
      <c r="D44" s="431"/>
      <c r="E44" s="431"/>
      <c r="F44" s="472">
        <f>IF(OR('照）特性等証明'!AP32=0,'照）特性等証明'!AP32=""),0,'照）特性等証明'!AP32)</f>
        <v>0</v>
      </c>
      <c r="G44" s="472"/>
      <c r="H44" s="472"/>
      <c r="I44" s="472"/>
      <c r="J44" s="472"/>
      <c r="K44" s="472"/>
      <c r="L44" s="472"/>
      <c r="M44" s="472"/>
      <c r="N44" s="472"/>
      <c r="O44" s="472"/>
      <c r="P44" s="472"/>
      <c r="Q44" s="473"/>
      <c r="R44" s="466">
        <f>IF(OR(B44=0,B44=""),0,'照）特性等証明'!BA32)</f>
        <v>0</v>
      </c>
      <c r="S44" s="467"/>
      <c r="T44" s="348">
        <f t="shared" si="0"/>
        <v>0</v>
      </c>
      <c r="U44" s="348"/>
      <c r="V44" s="463"/>
      <c r="W44" s="464"/>
      <c r="X44" s="464"/>
      <c r="Y44" s="464"/>
      <c r="Z44" s="465"/>
      <c r="AA44" s="445">
        <f t="shared" si="1"/>
        <v>0</v>
      </c>
      <c r="AB44" s="446"/>
      <c r="AC44" s="446"/>
      <c r="AD44" s="446"/>
      <c r="AE44" s="447"/>
      <c r="AF44" s="431">
        <f>IF(OR('照）特性等証明'!AH32=0,'照）特性等証明'!AH32=""),0,'照）特性等証明'!AH32)</f>
        <v>0</v>
      </c>
      <c r="AG44" s="431"/>
      <c r="AH44" s="432"/>
    </row>
    <row r="45" spans="1:34" ht="15" customHeight="1">
      <c r="A45" s="141">
        <v>25</v>
      </c>
      <c r="B45" s="468">
        <f>IF(OR('照）特性等証明'!AL33=0,'照）特性等証明'!AL33=""),0,'照）特性等証明'!AL33)</f>
        <v>0</v>
      </c>
      <c r="C45" s="431"/>
      <c r="D45" s="431"/>
      <c r="E45" s="431"/>
      <c r="F45" s="472">
        <f>IF(OR('照）特性等証明'!AP33=0,'照）特性等証明'!AP33=""),0,'照）特性等証明'!AP33)</f>
        <v>0</v>
      </c>
      <c r="G45" s="472"/>
      <c r="H45" s="472"/>
      <c r="I45" s="472"/>
      <c r="J45" s="472"/>
      <c r="K45" s="472"/>
      <c r="L45" s="472"/>
      <c r="M45" s="472"/>
      <c r="N45" s="472"/>
      <c r="O45" s="472"/>
      <c r="P45" s="472"/>
      <c r="Q45" s="473"/>
      <c r="R45" s="466">
        <f>IF(OR(B45=0,B45=""),0,'照）特性等証明'!BA33)</f>
        <v>0</v>
      </c>
      <c r="S45" s="467"/>
      <c r="T45" s="348">
        <f t="shared" si="0"/>
        <v>0</v>
      </c>
      <c r="U45" s="348"/>
      <c r="V45" s="463"/>
      <c r="W45" s="464"/>
      <c r="X45" s="464"/>
      <c r="Y45" s="464"/>
      <c r="Z45" s="465"/>
      <c r="AA45" s="445">
        <f t="shared" si="1"/>
        <v>0</v>
      </c>
      <c r="AB45" s="446"/>
      <c r="AC45" s="446"/>
      <c r="AD45" s="446"/>
      <c r="AE45" s="447"/>
      <c r="AF45" s="431">
        <f>IF(OR('照）特性等証明'!AH33=0,'照）特性等証明'!AH33=""),0,'照）特性等証明'!AH33)</f>
        <v>0</v>
      </c>
      <c r="AG45" s="431"/>
      <c r="AH45" s="432"/>
    </row>
    <row r="46" spans="1:34" ht="15" customHeight="1">
      <c r="A46" s="141">
        <v>26</v>
      </c>
      <c r="B46" s="468">
        <f>IF(OR('照）特性等証明'!AL34=0,'照）特性等証明'!AL34=""),0,'照）特性等証明'!AL34)</f>
        <v>0</v>
      </c>
      <c r="C46" s="431"/>
      <c r="D46" s="431"/>
      <c r="E46" s="431"/>
      <c r="F46" s="472">
        <f>IF(OR('照）特性等証明'!AP34=0,'照）特性等証明'!AP34=""),0,'照）特性等証明'!AP34)</f>
        <v>0</v>
      </c>
      <c r="G46" s="472"/>
      <c r="H46" s="472"/>
      <c r="I46" s="472"/>
      <c r="J46" s="472"/>
      <c r="K46" s="472"/>
      <c r="L46" s="472"/>
      <c r="M46" s="472"/>
      <c r="N46" s="472"/>
      <c r="O46" s="472"/>
      <c r="P46" s="472"/>
      <c r="Q46" s="473"/>
      <c r="R46" s="466">
        <f>IF(OR(B46=0,B46=""),0,'照）特性等証明'!BA34)</f>
        <v>0</v>
      </c>
      <c r="S46" s="467"/>
      <c r="T46" s="348">
        <f t="shared" si="0"/>
        <v>0</v>
      </c>
      <c r="U46" s="348"/>
      <c r="V46" s="463"/>
      <c r="W46" s="464"/>
      <c r="X46" s="464"/>
      <c r="Y46" s="464"/>
      <c r="Z46" s="465"/>
      <c r="AA46" s="445">
        <f t="shared" si="1"/>
        <v>0</v>
      </c>
      <c r="AB46" s="446"/>
      <c r="AC46" s="446"/>
      <c r="AD46" s="446"/>
      <c r="AE46" s="447"/>
      <c r="AF46" s="431">
        <f>IF(OR('照）特性等証明'!AH34=0,'照）特性等証明'!AH34=""),0,'照）特性等証明'!AH34)</f>
        <v>0</v>
      </c>
      <c r="AG46" s="431"/>
      <c r="AH46" s="432"/>
    </row>
    <row r="47" spans="1:34" ht="15" customHeight="1">
      <c r="A47" s="141">
        <v>27</v>
      </c>
      <c r="B47" s="468">
        <f>IF(OR('照）特性等証明'!AL35=0,'照）特性等証明'!AL35=""),0,'照）特性等証明'!AL35)</f>
        <v>0</v>
      </c>
      <c r="C47" s="431"/>
      <c r="D47" s="431"/>
      <c r="E47" s="431"/>
      <c r="F47" s="472">
        <f>IF(OR('照）特性等証明'!AP35=0,'照）特性等証明'!AP35=""),0,'照）特性等証明'!AP35)</f>
        <v>0</v>
      </c>
      <c r="G47" s="472"/>
      <c r="H47" s="472"/>
      <c r="I47" s="472"/>
      <c r="J47" s="472"/>
      <c r="K47" s="472"/>
      <c r="L47" s="472"/>
      <c r="M47" s="472"/>
      <c r="N47" s="472"/>
      <c r="O47" s="472"/>
      <c r="P47" s="472"/>
      <c r="Q47" s="473"/>
      <c r="R47" s="466">
        <f>IF(OR(B47=0,B47=""),0,'照）特性等証明'!BA35)</f>
        <v>0</v>
      </c>
      <c r="S47" s="467"/>
      <c r="T47" s="348">
        <f t="shared" si="0"/>
        <v>0</v>
      </c>
      <c r="U47" s="348"/>
      <c r="V47" s="463"/>
      <c r="W47" s="464"/>
      <c r="X47" s="464"/>
      <c r="Y47" s="464"/>
      <c r="Z47" s="465"/>
      <c r="AA47" s="445">
        <f t="shared" si="1"/>
        <v>0</v>
      </c>
      <c r="AB47" s="446"/>
      <c r="AC47" s="446"/>
      <c r="AD47" s="446"/>
      <c r="AE47" s="447"/>
      <c r="AF47" s="431">
        <f>IF(OR('照）特性等証明'!AH35=0,'照）特性等証明'!AH35=""),0,'照）特性等証明'!AH35)</f>
        <v>0</v>
      </c>
      <c r="AG47" s="431"/>
      <c r="AH47" s="432"/>
    </row>
    <row r="48" spans="1:34" ht="15" customHeight="1">
      <c r="A48" s="141">
        <v>28</v>
      </c>
      <c r="B48" s="468">
        <f>IF(OR('照）特性等証明'!AL36=0,'照）特性等証明'!AL36=""),0,'照）特性等証明'!AL36)</f>
        <v>0</v>
      </c>
      <c r="C48" s="431"/>
      <c r="D48" s="431"/>
      <c r="E48" s="431"/>
      <c r="F48" s="472">
        <f>IF(OR('照）特性等証明'!AP36=0,'照）特性等証明'!AP36=""),0,'照）特性等証明'!AP36)</f>
        <v>0</v>
      </c>
      <c r="G48" s="472"/>
      <c r="H48" s="472"/>
      <c r="I48" s="472"/>
      <c r="J48" s="472"/>
      <c r="K48" s="472"/>
      <c r="L48" s="472"/>
      <c r="M48" s="472"/>
      <c r="N48" s="472"/>
      <c r="O48" s="472"/>
      <c r="P48" s="472"/>
      <c r="Q48" s="473"/>
      <c r="R48" s="466">
        <f>IF(OR(B48=0,B48=""),0,'照）特性等証明'!BA36)</f>
        <v>0</v>
      </c>
      <c r="S48" s="467"/>
      <c r="T48" s="348">
        <f t="shared" si="0"/>
        <v>0</v>
      </c>
      <c r="U48" s="348"/>
      <c r="V48" s="463"/>
      <c r="W48" s="464"/>
      <c r="X48" s="464"/>
      <c r="Y48" s="464"/>
      <c r="Z48" s="465"/>
      <c r="AA48" s="445">
        <f t="shared" si="1"/>
        <v>0</v>
      </c>
      <c r="AB48" s="446"/>
      <c r="AC48" s="446"/>
      <c r="AD48" s="446"/>
      <c r="AE48" s="447"/>
      <c r="AF48" s="431">
        <f>IF(OR('照）特性等証明'!AH36=0,'照）特性等証明'!AH36=""),0,'照）特性等証明'!AH36)</f>
        <v>0</v>
      </c>
      <c r="AG48" s="431"/>
      <c r="AH48" s="432"/>
    </row>
    <row r="49" spans="1:34" ht="15" customHeight="1">
      <c r="A49" s="141">
        <v>29</v>
      </c>
      <c r="B49" s="468">
        <f>IF(OR('照）特性等証明'!AL37=0,'照）特性等証明'!AL37=""),0,'照）特性等証明'!AL37)</f>
        <v>0</v>
      </c>
      <c r="C49" s="431"/>
      <c r="D49" s="431"/>
      <c r="E49" s="431"/>
      <c r="F49" s="472">
        <f>IF(OR('照）特性等証明'!AP37=0,'照）特性等証明'!AP37=""),0,'照）特性等証明'!AP37)</f>
        <v>0</v>
      </c>
      <c r="G49" s="472"/>
      <c r="H49" s="472"/>
      <c r="I49" s="472"/>
      <c r="J49" s="472"/>
      <c r="K49" s="472"/>
      <c r="L49" s="472"/>
      <c r="M49" s="472"/>
      <c r="N49" s="472"/>
      <c r="O49" s="472"/>
      <c r="P49" s="472"/>
      <c r="Q49" s="473"/>
      <c r="R49" s="466">
        <f>IF(OR(B49=0,B49=""),0,'照）特性等証明'!BA37)</f>
        <v>0</v>
      </c>
      <c r="S49" s="467"/>
      <c r="T49" s="348">
        <f t="shared" si="0"/>
        <v>0</v>
      </c>
      <c r="U49" s="348"/>
      <c r="V49" s="463"/>
      <c r="W49" s="464"/>
      <c r="X49" s="464"/>
      <c r="Y49" s="464"/>
      <c r="Z49" s="465"/>
      <c r="AA49" s="445">
        <f t="shared" si="1"/>
        <v>0</v>
      </c>
      <c r="AB49" s="446"/>
      <c r="AC49" s="446"/>
      <c r="AD49" s="446"/>
      <c r="AE49" s="447"/>
      <c r="AF49" s="431">
        <f>IF(OR('照）特性等証明'!AH37=0,'照）特性等証明'!AH37=""),0,'照）特性等証明'!AH37)</f>
        <v>0</v>
      </c>
      <c r="AG49" s="431"/>
      <c r="AH49" s="432"/>
    </row>
    <row r="50" spans="1:34" ht="15" customHeight="1">
      <c r="A50" s="141">
        <v>30</v>
      </c>
      <c r="B50" s="468">
        <f>IF(OR('照）特性等証明'!AL38=0,'照）特性等証明'!AL38=""),0,'照）特性等証明'!AL38)</f>
        <v>0</v>
      </c>
      <c r="C50" s="431"/>
      <c r="D50" s="431"/>
      <c r="E50" s="431"/>
      <c r="F50" s="472">
        <f>IF(OR('照）特性等証明'!AP38=0,'照）特性等証明'!AP38=""),0,'照）特性等証明'!AP38)</f>
        <v>0</v>
      </c>
      <c r="G50" s="472"/>
      <c r="H50" s="472"/>
      <c r="I50" s="472"/>
      <c r="J50" s="472"/>
      <c r="K50" s="472"/>
      <c r="L50" s="472"/>
      <c r="M50" s="472"/>
      <c r="N50" s="472"/>
      <c r="O50" s="472"/>
      <c r="P50" s="472"/>
      <c r="Q50" s="473"/>
      <c r="R50" s="466">
        <f>IF(OR(B50=0,B50=""),0,'照）特性等証明'!BA38)</f>
        <v>0</v>
      </c>
      <c r="S50" s="467"/>
      <c r="T50" s="348">
        <f t="shared" si="0"/>
        <v>0</v>
      </c>
      <c r="U50" s="348"/>
      <c r="V50" s="463"/>
      <c r="W50" s="464"/>
      <c r="X50" s="464"/>
      <c r="Y50" s="464"/>
      <c r="Z50" s="465"/>
      <c r="AA50" s="445">
        <f t="shared" si="1"/>
        <v>0</v>
      </c>
      <c r="AB50" s="446"/>
      <c r="AC50" s="446"/>
      <c r="AD50" s="446"/>
      <c r="AE50" s="447"/>
      <c r="AF50" s="431">
        <f>IF(OR('照）特性等証明'!AH38=0,'照）特性等証明'!AH38=""),0,'照）特性等証明'!AH38)</f>
        <v>0</v>
      </c>
      <c r="AG50" s="431"/>
      <c r="AH50" s="432"/>
    </row>
    <row r="51" spans="2:34" ht="15" customHeight="1">
      <c r="B51" s="408"/>
      <c r="C51" s="409"/>
      <c r="D51" s="409"/>
      <c r="E51" s="409"/>
      <c r="F51" s="409"/>
      <c r="G51" s="409"/>
      <c r="H51" s="409"/>
      <c r="I51" s="409"/>
      <c r="J51" s="409"/>
      <c r="K51" s="409"/>
      <c r="L51" s="409"/>
      <c r="M51" s="409"/>
      <c r="N51" s="409"/>
      <c r="O51" s="409"/>
      <c r="P51" s="409"/>
      <c r="Q51" s="409"/>
      <c r="R51" s="424"/>
      <c r="S51" s="425"/>
      <c r="T51" s="508"/>
      <c r="U51" s="508"/>
      <c r="V51" s="584"/>
      <c r="W51" s="585"/>
      <c r="X51" s="585"/>
      <c r="Y51" s="585"/>
      <c r="Z51" s="586"/>
      <c r="AA51" s="594">
        <f t="shared" si="1"/>
        <v>0</v>
      </c>
      <c r="AB51" s="595"/>
      <c r="AC51" s="595"/>
      <c r="AD51" s="595"/>
      <c r="AE51" s="596"/>
      <c r="AF51" s="412"/>
      <c r="AG51" s="412"/>
      <c r="AH51" s="413"/>
    </row>
    <row r="52" spans="2:34" ht="15" customHeight="1">
      <c r="B52" s="414"/>
      <c r="C52" s="415"/>
      <c r="D52" s="415"/>
      <c r="E52" s="415"/>
      <c r="F52" s="415"/>
      <c r="G52" s="415"/>
      <c r="H52" s="415"/>
      <c r="I52" s="415"/>
      <c r="J52" s="415"/>
      <c r="K52" s="415"/>
      <c r="L52" s="415"/>
      <c r="M52" s="415"/>
      <c r="N52" s="415"/>
      <c r="O52" s="415"/>
      <c r="P52" s="415"/>
      <c r="Q52" s="415"/>
      <c r="R52" s="416"/>
      <c r="S52" s="417"/>
      <c r="T52" s="418"/>
      <c r="U52" s="418"/>
      <c r="V52" s="591"/>
      <c r="W52" s="592"/>
      <c r="X52" s="592"/>
      <c r="Y52" s="592"/>
      <c r="Z52" s="593"/>
      <c r="AA52" s="445">
        <f t="shared" si="1"/>
        <v>0</v>
      </c>
      <c r="AB52" s="446"/>
      <c r="AC52" s="446"/>
      <c r="AD52" s="446"/>
      <c r="AE52" s="447"/>
      <c r="AF52" s="412"/>
      <c r="AG52" s="412"/>
      <c r="AH52" s="413"/>
    </row>
    <row r="53" spans="2:34" ht="15" customHeight="1">
      <c r="B53" s="410" t="s">
        <v>88</v>
      </c>
      <c r="C53" s="411"/>
      <c r="D53" s="411"/>
      <c r="E53" s="411"/>
      <c r="F53" s="411"/>
      <c r="G53" s="411"/>
      <c r="H53" s="411"/>
      <c r="I53" s="411"/>
      <c r="J53" s="411"/>
      <c r="K53" s="411"/>
      <c r="L53" s="411"/>
      <c r="M53" s="411"/>
      <c r="N53" s="411"/>
      <c r="O53" s="411"/>
      <c r="P53" s="411"/>
      <c r="Q53" s="411"/>
      <c r="R53" s="422"/>
      <c r="S53" s="423"/>
      <c r="T53" s="433"/>
      <c r="U53" s="433"/>
      <c r="V53" s="597"/>
      <c r="W53" s="598"/>
      <c r="X53" s="598"/>
      <c r="Y53" s="598"/>
      <c r="Z53" s="599"/>
      <c r="AA53" s="442">
        <f>SUM(AA21:AE52)</f>
        <v>0</v>
      </c>
      <c r="AB53" s="443"/>
      <c r="AC53" s="443"/>
      <c r="AD53" s="443"/>
      <c r="AE53" s="444"/>
      <c r="AF53" s="406"/>
      <c r="AG53" s="406"/>
      <c r="AH53" s="407"/>
    </row>
    <row r="54" spans="2:34" ht="15" customHeight="1">
      <c r="B54" s="408"/>
      <c r="C54" s="409"/>
      <c r="D54" s="409"/>
      <c r="E54" s="409"/>
      <c r="F54" s="409"/>
      <c r="G54" s="409"/>
      <c r="H54" s="409"/>
      <c r="I54" s="409"/>
      <c r="J54" s="409"/>
      <c r="K54" s="409"/>
      <c r="L54" s="409"/>
      <c r="M54" s="409"/>
      <c r="N54" s="409"/>
      <c r="O54" s="409"/>
      <c r="P54" s="409"/>
      <c r="Q54" s="409"/>
      <c r="R54" s="424"/>
      <c r="S54" s="425"/>
      <c r="T54" s="508"/>
      <c r="U54" s="508"/>
      <c r="V54" s="584"/>
      <c r="W54" s="585"/>
      <c r="X54" s="585"/>
      <c r="Y54" s="585"/>
      <c r="Z54" s="586"/>
      <c r="AA54" s="445">
        <f>IF(OR(R54=0,R54=""),0,R54*V54)</f>
        <v>0</v>
      </c>
      <c r="AB54" s="446"/>
      <c r="AC54" s="446"/>
      <c r="AD54" s="446"/>
      <c r="AE54" s="447"/>
      <c r="AF54" s="412"/>
      <c r="AG54" s="412"/>
      <c r="AH54" s="413"/>
    </row>
    <row r="55" spans="2:34" ht="15" customHeight="1">
      <c r="B55" s="414"/>
      <c r="C55" s="415"/>
      <c r="D55" s="415"/>
      <c r="E55" s="415"/>
      <c r="F55" s="415"/>
      <c r="G55" s="415"/>
      <c r="H55" s="415"/>
      <c r="I55" s="415"/>
      <c r="J55" s="415"/>
      <c r="K55" s="415"/>
      <c r="L55" s="415"/>
      <c r="M55" s="415"/>
      <c r="N55" s="415"/>
      <c r="O55" s="415"/>
      <c r="P55" s="415"/>
      <c r="Q55" s="415"/>
      <c r="R55" s="416"/>
      <c r="S55" s="417"/>
      <c r="T55" s="418"/>
      <c r="U55" s="418"/>
      <c r="V55" s="591"/>
      <c r="W55" s="592"/>
      <c r="X55" s="592"/>
      <c r="Y55" s="592"/>
      <c r="Z55" s="593"/>
      <c r="AA55" s="445">
        <f>IF(OR(R55=0,R55=""),0,R55*V55)</f>
        <v>0</v>
      </c>
      <c r="AB55" s="446"/>
      <c r="AC55" s="446"/>
      <c r="AD55" s="446"/>
      <c r="AE55" s="447"/>
      <c r="AF55" s="412"/>
      <c r="AG55" s="412"/>
      <c r="AH55" s="413"/>
    </row>
    <row r="56" spans="2:34" ht="15" customHeight="1" thickBot="1">
      <c r="B56" s="454" t="s">
        <v>89</v>
      </c>
      <c r="C56" s="455"/>
      <c r="D56" s="455"/>
      <c r="E56" s="455"/>
      <c r="F56" s="455"/>
      <c r="G56" s="455"/>
      <c r="H56" s="455"/>
      <c r="I56" s="455"/>
      <c r="J56" s="455"/>
      <c r="K56" s="455"/>
      <c r="L56" s="455"/>
      <c r="M56" s="455"/>
      <c r="N56" s="455"/>
      <c r="O56" s="455"/>
      <c r="P56" s="455"/>
      <c r="Q56" s="456"/>
      <c r="R56" s="457"/>
      <c r="S56" s="458"/>
      <c r="T56" s="459"/>
      <c r="U56" s="459"/>
      <c r="V56" s="437"/>
      <c r="W56" s="438"/>
      <c r="X56" s="438"/>
      <c r="Y56" s="438"/>
      <c r="Z56" s="600"/>
      <c r="AA56" s="437">
        <f>SUM(AA54:AE55)</f>
        <v>0</v>
      </c>
      <c r="AB56" s="438"/>
      <c r="AC56" s="438"/>
      <c r="AD56" s="438"/>
      <c r="AE56" s="439"/>
      <c r="AF56" s="440"/>
      <c r="AG56" s="440"/>
      <c r="AH56" s="441"/>
    </row>
    <row r="57" spans="2:34" ht="15" customHeight="1">
      <c r="B57" s="165"/>
      <c r="C57" s="165"/>
      <c r="D57" s="165"/>
      <c r="E57" s="165"/>
      <c r="F57" s="165"/>
      <c r="G57" s="165"/>
      <c r="H57" s="165"/>
      <c r="I57" s="165"/>
      <c r="J57" s="165"/>
      <c r="K57" s="165"/>
      <c r="L57" s="165"/>
      <c r="M57" s="165"/>
      <c r="N57" s="165"/>
      <c r="O57" s="165"/>
      <c r="P57" s="165"/>
      <c r="Q57" s="165"/>
      <c r="R57" s="165"/>
      <c r="S57" s="165"/>
      <c r="T57" s="165"/>
      <c r="U57" s="165"/>
      <c r="V57" s="426" t="s">
        <v>77</v>
      </c>
      <c r="W57" s="427"/>
      <c r="X57" s="427"/>
      <c r="Y57" s="427"/>
      <c r="Z57" s="427"/>
      <c r="AA57" s="428">
        <f>SUM(AA53,AA56)</f>
        <v>0</v>
      </c>
      <c r="AB57" s="429"/>
      <c r="AC57" s="429"/>
      <c r="AD57" s="429"/>
      <c r="AE57" s="430"/>
      <c r="AF57" s="431"/>
      <c r="AG57" s="431"/>
      <c r="AH57" s="432"/>
    </row>
    <row r="58" spans="2:34" ht="15" customHeight="1">
      <c r="B58" s="165"/>
      <c r="C58" s="165"/>
      <c r="D58" s="165"/>
      <c r="E58" s="165"/>
      <c r="F58" s="165"/>
      <c r="G58" s="165"/>
      <c r="H58" s="165"/>
      <c r="I58" s="165"/>
      <c r="J58" s="165"/>
      <c r="K58" s="165"/>
      <c r="L58" s="165"/>
      <c r="M58" s="165"/>
      <c r="N58" s="165"/>
      <c r="O58" s="165"/>
      <c r="P58" s="165"/>
      <c r="Q58" s="165"/>
      <c r="R58" s="165"/>
      <c r="S58" s="165"/>
      <c r="T58" s="165"/>
      <c r="U58" s="165"/>
      <c r="V58" s="453" t="s">
        <v>67</v>
      </c>
      <c r="W58" s="395"/>
      <c r="X58" s="395"/>
      <c r="Y58" s="395"/>
      <c r="Z58" s="395"/>
      <c r="AA58" s="445">
        <f>ROUNDDOWN(AA57*0.05,0)</f>
        <v>0</v>
      </c>
      <c r="AB58" s="446"/>
      <c r="AC58" s="446"/>
      <c r="AD58" s="446"/>
      <c r="AE58" s="447"/>
      <c r="AF58" s="431"/>
      <c r="AG58" s="431"/>
      <c r="AH58" s="432"/>
    </row>
    <row r="59" spans="2:34" ht="15" customHeight="1" thickBot="1">
      <c r="B59" s="165"/>
      <c r="C59" s="165"/>
      <c r="D59" s="165"/>
      <c r="E59" s="165"/>
      <c r="F59" s="165"/>
      <c r="G59" s="165"/>
      <c r="H59" s="165"/>
      <c r="I59" s="165"/>
      <c r="J59" s="165"/>
      <c r="K59" s="165"/>
      <c r="L59" s="165"/>
      <c r="M59" s="165"/>
      <c r="N59" s="165"/>
      <c r="O59" s="165"/>
      <c r="P59" s="165"/>
      <c r="Q59" s="165"/>
      <c r="R59" s="165"/>
      <c r="S59" s="165"/>
      <c r="T59" s="165"/>
      <c r="U59" s="165"/>
      <c r="V59" s="448" t="s">
        <v>78</v>
      </c>
      <c r="W59" s="449"/>
      <c r="X59" s="449"/>
      <c r="Y59" s="449"/>
      <c r="Z59" s="449"/>
      <c r="AA59" s="450">
        <f>SUM(AA57:AE58)</f>
        <v>0</v>
      </c>
      <c r="AB59" s="451"/>
      <c r="AC59" s="451"/>
      <c r="AD59" s="451"/>
      <c r="AE59" s="452"/>
      <c r="AF59" s="431"/>
      <c r="AG59" s="431"/>
      <c r="AH59" s="432"/>
    </row>
  </sheetData>
  <sheetProtection/>
  <mergeCells count="290">
    <mergeCell ref="AA53:AE53"/>
    <mergeCell ref="AF53:AH53"/>
    <mergeCell ref="B54:Q54"/>
    <mergeCell ref="AA55:AE55"/>
    <mergeCell ref="AF55:AH55"/>
    <mergeCell ref="B55:Q55"/>
    <mergeCell ref="R55:S55"/>
    <mergeCell ref="T55:U55"/>
    <mergeCell ref="V55:Z55"/>
    <mergeCell ref="T53:U53"/>
    <mergeCell ref="AA58:AE58"/>
    <mergeCell ref="AF58:AH58"/>
    <mergeCell ref="V59:Z59"/>
    <mergeCell ref="AA59:AE59"/>
    <mergeCell ref="AF59:AH59"/>
    <mergeCell ref="V58:Z58"/>
    <mergeCell ref="AA56:AE56"/>
    <mergeCell ref="AF56:AH56"/>
    <mergeCell ref="V57:Z57"/>
    <mergeCell ref="AA57:AE57"/>
    <mergeCell ref="AF57:AH57"/>
    <mergeCell ref="V53:Z53"/>
    <mergeCell ref="B56:Q56"/>
    <mergeCell ref="R56:S56"/>
    <mergeCell ref="T56:U56"/>
    <mergeCell ref="V56:Z56"/>
    <mergeCell ref="B53:Q53"/>
    <mergeCell ref="R53:S53"/>
    <mergeCell ref="V52:Z52"/>
    <mergeCell ref="V49:Z49"/>
    <mergeCell ref="AA49:AE49"/>
    <mergeCell ref="AA51:AE51"/>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A29:AE29"/>
    <mergeCell ref="AF29:AH29"/>
    <mergeCell ref="R30:S30"/>
    <mergeCell ref="T30:U30"/>
    <mergeCell ref="V30:Z30"/>
    <mergeCell ref="AA30:AE30"/>
    <mergeCell ref="AF30:AH30"/>
    <mergeCell ref="R29:S29"/>
    <mergeCell ref="T29:U29"/>
    <mergeCell ref="F29:Q29"/>
    <mergeCell ref="V29:Z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A23:AE23"/>
    <mergeCell ref="AF23:AH23"/>
    <mergeCell ref="AF24:AH24"/>
    <mergeCell ref="R24:S24"/>
    <mergeCell ref="T24:U24"/>
    <mergeCell ref="V24:Z24"/>
    <mergeCell ref="AA24:AE24"/>
    <mergeCell ref="R23:S23"/>
    <mergeCell ref="T23:U23"/>
    <mergeCell ref="B23:E23"/>
    <mergeCell ref="V23:Z23"/>
    <mergeCell ref="V21:Z21"/>
    <mergeCell ref="AA21:AE21"/>
    <mergeCell ref="AF21:AH21"/>
    <mergeCell ref="T22:U22"/>
    <mergeCell ref="V22:Z22"/>
    <mergeCell ref="AA22:AE22"/>
    <mergeCell ref="AF22:AH22"/>
    <mergeCell ref="R21:S21"/>
    <mergeCell ref="R22:S22"/>
    <mergeCell ref="B22:E22"/>
    <mergeCell ref="T21:U21"/>
    <mergeCell ref="B17:E18"/>
    <mergeCell ref="F17:Q18"/>
    <mergeCell ref="B21:E21"/>
    <mergeCell ref="F21:Q21"/>
    <mergeCell ref="B7:O7"/>
    <mergeCell ref="B8:O8"/>
    <mergeCell ref="T10:Y10"/>
    <mergeCell ref="AA10:AH10"/>
    <mergeCell ref="F11:Q12"/>
    <mergeCell ref="B12:E12"/>
    <mergeCell ref="AA14:AH14"/>
    <mergeCell ref="B11:E11"/>
    <mergeCell ref="T12:Y12"/>
    <mergeCell ref="T14:Y14"/>
    <mergeCell ref="AA12:AH12"/>
    <mergeCell ref="B14:E15"/>
    <mergeCell ref="F14:Q15"/>
    <mergeCell ref="AA18:AH18"/>
    <mergeCell ref="W3:X3"/>
    <mergeCell ref="Y3:Z3"/>
    <mergeCell ref="AB3:AC3"/>
    <mergeCell ref="AE3:AF3"/>
    <mergeCell ref="T16:Y16"/>
    <mergeCell ref="AA16:AH16"/>
    <mergeCell ref="Q6:AI6"/>
    <mergeCell ref="Q7:AH8"/>
    <mergeCell ref="AI7:AI8"/>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AF54:AH54"/>
    <mergeCell ref="R54:S54"/>
    <mergeCell ref="T54:U54"/>
    <mergeCell ref="V54:Z54"/>
    <mergeCell ref="AA54:AE54"/>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F22:Q22"/>
    <mergeCell ref="F23:Q23"/>
    <mergeCell ref="F24:Q24"/>
    <mergeCell ref="F25:Q25"/>
    <mergeCell ref="F26:Q26"/>
    <mergeCell ref="F27:Q27"/>
    <mergeCell ref="F28:Q28"/>
    <mergeCell ref="F30:Q30"/>
    <mergeCell ref="F31:Q31"/>
    <mergeCell ref="F32:Q32"/>
    <mergeCell ref="F33:Q33"/>
    <mergeCell ref="F34:Q34"/>
    <mergeCell ref="F35:Q35"/>
    <mergeCell ref="F36:Q36"/>
    <mergeCell ref="F37:Q37"/>
    <mergeCell ref="F38:Q38"/>
    <mergeCell ref="F39:Q39"/>
    <mergeCell ref="F40:Q40"/>
    <mergeCell ref="F41:Q41"/>
    <mergeCell ref="F42:Q42"/>
    <mergeCell ref="F43:Q43"/>
    <mergeCell ref="F44:Q44"/>
    <mergeCell ref="F45:Q45"/>
    <mergeCell ref="F50:Q50"/>
    <mergeCell ref="F46:Q46"/>
    <mergeCell ref="F47:Q47"/>
    <mergeCell ref="F48:Q48"/>
    <mergeCell ref="F49:Q49"/>
  </mergeCells>
  <conditionalFormatting sqref="B4:Q5">
    <cfRule type="cellIs" priority="1" dxfId="1"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workbookViewId="0" topLeftCell="A1">
      <selection activeCell="A1" sqref="A1:J2"/>
    </sheetView>
  </sheetViews>
  <sheetFormatPr defaultColWidth="9.00390625" defaultRowHeight="15" customHeight="1"/>
  <cols>
    <col min="1" max="1" width="2.625" style="38" customWidth="1"/>
    <col min="2" max="19" width="2.625" style="36" customWidth="1"/>
    <col min="20" max="21" width="2.625" style="49" customWidth="1"/>
    <col min="22" max="24" width="2.625" style="36" customWidth="1"/>
    <col min="25" max="33" width="2.625" style="49" customWidth="1"/>
    <col min="34" max="16384" width="2.625" style="36" customWidth="1"/>
  </cols>
  <sheetData>
    <row r="1" spans="1:55" ht="15" customHeight="1">
      <c r="A1" s="523" t="s">
        <v>128</v>
      </c>
      <c r="B1" s="523"/>
      <c r="C1" s="523"/>
      <c r="D1" s="523"/>
      <c r="E1" s="523"/>
      <c r="F1" s="523"/>
      <c r="G1" s="523"/>
      <c r="H1" s="523"/>
      <c r="I1" s="523"/>
      <c r="J1" s="523"/>
      <c r="K1" s="515">
        <f>'共通シートⅡ'!U6</f>
        <v>0</v>
      </c>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f>'共通シートⅡ'!U19</f>
        <v>0</v>
      </c>
      <c r="AM1" s="515"/>
      <c r="AN1" s="515"/>
      <c r="AO1" s="515"/>
      <c r="AP1" s="515"/>
      <c r="AQ1" s="515"/>
      <c r="AR1" s="515"/>
      <c r="AS1" s="515"/>
      <c r="AT1" s="515"/>
      <c r="AU1" s="515"/>
      <c r="AV1" s="515"/>
      <c r="AW1" s="515"/>
      <c r="AX1" s="515"/>
      <c r="AY1" s="515"/>
      <c r="AZ1" s="515"/>
      <c r="BA1" s="515"/>
      <c r="BB1" s="515"/>
      <c r="BC1" s="515"/>
    </row>
    <row r="2" spans="1:55" ht="15" customHeight="1">
      <c r="A2" s="523"/>
      <c r="B2" s="523"/>
      <c r="C2" s="523"/>
      <c r="D2" s="523"/>
      <c r="E2" s="523"/>
      <c r="F2" s="523"/>
      <c r="G2" s="523"/>
      <c r="H2" s="523"/>
      <c r="I2" s="523"/>
      <c r="J2" s="523"/>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row>
    <row r="3" spans="1:55"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627" t="s">
        <v>129</v>
      </c>
      <c r="C4" s="628"/>
      <c r="D4" s="628"/>
      <c r="E4" s="628"/>
      <c r="F4" s="628"/>
      <c r="G4" s="628"/>
      <c r="H4" s="628"/>
      <c r="I4" s="628"/>
      <c r="J4" s="628"/>
      <c r="K4" s="628"/>
      <c r="L4" s="628"/>
      <c r="M4" s="628"/>
      <c r="N4" s="628"/>
      <c r="O4" s="628"/>
      <c r="P4" s="628"/>
      <c r="Q4" s="629"/>
      <c r="R4" s="636" t="s">
        <v>130</v>
      </c>
      <c r="S4" s="635"/>
      <c r="T4" s="635"/>
      <c r="U4" s="635"/>
      <c r="V4" s="635"/>
      <c r="W4" s="635"/>
      <c r="X4" s="635"/>
      <c r="Y4" s="635"/>
      <c r="Z4" s="635"/>
      <c r="AA4" s="635"/>
      <c r="AB4" s="635"/>
      <c r="AC4" s="635"/>
      <c r="AD4" s="635"/>
      <c r="AE4" s="635"/>
      <c r="AF4" s="635"/>
      <c r="AG4" s="635"/>
      <c r="AH4" s="636" t="s">
        <v>106</v>
      </c>
      <c r="AI4" s="628"/>
      <c r="AJ4" s="628"/>
      <c r="AK4" s="628"/>
      <c r="AL4" s="628"/>
      <c r="AM4" s="628"/>
      <c r="AN4" s="628"/>
      <c r="AO4" s="628"/>
      <c r="AP4" s="628"/>
      <c r="AQ4" s="628"/>
      <c r="AR4" s="628"/>
      <c r="AS4" s="628"/>
      <c r="AT4" s="628"/>
      <c r="AU4" s="628"/>
      <c r="AV4" s="628"/>
      <c r="AW4" s="628"/>
      <c r="AX4" s="628"/>
      <c r="AY4" s="628"/>
      <c r="AZ4" s="628"/>
      <c r="BA4" s="628"/>
      <c r="BB4" s="628"/>
      <c r="BC4" s="637"/>
    </row>
    <row r="5" spans="2:55" ht="15" customHeight="1">
      <c r="B5" s="623" t="s">
        <v>108</v>
      </c>
      <c r="C5" s="624"/>
      <c r="D5" s="619" t="str">
        <f>'照）特性等証明'!Y7</f>
        <v>消費電力</v>
      </c>
      <c r="E5" s="620"/>
      <c r="F5" s="620" t="s">
        <v>79</v>
      </c>
      <c r="G5" s="620" t="str">
        <f>'照）特性等証明'!AB7</f>
        <v>台数</v>
      </c>
      <c r="H5" s="620"/>
      <c r="I5" s="620" t="s">
        <v>79</v>
      </c>
      <c r="J5" s="620" t="str">
        <f>'照）特性等証明'!AE7</f>
        <v>年間稼動</v>
      </c>
      <c r="K5" s="620"/>
      <c r="L5" s="621" t="s">
        <v>60</v>
      </c>
      <c r="M5" s="621" t="s">
        <v>104</v>
      </c>
      <c r="N5" s="621"/>
      <c r="O5" s="621"/>
      <c r="P5" s="621"/>
      <c r="Q5" s="632"/>
      <c r="R5" s="630" t="s">
        <v>108</v>
      </c>
      <c r="S5" s="624"/>
      <c r="T5" s="643" t="str">
        <f>'照）特性等証明'!AX7</f>
        <v>消費電力</v>
      </c>
      <c r="U5" s="641"/>
      <c r="V5" s="620" t="s">
        <v>79</v>
      </c>
      <c r="W5" s="620" t="str">
        <f>'照）特性等証明'!BA7</f>
        <v>台数</v>
      </c>
      <c r="X5" s="620"/>
      <c r="Y5" s="641" t="s">
        <v>124</v>
      </c>
      <c r="Z5" s="641" t="str">
        <f>'照）特性等証明'!AE7</f>
        <v>年間稼動</v>
      </c>
      <c r="AA5" s="642"/>
      <c r="AB5" s="601" t="s">
        <v>125</v>
      </c>
      <c r="AC5" s="621" t="s">
        <v>105</v>
      </c>
      <c r="AD5" s="621"/>
      <c r="AE5" s="621"/>
      <c r="AF5" s="621"/>
      <c r="AG5" s="632"/>
      <c r="AH5" s="636" t="s">
        <v>133</v>
      </c>
      <c r="AI5" s="635"/>
      <c r="AJ5" s="635"/>
      <c r="AK5" s="635"/>
      <c r="AL5" s="635"/>
      <c r="AM5" s="628" t="s">
        <v>126</v>
      </c>
      <c r="AN5" s="628" t="s">
        <v>134</v>
      </c>
      <c r="AO5" s="635"/>
      <c r="AP5" s="635"/>
      <c r="AQ5" s="635"/>
      <c r="AR5" s="635"/>
      <c r="AS5" s="601" t="s">
        <v>41</v>
      </c>
      <c r="AT5" s="605">
        <v>1000</v>
      </c>
      <c r="AU5" s="605"/>
      <c r="AV5" s="605"/>
      <c r="AW5" s="601" t="s">
        <v>136</v>
      </c>
      <c r="AX5" s="638" t="s">
        <v>107</v>
      </c>
      <c r="AY5" s="638"/>
      <c r="AZ5" s="620"/>
      <c r="BA5" s="620"/>
      <c r="BB5" s="620"/>
      <c r="BC5" s="624"/>
    </row>
    <row r="6" spans="2:55" ht="15" customHeight="1">
      <c r="B6" s="625" t="s">
        <v>93</v>
      </c>
      <c r="C6" s="626"/>
      <c r="D6" s="634" t="str">
        <f>'照）特性等証明'!Y8</f>
        <v>（W)</v>
      </c>
      <c r="E6" s="606"/>
      <c r="F6" s="606"/>
      <c r="G6" s="606" t="str">
        <f>'照）特性等証明'!AB8</f>
        <v>（台）</v>
      </c>
      <c r="H6" s="606"/>
      <c r="I6" s="606"/>
      <c r="J6" s="606" t="str">
        <f>'照）特性等証明'!AE8</f>
        <v>時間（ｈ）</v>
      </c>
      <c r="K6" s="606"/>
      <c r="L6" s="622"/>
      <c r="M6" s="622" t="s">
        <v>131</v>
      </c>
      <c r="N6" s="622"/>
      <c r="O6" s="622"/>
      <c r="P6" s="622"/>
      <c r="Q6" s="633"/>
      <c r="R6" s="631" t="s">
        <v>93</v>
      </c>
      <c r="S6" s="626"/>
      <c r="T6" s="604" t="str">
        <f>'照）特性等証明'!AX8</f>
        <v>(W)</v>
      </c>
      <c r="U6" s="604"/>
      <c r="V6" s="606"/>
      <c r="W6" s="606" t="str">
        <f>'照）特性等証明'!BA8</f>
        <v>（台）</v>
      </c>
      <c r="X6" s="606"/>
      <c r="Y6" s="604"/>
      <c r="Z6" s="604" t="str">
        <f>'照）特性等証明'!AE8</f>
        <v>時間（ｈ）</v>
      </c>
      <c r="AA6" s="604"/>
      <c r="AB6" s="602"/>
      <c r="AC6" s="602" t="s">
        <v>132</v>
      </c>
      <c r="AD6" s="602"/>
      <c r="AE6" s="602"/>
      <c r="AF6" s="602"/>
      <c r="AG6" s="602"/>
      <c r="AH6" s="640"/>
      <c r="AI6" s="635"/>
      <c r="AJ6" s="635"/>
      <c r="AK6" s="635"/>
      <c r="AL6" s="635"/>
      <c r="AM6" s="635"/>
      <c r="AN6" s="635"/>
      <c r="AO6" s="635"/>
      <c r="AP6" s="635"/>
      <c r="AQ6" s="635"/>
      <c r="AR6" s="635"/>
      <c r="AS6" s="602"/>
      <c r="AT6" s="604" t="s">
        <v>135</v>
      </c>
      <c r="AU6" s="604"/>
      <c r="AV6" s="604"/>
      <c r="AW6" s="602"/>
      <c r="AX6" s="639" t="s">
        <v>127</v>
      </c>
      <c r="AY6" s="639"/>
      <c r="AZ6" s="606"/>
      <c r="BA6" s="606"/>
      <c r="BB6" s="606"/>
      <c r="BC6" s="626"/>
    </row>
    <row r="7" spans="1:55" ht="15" customHeight="1">
      <c r="A7" s="38">
        <v>1</v>
      </c>
      <c r="B7" s="611">
        <f>'照）特性等証明'!B9</f>
        <v>0</v>
      </c>
      <c r="C7" s="611"/>
      <c r="D7" s="607">
        <f>IF(OR(B7=0,B7=""),0,'照）特性等証明'!Y9)</f>
        <v>0</v>
      </c>
      <c r="E7" s="607"/>
      <c r="F7" s="40">
        <f>IF(OR('照）特性等証明'!B9=0,'照）特性等証明'!B9=""),"","×")</f>
      </c>
      <c r="G7" s="607">
        <f>IF(OR(B7=0,B7=""),0,'照）特性等証明'!AB9)</f>
        <v>0</v>
      </c>
      <c r="H7" s="607"/>
      <c r="I7" s="41">
        <f>IF(OR('照）特性等証明'!B9=0,'照）特性等証明'!B9=""),"","×")</f>
      </c>
      <c r="J7" s="607">
        <f>IF(OR(B7=0,B7=""),0,'照）特性等証明'!AE9)</f>
        <v>0</v>
      </c>
      <c r="K7" s="607"/>
      <c r="L7" s="42">
        <f>IF(OR(B7=0,B7=""),"","=")</f>
      </c>
      <c r="M7" s="607">
        <f>IF(OR(B7=0,B7=""),0,D7*G7*J7)</f>
        <v>0</v>
      </c>
      <c r="N7" s="607"/>
      <c r="O7" s="607"/>
      <c r="P7" s="607"/>
      <c r="Q7" s="608"/>
      <c r="R7" s="610">
        <f>'照）特性等証明'!AH9</f>
        <v>0</v>
      </c>
      <c r="S7" s="611"/>
      <c r="T7" s="609">
        <f>IF(OR(R7=0,R7=""),0,'照）特性等証明'!AX9)</f>
        <v>0</v>
      </c>
      <c r="U7" s="609"/>
      <c r="V7" s="40">
        <f>IF(OR(R7=0,R7=""),"","×")</f>
      </c>
      <c r="W7" s="607">
        <f>IF(OR(R7=0,R7=""),0,'照）特性等証明'!BA9)</f>
        <v>0</v>
      </c>
      <c r="X7" s="607"/>
      <c r="Y7" s="43">
        <f>IF(OR(R7=0,R7=""),"","×")</f>
      </c>
      <c r="Z7" s="607">
        <f>IF(OR(R7=0,R7=""),0,'照）特性等証明'!AE9)</f>
        <v>0</v>
      </c>
      <c r="AA7" s="607"/>
      <c r="AB7" s="44">
        <f>IF(OR(R7=0,R7=""),"","=")</f>
      </c>
      <c r="AC7" s="607">
        <f aca="true" t="shared" si="0" ref="AC7:AC36">IF(OR(R7=0,R7=""),0,T7*W7*Z7)</f>
        <v>0</v>
      </c>
      <c r="AD7" s="607"/>
      <c r="AE7" s="607"/>
      <c r="AF7" s="607"/>
      <c r="AG7" s="607"/>
      <c r="AH7" s="617">
        <f>M7</f>
        <v>0</v>
      </c>
      <c r="AI7" s="618"/>
      <c r="AJ7" s="618"/>
      <c r="AK7" s="618"/>
      <c r="AL7" s="618"/>
      <c r="AM7" s="39">
        <f aca="true" t="shared" si="1" ref="AM7:AM36">IF(AND(AH7&lt;&gt;0,AN7&lt;&gt;0),"-","")</f>
      </c>
      <c r="AN7" s="615">
        <f>IF(OR(R7=0,R7=""),0,AC7)</f>
        <v>0</v>
      </c>
      <c r="AO7" s="615"/>
      <c r="AP7" s="615"/>
      <c r="AQ7" s="615"/>
      <c r="AR7" s="615"/>
      <c r="AS7" s="44">
        <f>IF(AND(AH7=0,AN7=0),"","/")</f>
      </c>
      <c r="AT7" s="603">
        <f>IF(OR(AS7=0,AS7=""),"",1000)</f>
      </c>
      <c r="AU7" s="603"/>
      <c r="AV7" s="603"/>
      <c r="AW7" s="44">
        <f>IF(OR(AS7=0,AS7=""),"","=")</f>
      </c>
      <c r="AX7" s="613">
        <f>IF(OR(AS7=0,AS7=""),"",(AH7-AN7)/1000)</f>
      </c>
      <c r="AY7" s="613"/>
      <c r="AZ7" s="613"/>
      <c r="BA7" s="613"/>
      <c r="BB7" s="613"/>
      <c r="BC7" s="614"/>
    </row>
    <row r="8" spans="1:55" ht="15" customHeight="1">
      <c r="A8" s="38">
        <v>2</v>
      </c>
      <c r="B8" s="611">
        <f>'照）特性等証明'!B10</f>
        <v>0</v>
      </c>
      <c r="C8" s="611"/>
      <c r="D8" s="607">
        <f>IF(OR(B8=0,B8=""),0,'照）特性等証明'!Y10)</f>
        <v>0</v>
      </c>
      <c r="E8" s="607"/>
      <c r="F8" s="40">
        <f>IF(OR('照）特性等証明'!B10=0,'照）特性等証明'!B10=""),"","×")</f>
      </c>
      <c r="G8" s="607">
        <f>IF(OR(B8=0,B8=""),0,'照）特性等証明'!AB10)</f>
        <v>0</v>
      </c>
      <c r="H8" s="607"/>
      <c r="I8" s="41">
        <f>IF(OR('照）特性等証明'!B10=0,'照）特性等証明'!B10=""),"","×")</f>
      </c>
      <c r="J8" s="607">
        <f>IF(OR(B8=0,B8=""),0,'照）特性等証明'!AE10)</f>
        <v>0</v>
      </c>
      <c r="K8" s="607"/>
      <c r="L8" s="42">
        <f aca="true" t="shared" si="2" ref="L8:L36">IF(OR(B8=0,B8=""),"","=")</f>
      </c>
      <c r="M8" s="607">
        <f aca="true" t="shared" si="3" ref="M8:M36">IF(OR(B8=0,B8=""),0,D8*G8*J8)</f>
        <v>0</v>
      </c>
      <c r="N8" s="607"/>
      <c r="O8" s="607"/>
      <c r="P8" s="607"/>
      <c r="Q8" s="608"/>
      <c r="R8" s="610">
        <f>'照）特性等証明'!AH10</f>
        <v>0</v>
      </c>
      <c r="S8" s="611"/>
      <c r="T8" s="609">
        <f>IF(OR(R8=0,R8=""),0,'照）特性等証明'!AX10)</f>
        <v>0</v>
      </c>
      <c r="U8" s="609"/>
      <c r="V8" s="40">
        <f aca="true" t="shared" si="4" ref="V8:V36">IF(OR(R8=0,R8=""),"","×")</f>
      </c>
      <c r="W8" s="607">
        <f>IF(OR(R8=0,R8=""),0,'照）特性等証明'!BA10)</f>
        <v>0</v>
      </c>
      <c r="X8" s="607"/>
      <c r="Y8" s="43">
        <f aca="true" t="shared" si="5" ref="Y8:Y36">IF(OR(R8=0,R8=""),"","×")</f>
      </c>
      <c r="Z8" s="607">
        <f>IF(OR(R8=0,R8=""),0,'照）特性等証明'!AE10)</f>
        <v>0</v>
      </c>
      <c r="AA8" s="607"/>
      <c r="AB8" s="44">
        <f aca="true" t="shared" si="6" ref="AB8:AB36">IF(OR(R8=0,R8=""),"","=")</f>
      </c>
      <c r="AC8" s="607">
        <f t="shared" si="0"/>
        <v>0</v>
      </c>
      <c r="AD8" s="607"/>
      <c r="AE8" s="607"/>
      <c r="AF8" s="607"/>
      <c r="AG8" s="607"/>
      <c r="AH8" s="617">
        <f aca="true" t="shared" si="7" ref="AH8:AH36">M8</f>
        <v>0</v>
      </c>
      <c r="AI8" s="618"/>
      <c r="AJ8" s="618"/>
      <c r="AK8" s="618"/>
      <c r="AL8" s="618"/>
      <c r="AM8" s="39">
        <f t="shared" si="1"/>
      </c>
      <c r="AN8" s="615">
        <f aca="true" t="shared" si="8" ref="AN8:AN36">IF(OR(R8=0,R8=""),0,AC8)</f>
        <v>0</v>
      </c>
      <c r="AO8" s="615"/>
      <c r="AP8" s="615"/>
      <c r="AQ8" s="615"/>
      <c r="AR8" s="615"/>
      <c r="AS8" s="44">
        <f aca="true" t="shared" si="9" ref="AS8:AS36">IF(AND(AH8=0,AN8=0),"","/")</f>
      </c>
      <c r="AT8" s="603">
        <f aca="true" t="shared" si="10" ref="AT8:AT36">IF(OR(AS8=0,AS8=""),"",1000)</f>
      </c>
      <c r="AU8" s="603"/>
      <c r="AV8" s="603"/>
      <c r="AW8" s="44">
        <f aca="true" t="shared" si="11" ref="AW8:AW36">IF(OR(AS8=0,AS8=""),"","=")</f>
      </c>
      <c r="AX8" s="613">
        <f aca="true" t="shared" si="12" ref="AX8:AX36">IF(OR(AS8=0,AS8=""),"",(AH8-AN8)/1000)</f>
      </c>
      <c r="AY8" s="613"/>
      <c r="AZ8" s="613"/>
      <c r="BA8" s="613"/>
      <c r="BB8" s="613"/>
      <c r="BC8" s="614"/>
    </row>
    <row r="9" spans="1:55" ht="15" customHeight="1">
      <c r="A9" s="38">
        <v>3</v>
      </c>
      <c r="B9" s="611">
        <f>'照）特性等証明'!B11</f>
        <v>0</v>
      </c>
      <c r="C9" s="611"/>
      <c r="D9" s="607">
        <f>IF(OR(B9=0,B9=""),0,'照）特性等証明'!Y11)</f>
        <v>0</v>
      </c>
      <c r="E9" s="607"/>
      <c r="F9" s="40">
        <f>IF(OR('照）特性等証明'!B11=0,'照）特性等証明'!B11=""),"","×")</f>
      </c>
      <c r="G9" s="607">
        <f>IF(OR(B9=0,B9=""),0,'照）特性等証明'!AB11)</f>
        <v>0</v>
      </c>
      <c r="H9" s="607"/>
      <c r="I9" s="41">
        <f>IF(OR('照）特性等証明'!B11=0,'照）特性等証明'!B11=""),"","×")</f>
      </c>
      <c r="J9" s="607">
        <f>IF(OR(B9=0,B9=""),0,'照）特性等証明'!AE11)</f>
        <v>0</v>
      </c>
      <c r="K9" s="607"/>
      <c r="L9" s="42">
        <f t="shared" si="2"/>
      </c>
      <c r="M9" s="607">
        <f t="shared" si="3"/>
        <v>0</v>
      </c>
      <c r="N9" s="607"/>
      <c r="O9" s="607"/>
      <c r="P9" s="607"/>
      <c r="Q9" s="608"/>
      <c r="R9" s="610">
        <f>'照）特性等証明'!AH11</f>
        <v>0</v>
      </c>
      <c r="S9" s="611"/>
      <c r="T9" s="609">
        <f>IF(OR(R9=0,R9=""),0,'照）特性等証明'!AX11)</f>
        <v>0</v>
      </c>
      <c r="U9" s="609"/>
      <c r="V9" s="40">
        <f t="shared" si="4"/>
      </c>
      <c r="W9" s="607">
        <f>IF(OR(R9=0,R9=""),0,'照）特性等証明'!BA11)</f>
        <v>0</v>
      </c>
      <c r="X9" s="607"/>
      <c r="Y9" s="43">
        <f t="shared" si="5"/>
      </c>
      <c r="Z9" s="607">
        <f>IF(OR(R9=0,R9=""),0,'照）特性等証明'!AE11)</f>
        <v>0</v>
      </c>
      <c r="AA9" s="607"/>
      <c r="AB9" s="44">
        <f t="shared" si="6"/>
      </c>
      <c r="AC9" s="607">
        <f t="shared" si="0"/>
        <v>0</v>
      </c>
      <c r="AD9" s="607"/>
      <c r="AE9" s="607"/>
      <c r="AF9" s="607"/>
      <c r="AG9" s="607"/>
      <c r="AH9" s="617">
        <f t="shared" si="7"/>
        <v>0</v>
      </c>
      <c r="AI9" s="618"/>
      <c r="AJ9" s="618"/>
      <c r="AK9" s="618"/>
      <c r="AL9" s="618"/>
      <c r="AM9" s="39">
        <f t="shared" si="1"/>
      </c>
      <c r="AN9" s="615">
        <f t="shared" si="8"/>
        <v>0</v>
      </c>
      <c r="AO9" s="615"/>
      <c r="AP9" s="615"/>
      <c r="AQ9" s="615"/>
      <c r="AR9" s="615"/>
      <c r="AS9" s="44">
        <f t="shared" si="9"/>
      </c>
      <c r="AT9" s="603">
        <f t="shared" si="10"/>
      </c>
      <c r="AU9" s="603"/>
      <c r="AV9" s="603"/>
      <c r="AW9" s="44">
        <f t="shared" si="11"/>
      </c>
      <c r="AX9" s="613">
        <f>IF(OR(AS9=0,AS9=""),"",(AH9-AN9)/1000)</f>
      </c>
      <c r="AY9" s="613"/>
      <c r="AZ9" s="613"/>
      <c r="BA9" s="613"/>
      <c r="BB9" s="613"/>
      <c r="BC9" s="614"/>
    </row>
    <row r="10" spans="1:55" ht="15" customHeight="1">
      <c r="A10" s="38">
        <v>4</v>
      </c>
      <c r="B10" s="611">
        <f>'照）特性等証明'!B12</f>
        <v>0</v>
      </c>
      <c r="C10" s="611"/>
      <c r="D10" s="607">
        <f>IF(OR(B10=0,B10=""),0,'照）特性等証明'!Y12)</f>
        <v>0</v>
      </c>
      <c r="E10" s="607"/>
      <c r="F10" s="40">
        <f>IF(OR('照）特性等証明'!B12=0,'照）特性等証明'!B12=""),"","×")</f>
      </c>
      <c r="G10" s="607">
        <f>IF(OR(B10=0,B10=""),0,'照）特性等証明'!AB12)</f>
        <v>0</v>
      </c>
      <c r="H10" s="607"/>
      <c r="I10" s="41">
        <f>IF(OR('照）特性等証明'!B12=0,'照）特性等証明'!B12=""),"","×")</f>
      </c>
      <c r="J10" s="607">
        <f>IF(OR(B10=0,B10=""),0,'照）特性等証明'!AE12)</f>
        <v>0</v>
      </c>
      <c r="K10" s="607"/>
      <c r="L10" s="42">
        <f t="shared" si="2"/>
      </c>
      <c r="M10" s="607">
        <f t="shared" si="3"/>
        <v>0</v>
      </c>
      <c r="N10" s="607"/>
      <c r="O10" s="607"/>
      <c r="P10" s="607"/>
      <c r="Q10" s="608"/>
      <c r="R10" s="610">
        <f>'照）特性等証明'!AH12</f>
        <v>0</v>
      </c>
      <c r="S10" s="611"/>
      <c r="T10" s="609">
        <f>IF(OR(R10=0,R10=""),0,'照）特性等証明'!AX12)</f>
        <v>0</v>
      </c>
      <c r="U10" s="609"/>
      <c r="V10" s="40">
        <f t="shared" si="4"/>
      </c>
      <c r="W10" s="607">
        <f>IF(OR(R10=0,R10=""),0,'照）特性等証明'!BA12)</f>
        <v>0</v>
      </c>
      <c r="X10" s="607"/>
      <c r="Y10" s="43">
        <f t="shared" si="5"/>
      </c>
      <c r="Z10" s="607">
        <f>IF(OR(R10=0,R10=""),0,'照）特性等証明'!AE12)</f>
        <v>0</v>
      </c>
      <c r="AA10" s="607"/>
      <c r="AB10" s="44">
        <f t="shared" si="6"/>
      </c>
      <c r="AC10" s="607">
        <f t="shared" si="0"/>
        <v>0</v>
      </c>
      <c r="AD10" s="607"/>
      <c r="AE10" s="607"/>
      <c r="AF10" s="607"/>
      <c r="AG10" s="607"/>
      <c r="AH10" s="617">
        <f t="shared" si="7"/>
        <v>0</v>
      </c>
      <c r="AI10" s="618"/>
      <c r="AJ10" s="618"/>
      <c r="AK10" s="618"/>
      <c r="AL10" s="618"/>
      <c r="AM10" s="39">
        <f t="shared" si="1"/>
      </c>
      <c r="AN10" s="615">
        <f t="shared" si="8"/>
        <v>0</v>
      </c>
      <c r="AO10" s="615"/>
      <c r="AP10" s="615"/>
      <c r="AQ10" s="615"/>
      <c r="AR10" s="615"/>
      <c r="AS10" s="44">
        <f t="shared" si="9"/>
      </c>
      <c r="AT10" s="603">
        <f t="shared" si="10"/>
      </c>
      <c r="AU10" s="603"/>
      <c r="AV10" s="603"/>
      <c r="AW10" s="44">
        <f t="shared" si="11"/>
      </c>
      <c r="AX10" s="613">
        <f>IF(OR(AS10=0,AS10=""),"",(AH10-AN10)/1000)</f>
      </c>
      <c r="AY10" s="613"/>
      <c r="AZ10" s="613"/>
      <c r="BA10" s="613"/>
      <c r="BB10" s="613"/>
      <c r="BC10" s="614"/>
    </row>
    <row r="11" spans="1:55" ht="15" customHeight="1">
      <c r="A11" s="38">
        <v>5</v>
      </c>
      <c r="B11" s="611">
        <f>'照）特性等証明'!B13</f>
        <v>0</v>
      </c>
      <c r="C11" s="611"/>
      <c r="D11" s="607">
        <f>IF(OR(B11=0,B11=""),0,'照）特性等証明'!Y13)</f>
        <v>0</v>
      </c>
      <c r="E11" s="607"/>
      <c r="F11" s="40">
        <f>IF(OR('照）特性等証明'!B13=0,'照）特性等証明'!B13=""),"","×")</f>
      </c>
      <c r="G11" s="607">
        <f>IF(OR(B11=0,B11=""),0,'照）特性等証明'!AB13)</f>
        <v>0</v>
      </c>
      <c r="H11" s="607"/>
      <c r="I11" s="41">
        <f>IF(OR('照）特性等証明'!B13=0,'照）特性等証明'!B13=""),"","×")</f>
      </c>
      <c r="J11" s="607">
        <f>IF(OR(B11=0,B11=""),0,'照）特性等証明'!AE13)</f>
        <v>0</v>
      </c>
      <c r="K11" s="607"/>
      <c r="L11" s="42">
        <f t="shared" si="2"/>
      </c>
      <c r="M11" s="607">
        <f t="shared" si="3"/>
        <v>0</v>
      </c>
      <c r="N11" s="607"/>
      <c r="O11" s="607"/>
      <c r="P11" s="607"/>
      <c r="Q11" s="608"/>
      <c r="R11" s="610">
        <f>'照）特性等証明'!AH13</f>
        <v>0</v>
      </c>
      <c r="S11" s="611"/>
      <c r="T11" s="609">
        <f>IF(OR(R11=0,R11=""),0,'照）特性等証明'!AX13)</f>
        <v>0</v>
      </c>
      <c r="U11" s="609"/>
      <c r="V11" s="40">
        <f t="shared" si="4"/>
      </c>
      <c r="W11" s="607">
        <f>IF(OR(R11=0,R11=""),0,'照）特性等証明'!BA13)</f>
        <v>0</v>
      </c>
      <c r="X11" s="607"/>
      <c r="Y11" s="43">
        <f t="shared" si="5"/>
      </c>
      <c r="Z11" s="607">
        <f>IF(OR(R11=0,R11=""),0,'照）特性等証明'!AE13)</f>
        <v>0</v>
      </c>
      <c r="AA11" s="607"/>
      <c r="AB11" s="44">
        <f t="shared" si="6"/>
      </c>
      <c r="AC11" s="607">
        <f t="shared" si="0"/>
        <v>0</v>
      </c>
      <c r="AD11" s="607"/>
      <c r="AE11" s="607"/>
      <c r="AF11" s="607"/>
      <c r="AG11" s="607"/>
      <c r="AH11" s="617">
        <f t="shared" si="7"/>
        <v>0</v>
      </c>
      <c r="AI11" s="618"/>
      <c r="AJ11" s="618"/>
      <c r="AK11" s="618"/>
      <c r="AL11" s="618"/>
      <c r="AM11" s="39">
        <f t="shared" si="1"/>
      </c>
      <c r="AN11" s="615">
        <f t="shared" si="8"/>
        <v>0</v>
      </c>
      <c r="AO11" s="615"/>
      <c r="AP11" s="615"/>
      <c r="AQ11" s="615"/>
      <c r="AR11" s="615"/>
      <c r="AS11" s="44">
        <f t="shared" si="9"/>
      </c>
      <c r="AT11" s="603">
        <f t="shared" si="10"/>
      </c>
      <c r="AU11" s="603"/>
      <c r="AV11" s="603"/>
      <c r="AW11" s="44">
        <f t="shared" si="11"/>
      </c>
      <c r="AX11" s="613">
        <f t="shared" si="12"/>
      </c>
      <c r="AY11" s="613"/>
      <c r="AZ11" s="613"/>
      <c r="BA11" s="613"/>
      <c r="BB11" s="613"/>
      <c r="BC11" s="614"/>
    </row>
    <row r="12" spans="1:55" ht="15" customHeight="1">
      <c r="A12" s="38">
        <v>6</v>
      </c>
      <c r="B12" s="611">
        <f>'照）特性等証明'!B14</f>
        <v>0</v>
      </c>
      <c r="C12" s="611"/>
      <c r="D12" s="607">
        <f>IF(OR(B12=0,B12=""),0,'照）特性等証明'!Y14)</f>
        <v>0</v>
      </c>
      <c r="E12" s="607"/>
      <c r="F12" s="40">
        <f>IF(OR('照）特性等証明'!B14=0,'照）特性等証明'!B14=""),"","×")</f>
      </c>
      <c r="G12" s="607">
        <f>IF(OR(B12=0,B12=""),0,'照）特性等証明'!AB14)</f>
        <v>0</v>
      </c>
      <c r="H12" s="607"/>
      <c r="I12" s="41">
        <f>IF(OR('照）特性等証明'!B14=0,'照）特性等証明'!B14=""),"","×")</f>
      </c>
      <c r="J12" s="607">
        <f>IF(OR(B12=0,B12=""),0,'照）特性等証明'!AE14)</f>
        <v>0</v>
      </c>
      <c r="K12" s="607"/>
      <c r="L12" s="42">
        <f t="shared" si="2"/>
      </c>
      <c r="M12" s="607">
        <f t="shared" si="3"/>
        <v>0</v>
      </c>
      <c r="N12" s="607"/>
      <c r="O12" s="607"/>
      <c r="P12" s="607"/>
      <c r="Q12" s="608"/>
      <c r="R12" s="610">
        <f>'照）特性等証明'!AH14</f>
        <v>0</v>
      </c>
      <c r="S12" s="611"/>
      <c r="T12" s="609">
        <f>IF(OR(R12=0,R12=""),0,'照）特性等証明'!AX14)</f>
        <v>0</v>
      </c>
      <c r="U12" s="609"/>
      <c r="V12" s="40">
        <f t="shared" si="4"/>
      </c>
      <c r="W12" s="607">
        <f>IF(OR(R12=0,R12=""),0,'照）特性等証明'!BA14)</f>
        <v>0</v>
      </c>
      <c r="X12" s="607"/>
      <c r="Y12" s="43">
        <f t="shared" si="5"/>
      </c>
      <c r="Z12" s="607">
        <f>IF(OR(R12=0,R12=""),0,'照）特性等証明'!AE14)</f>
        <v>0</v>
      </c>
      <c r="AA12" s="607"/>
      <c r="AB12" s="44">
        <f t="shared" si="6"/>
      </c>
      <c r="AC12" s="607">
        <f t="shared" si="0"/>
        <v>0</v>
      </c>
      <c r="AD12" s="607"/>
      <c r="AE12" s="607"/>
      <c r="AF12" s="607"/>
      <c r="AG12" s="607"/>
      <c r="AH12" s="617">
        <f t="shared" si="7"/>
        <v>0</v>
      </c>
      <c r="AI12" s="618"/>
      <c r="AJ12" s="618"/>
      <c r="AK12" s="618"/>
      <c r="AL12" s="618"/>
      <c r="AM12" s="39">
        <f t="shared" si="1"/>
      </c>
      <c r="AN12" s="615">
        <f t="shared" si="8"/>
        <v>0</v>
      </c>
      <c r="AO12" s="615"/>
      <c r="AP12" s="615"/>
      <c r="AQ12" s="615"/>
      <c r="AR12" s="615"/>
      <c r="AS12" s="44">
        <f t="shared" si="9"/>
      </c>
      <c r="AT12" s="603">
        <f t="shared" si="10"/>
      </c>
      <c r="AU12" s="603"/>
      <c r="AV12" s="603"/>
      <c r="AW12" s="44">
        <f t="shared" si="11"/>
      </c>
      <c r="AX12" s="613">
        <f t="shared" si="12"/>
      </c>
      <c r="AY12" s="613"/>
      <c r="AZ12" s="613"/>
      <c r="BA12" s="613"/>
      <c r="BB12" s="613"/>
      <c r="BC12" s="614"/>
    </row>
    <row r="13" spans="1:55" ht="15" customHeight="1">
      <c r="A13" s="38">
        <v>7</v>
      </c>
      <c r="B13" s="611">
        <f>'照）特性等証明'!B15</f>
        <v>0</v>
      </c>
      <c r="C13" s="611"/>
      <c r="D13" s="607">
        <f>IF(OR(B13=0,B13=""),0,'照）特性等証明'!Y15)</f>
        <v>0</v>
      </c>
      <c r="E13" s="607"/>
      <c r="F13" s="40">
        <f>IF(OR('照）特性等証明'!B15=0,'照）特性等証明'!B15=""),"","×")</f>
      </c>
      <c r="G13" s="607">
        <f>IF(OR(B13=0,B13=""),0,'照）特性等証明'!AB15)</f>
        <v>0</v>
      </c>
      <c r="H13" s="607"/>
      <c r="I13" s="41">
        <f>IF(OR('照）特性等証明'!B15=0,'照）特性等証明'!B15=""),"","×")</f>
      </c>
      <c r="J13" s="607">
        <f>IF(OR(B13=0,B13=""),0,'照）特性等証明'!AE15)</f>
        <v>0</v>
      </c>
      <c r="K13" s="607"/>
      <c r="L13" s="42">
        <f t="shared" si="2"/>
      </c>
      <c r="M13" s="607">
        <f t="shared" si="3"/>
        <v>0</v>
      </c>
      <c r="N13" s="607"/>
      <c r="O13" s="607"/>
      <c r="P13" s="607"/>
      <c r="Q13" s="608"/>
      <c r="R13" s="610">
        <f>'照）特性等証明'!AH15</f>
        <v>0</v>
      </c>
      <c r="S13" s="611"/>
      <c r="T13" s="609">
        <f>IF(OR(R13=0,R13=""),0,'照）特性等証明'!AX15)</f>
        <v>0</v>
      </c>
      <c r="U13" s="609"/>
      <c r="V13" s="40">
        <f t="shared" si="4"/>
      </c>
      <c r="W13" s="607">
        <f>IF(OR(R13=0,R13=""),0,'照）特性等証明'!BA15)</f>
        <v>0</v>
      </c>
      <c r="X13" s="607"/>
      <c r="Y13" s="43">
        <f t="shared" si="5"/>
      </c>
      <c r="Z13" s="607">
        <f>IF(OR(R13=0,R13=""),0,'照）特性等証明'!AE15)</f>
        <v>0</v>
      </c>
      <c r="AA13" s="607"/>
      <c r="AB13" s="44">
        <f t="shared" si="6"/>
      </c>
      <c r="AC13" s="607">
        <f t="shared" si="0"/>
        <v>0</v>
      </c>
      <c r="AD13" s="607"/>
      <c r="AE13" s="607"/>
      <c r="AF13" s="607"/>
      <c r="AG13" s="607"/>
      <c r="AH13" s="617">
        <f t="shared" si="7"/>
        <v>0</v>
      </c>
      <c r="AI13" s="618"/>
      <c r="AJ13" s="618"/>
      <c r="AK13" s="618"/>
      <c r="AL13" s="618"/>
      <c r="AM13" s="39">
        <f t="shared" si="1"/>
      </c>
      <c r="AN13" s="615">
        <f t="shared" si="8"/>
        <v>0</v>
      </c>
      <c r="AO13" s="615"/>
      <c r="AP13" s="615"/>
      <c r="AQ13" s="615"/>
      <c r="AR13" s="615"/>
      <c r="AS13" s="44">
        <f t="shared" si="9"/>
      </c>
      <c r="AT13" s="603">
        <f t="shared" si="10"/>
      </c>
      <c r="AU13" s="603"/>
      <c r="AV13" s="603"/>
      <c r="AW13" s="44">
        <f t="shared" si="11"/>
      </c>
      <c r="AX13" s="613">
        <f t="shared" si="12"/>
      </c>
      <c r="AY13" s="613"/>
      <c r="AZ13" s="613"/>
      <c r="BA13" s="613"/>
      <c r="BB13" s="613"/>
      <c r="BC13" s="614"/>
    </row>
    <row r="14" spans="1:55" ht="15" customHeight="1">
      <c r="A14" s="38">
        <v>8</v>
      </c>
      <c r="B14" s="611">
        <f>'照）特性等証明'!B16</f>
        <v>0</v>
      </c>
      <c r="C14" s="611"/>
      <c r="D14" s="607">
        <f>IF(OR(B14=0,B14=""),0,'照）特性等証明'!Y16)</f>
        <v>0</v>
      </c>
      <c r="E14" s="607"/>
      <c r="F14" s="40">
        <f>IF(OR('照）特性等証明'!B16=0,'照）特性等証明'!B16=""),"","×")</f>
      </c>
      <c r="G14" s="607">
        <f>IF(OR(B14=0,B14=""),0,'照）特性等証明'!AB16)</f>
        <v>0</v>
      </c>
      <c r="H14" s="607"/>
      <c r="I14" s="41">
        <f>IF(OR('照）特性等証明'!B16=0,'照）特性等証明'!B16=""),"","×")</f>
      </c>
      <c r="J14" s="607">
        <f>IF(OR(B14=0,B14=""),0,'照）特性等証明'!AE16)</f>
        <v>0</v>
      </c>
      <c r="K14" s="607"/>
      <c r="L14" s="42">
        <f t="shared" si="2"/>
      </c>
      <c r="M14" s="607">
        <f t="shared" si="3"/>
        <v>0</v>
      </c>
      <c r="N14" s="607"/>
      <c r="O14" s="607"/>
      <c r="P14" s="607"/>
      <c r="Q14" s="608"/>
      <c r="R14" s="610">
        <f>'照）特性等証明'!AH16</f>
        <v>0</v>
      </c>
      <c r="S14" s="611"/>
      <c r="T14" s="609">
        <f>IF(OR(R14=0,R14=""),0,'照）特性等証明'!AX16)</f>
        <v>0</v>
      </c>
      <c r="U14" s="609"/>
      <c r="V14" s="40">
        <f t="shared" si="4"/>
      </c>
      <c r="W14" s="607">
        <f>IF(OR(R14=0,R14=""),0,'照）特性等証明'!BA16)</f>
        <v>0</v>
      </c>
      <c r="X14" s="607"/>
      <c r="Y14" s="43">
        <f t="shared" si="5"/>
      </c>
      <c r="Z14" s="607">
        <f>IF(OR(R14=0,R14=""),0,'照）特性等証明'!AE16)</f>
        <v>0</v>
      </c>
      <c r="AA14" s="607"/>
      <c r="AB14" s="44">
        <f t="shared" si="6"/>
      </c>
      <c r="AC14" s="607">
        <f t="shared" si="0"/>
        <v>0</v>
      </c>
      <c r="AD14" s="607"/>
      <c r="AE14" s="607"/>
      <c r="AF14" s="607"/>
      <c r="AG14" s="607"/>
      <c r="AH14" s="617">
        <f t="shared" si="7"/>
        <v>0</v>
      </c>
      <c r="AI14" s="618"/>
      <c r="AJ14" s="618"/>
      <c r="AK14" s="618"/>
      <c r="AL14" s="618"/>
      <c r="AM14" s="39">
        <f t="shared" si="1"/>
      </c>
      <c r="AN14" s="615">
        <f t="shared" si="8"/>
        <v>0</v>
      </c>
      <c r="AO14" s="615"/>
      <c r="AP14" s="615"/>
      <c r="AQ14" s="615"/>
      <c r="AR14" s="615"/>
      <c r="AS14" s="44">
        <f t="shared" si="9"/>
      </c>
      <c r="AT14" s="603">
        <f t="shared" si="10"/>
      </c>
      <c r="AU14" s="603"/>
      <c r="AV14" s="603"/>
      <c r="AW14" s="44">
        <f t="shared" si="11"/>
      </c>
      <c r="AX14" s="613">
        <f t="shared" si="12"/>
      </c>
      <c r="AY14" s="613"/>
      <c r="AZ14" s="613"/>
      <c r="BA14" s="613"/>
      <c r="BB14" s="613"/>
      <c r="BC14" s="614"/>
    </row>
    <row r="15" spans="1:55" ht="15" customHeight="1">
      <c r="A15" s="38">
        <v>9</v>
      </c>
      <c r="B15" s="611">
        <f>'照）特性等証明'!B17</f>
        <v>0</v>
      </c>
      <c r="C15" s="611"/>
      <c r="D15" s="607">
        <f>IF(OR(B15=0,B15=""),0,'照）特性等証明'!Y17)</f>
        <v>0</v>
      </c>
      <c r="E15" s="607"/>
      <c r="F15" s="40">
        <f>IF(OR('照）特性等証明'!B17=0,'照）特性等証明'!B17=""),"","×")</f>
      </c>
      <c r="G15" s="607">
        <f>IF(OR(B15=0,B15=""),0,'照）特性等証明'!AB17)</f>
        <v>0</v>
      </c>
      <c r="H15" s="607"/>
      <c r="I15" s="41">
        <f>IF(OR('照）特性等証明'!B17=0,'照）特性等証明'!B17=""),"","×")</f>
      </c>
      <c r="J15" s="607">
        <f>IF(OR(B15=0,B15=""),0,'照）特性等証明'!AE17)</f>
        <v>0</v>
      </c>
      <c r="K15" s="607"/>
      <c r="L15" s="42">
        <f t="shared" si="2"/>
      </c>
      <c r="M15" s="607">
        <f t="shared" si="3"/>
        <v>0</v>
      </c>
      <c r="N15" s="607"/>
      <c r="O15" s="607"/>
      <c r="P15" s="607"/>
      <c r="Q15" s="608"/>
      <c r="R15" s="610">
        <f>'照）特性等証明'!AH17</f>
        <v>0</v>
      </c>
      <c r="S15" s="611"/>
      <c r="T15" s="609">
        <f>IF(OR(R15=0,R15=""),0,'照）特性等証明'!AX17)</f>
        <v>0</v>
      </c>
      <c r="U15" s="609"/>
      <c r="V15" s="40">
        <f t="shared" si="4"/>
      </c>
      <c r="W15" s="607">
        <f>IF(OR(R15=0,R15=""),0,'照）特性等証明'!BA17)</f>
        <v>0</v>
      </c>
      <c r="X15" s="607"/>
      <c r="Y15" s="43">
        <f t="shared" si="5"/>
      </c>
      <c r="Z15" s="607">
        <f>IF(OR(R15=0,R15=""),0,'照）特性等証明'!AE17)</f>
        <v>0</v>
      </c>
      <c r="AA15" s="607"/>
      <c r="AB15" s="44">
        <f t="shared" si="6"/>
      </c>
      <c r="AC15" s="607">
        <f t="shared" si="0"/>
        <v>0</v>
      </c>
      <c r="AD15" s="607"/>
      <c r="AE15" s="607"/>
      <c r="AF15" s="607"/>
      <c r="AG15" s="607"/>
      <c r="AH15" s="617">
        <f t="shared" si="7"/>
        <v>0</v>
      </c>
      <c r="AI15" s="618"/>
      <c r="AJ15" s="618"/>
      <c r="AK15" s="618"/>
      <c r="AL15" s="618"/>
      <c r="AM15" s="39">
        <f t="shared" si="1"/>
      </c>
      <c r="AN15" s="615">
        <f t="shared" si="8"/>
        <v>0</v>
      </c>
      <c r="AO15" s="615"/>
      <c r="AP15" s="615"/>
      <c r="AQ15" s="615"/>
      <c r="AR15" s="615"/>
      <c r="AS15" s="44">
        <f t="shared" si="9"/>
      </c>
      <c r="AT15" s="603">
        <f t="shared" si="10"/>
      </c>
      <c r="AU15" s="603"/>
      <c r="AV15" s="603"/>
      <c r="AW15" s="44">
        <f t="shared" si="11"/>
      </c>
      <c r="AX15" s="613">
        <f t="shared" si="12"/>
      </c>
      <c r="AY15" s="613"/>
      <c r="AZ15" s="613"/>
      <c r="BA15" s="613"/>
      <c r="BB15" s="613"/>
      <c r="BC15" s="614"/>
    </row>
    <row r="16" spans="1:55" ht="15" customHeight="1">
      <c r="A16" s="38">
        <v>10</v>
      </c>
      <c r="B16" s="611">
        <f>'照）特性等証明'!B18</f>
        <v>0</v>
      </c>
      <c r="C16" s="611"/>
      <c r="D16" s="607">
        <f>IF(OR(B16=0,B16=""),0,'照）特性等証明'!Y18)</f>
        <v>0</v>
      </c>
      <c r="E16" s="607"/>
      <c r="F16" s="40">
        <f>IF(OR('照）特性等証明'!B18=0,'照）特性等証明'!B18=""),"","×")</f>
      </c>
      <c r="G16" s="607">
        <f>IF(OR(B16=0,B16=""),0,'照）特性等証明'!AB18)</f>
        <v>0</v>
      </c>
      <c r="H16" s="607"/>
      <c r="I16" s="41">
        <f>IF(OR('照）特性等証明'!B18=0,'照）特性等証明'!B18=""),"","×")</f>
      </c>
      <c r="J16" s="607">
        <f>IF(OR(B16=0,B16=""),0,'照）特性等証明'!AE18)</f>
        <v>0</v>
      </c>
      <c r="K16" s="607"/>
      <c r="L16" s="42">
        <f t="shared" si="2"/>
      </c>
      <c r="M16" s="607">
        <f t="shared" si="3"/>
        <v>0</v>
      </c>
      <c r="N16" s="607"/>
      <c r="O16" s="607"/>
      <c r="P16" s="607"/>
      <c r="Q16" s="608"/>
      <c r="R16" s="610">
        <f>'照）特性等証明'!AH18</f>
        <v>0</v>
      </c>
      <c r="S16" s="611"/>
      <c r="T16" s="609">
        <f>IF(OR(R16=0,R16=""),0,'照）特性等証明'!AX18)</f>
        <v>0</v>
      </c>
      <c r="U16" s="609"/>
      <c r="V16" s="40">
        <f t="shared" si="4"/>
      </c>
      <c r="W16" s="607">
        <f>IF(OR(R16=0,R16=""),0,'照）特性等証明'!BA18)</f>
        <v>0</v>
      </c>
      <c r="X16" s="607"/>
      <c r="Y16" s="43">
        <f t="shared" si="5"/>
      </c>
      <c r="Z16" s="607">
        <f>IF(OR(R16=0,R16=""),0,'照）特性等証明'!AE18)</f>
        <v>0</v>
      </c>
      <c r="AA16" s="607"/>
      <c r="AB16" s="44">
        <f t="shared" si="6"/>
      </c>
      <c r="AC16" s="607">
        <f t="shared" si="0"/>
        <v>0</v>
      </c>
      <c r="AD16" s="607"/>
      <c r="AE16" s="607"/>
      <c r="AF16" s="607"/>
      <c r="AG16" s="607"/>
      <c r="AH16" s="617">
        <f t="shared" si="7"/>
        <v>0</v>
      </c>
      <c r="AI16" s="618"/>
      <c r="AJ16" s="618"/>
      <c r="AK16" s="618"/>
      <c r="AL16" s="618"/>
      <c r="AM16" s="39">
        <f t="shared" si="1"/>
      </c>
      <c r="AN16" s="615">
        <f t="shared" si="8"/>
        <v>0</v>
      </c>
      <c r="AO16" s="615"/>
      <c r="AP16" s="615"/>
      <c r="AQ16" s="615"/>
      <c r="AR16" s="615"/>
      <c r="AS16" s="44">
        <f t="shared" si="9"/>
      </c>
      <c r="AT16" s="603">
        <f t="shared" si="10"/>
      </c>
      <c r="AU16" s="603"/>
      <c r="AV16" s="603"/>
      <c r="AW16" s="44">
        <f t="shared" si="11"/>
      </c>
      <c r="AX16" s="613">
        <f t="shared" si="12"/>
      </c>
      <c r="AY16" s="613"/>
      <c r="AZ16" s="613"/>
      <c r="BA16" s="613"/>
      <c r="BB16" s="613"/>
      <c r="BC16" s="614"/>
    </row>
    <row r="17" spans="1:55" ht="15" customHeight="1">
      <c r="A17" s="38">
        <v>11</v>
      </c>
      <c r="B17" s="611">
        <f>'照）特性等証明'!B19</f>
        <v>0</v>
      </c>
      <c r="C17" s="611"/>
      <c r="D17" s="607">
        <f>IF(OR(B17=0,B17=""),0,'照）特性等証明'!Y19)</f>
        <v>0</v>
      </c>
      <c r="E17" s="607"/>
      <c r="F17" s="40">
        <f>IF(OR('照）特性等証明'!B19=0,'照）特性等証明'!B19=""),"","×")</f>
      </c>
      <c r="G17" s="607">
        <f>IF(OR(B17=0,B17=""),0,'照）特性等証明'!AB19)</f>
        <v>0</v>
      </c>
      <c r="H17" s="607"/>
      <c r="I17" s="41">
        <f>IF(OR('照）特性等証明'!B19=0,'照）特性等証明'!B19=""),"","×")</f>
      </c>
      <c r="J17" s="607">
        <f>IF(OR(B17=0,B17=""),0,'照）特性等証明'!AE19)</f>
        <v>0</v>
      </c>
      <c r="K17" s="607"/>
      <c r="L17" s="42">
        <f t="shared" si="2"/>
      </c>
      <c r="M17" s="607">
        <f t="shared" si="3"/>
        <v>0</v>
      </c>
      <c r="N17" s="607"/>
      <c r="O17" s="607"/>
      <c r="P17" s="607"/>
      <c r="Q17" s="608"/>
      <c r="R17" s="610">
        <f>'照）特性等証明'!AH19</f>
        <v>0</v>
      </c>
      <c r="S17" s="611"/>
      <c r="T17" s="609">
        <f>IF(OR(R17=0,R17=""),0,'照）特性等証明'!AX19)</f>
        <v>0</v>
      </c>
      <c r="U17" s="609"/>
      <c r="V17" s="40">
        <f t="shared" si="4"/>
      </c>
      <c r="W17" s="607">
        <f>IF(OR(R17=0,R17=""),0,'照）特性等証明'!BA19)</f>
        <v>0</v>
      </c>
      <c r="X17" s="607"/>
      <c r="Y17" s="43">
        <f t="shared" si="5"/>
      </c>
      <c r="Z17" s="607">
        <f>IF(OR(R17=0,R17=""),0,'照）特性等証明'!AE19)</f>
        <v>0</v>
      </c>
      <c r="AA17" s="607"/>
      <c r="AB17" s="44">
        <f t="shared" si="6"/>
      </c>
      <c r="AC17" s="607">
        <f t="shared" si="0"/>
        <v>0</v>
      </c>
      <c r="AD17" s="607"/>
      <c r="AE17" s="607"/>
      <c r="AF17" s="607"/>
      <c r="AG17" s="607"/>
      <c r="AH17" s="617">
        <f t="shared" si="7"/>
        <v>0</v>
      </c>
      <c r="AI17" s="618"/>
      <c r="AJ17" s="618"/>
      <c r="AK17" s="618"/>
      <c r="AL17" s="618"/>
      <c r="AM17" s="39">
        <f t="shared" si="1"/>
      </c>
      <c r="AN17" s="615">
        <f t="shared" si="8"/>
        <v>0</v>
      </c>
      <c r="AO17" s="615"/>
      <c r="AP17" s="615"/>
      <c r="AQ17" s="615"/>
      <c r="AR17" s="615"/>
      <c r="AS17" s="44">
        <f t="shared" si="9"/>
      </c>
      <c r="AT17" s="603">
        <f t="shared" si="10"/>
      </c>
      <c r="AU17" s="603"/>
      <c r="AV17" s="603"/>
      <c r="AW17" s="44">
        <f t="shared" si="11"/>
      </c>
      <c r="AX17" s="613">
        <f t="shared" si="12"/>
      </c>
      <c r="AY17" s="613"/>
      <c r="AZ17" s="613"/>
      <c r="BA17" s="613"/>
      <c r="BB17" s="613"/>
      <c r="BC17" s="614"/>
    </row>
    <row r="18" spans="1:55" ht="15" customHeight="1">
      <c r="A18" s="38">
        <v>12</v>
      </c>
      <c r="B18" s="611">
        <f>'照）特性等証明'!B20</f>
        <v>0</v>
      </c>
      <c r="C18" s="611"/>
      <c r="D18" s="607">
        <f>IF(OR(B18=0,B18=""),0,'照）特性等証明'!Y20)</f>
        <v>0</v>
      </c>
      <c r="E18" s="607"/>
      <c r="F18" s="40">
        <f>IF(OR('照）特性等証明'!B20=0,'照）特性等証明'!B20=""),"","×")</f>
      </c>
      <c r="G18" s="607">
        <f>IF(OR(B18=0,B18=""),0,'照）特性等証明'!AB20)</f>
        <v>0</v>
      </c>
      <c r="H18" s="607"/>
      <c r="I18" s="41">
        <f>IF(OR('照）特性等証明'!B20=0,'照）特性等証明'!B20=""),"","×")</f>
      </c>
      <c r="J18" s="607">
        <f>IF(OR(B18=0,B18=""),0,'照）特性等証明'!AE20)</f>
        <v>0</v>
      </c>
      <c r="K18" s="607"/>
      <c r="L18" s="42">
        <f t="shared" si="2"/>
      </c>
      <c r="M18" s="607">
        <f t="shared" si="3"/>
        <v>0</v>
      </c>
      <c r="N18" s="607"/>
      <c r="O18" s="607"/>
      <c r="P18" s="607"/>
      <c r="Q18" s="608"/>
      <c r="R18" s="610">
        <f>'照）特性等証明'!AH20</f>
        <v>0</v>
      </c>
      <c r="S18" s="611"/>
      <c r="T18" s="609">
        <f>IF(OR(R18=0,R18=""),0,'照）特性等証明'!AX20)</f>
        <v>0</v>
      </c>
      <c r="U18" s="609"/>
      <c r="V18" s="40">
        <f t="shared" si="4"/>
      </c>
      <c r="W18" s="607">
        <f>IF(OR(R18=0,R18=""),0,'照）特性等証明'!BA20)</f>
        <v>0</v>
      </c>
      <c r="X18" s="607"/>
      <c r="Y18" s="43">
        <f t="shared" si="5"/>
      </c>
      <c r="Z18" s="607">
        <f>IF(OR(R18=0,R18=""),0,'照）特性等証明'!AE20)</f>
        <v>0</v>
      </c>
      <c r="AA18" s="607"/>
      <c r="AB18" s="44">
        <f t="shared" si="6"/>
      </c>
      <c r="AC18" s="607">
        <f t="shared" si="0"/>
        <v>0</v>
      </c>
      <c r="AD18" s="607"/>
      <c r="AE18" s="607"/>
      <c r="AF18" s="607"/>
      <c r="AG18" s="607"/>
      <c r="AH18" s="617">
        <f t="shared" si="7"/>
        <v>0</v>
      </c>
      <c r="AI18" s="618"/>
      <c r="AJ18" s="618"/>
      <c r="AK18" s="618"/>
      <c r="AL18" s="618"/>
      <c r="AM18" s="39">
        <f t="shared" si="1"/>
      </c>
      <c r="AN18" s="615">
        <f t="shared" si="8"/>
        <v>0</v>
      </c>
      <c r="AO18" s="615"/>
      <c r="AP18" s="615"/>
      <c r="AQ18" s="615"/>
      <c r="AR18" s="615"/>
      <c r="AS18" s="44">
        <f t="shared" si="9"/>
      </c>
      <c r="AT18" s="603">
        <f t="shared" si="10"/>
      </c>
      <c r="AU18" s="603"/>
      <c r="AV18" s="603"/>
      <c r="AW18" s="44">
        <f t="shared" si="11"/>
      </c>
      <c r="AX18" s="613">
        <f t="shared" si="12"/>
      </c>
      <c r="AY18" s="613"/>
      <c r="AZ18" s="613"/>
      <c r="BA18" s="613"/>
      <c r="BB18" s="613"/>
      <c r="BC18" s="614"/>
    </row>
    <row r="19" spans="1:55" ht="15" customHeight="1">
      <c r="A19" s="38">
        <v>13</v>
      </c>
      <c r="B19" s="611">
        <f>'照）特性等証明'!B21</f>
        <v>0</v>
      </c>
      <c r="C19" s="611"/>
      <c r="D19" s="607">
        <f>IF(OR(B19=0,B19=""),0,'照）特性等証明'!Y21)</f>
        <v>0</v>
      </c>
      <c r="E19" s="607"/>
      <c r="F19" s="40">
        <f>IF(OR('照）特性等証明'!B21=0,'照）特性等証明'!B21=""),"","×")</f>
      </c>
      <c r="G19" s="607">
        <f>IF(OR(B19=0,B19=""),0,'照）特性等証明'!AB21)</f>
        <v>0</v>
      </c>
      <c r="H19" s="607"/>
      <c r="I19" s="41">
        <f>IF(OR('照）特性等証明'!B21=0,'照）特性等証明'!B21=""),"","×")</f>
      </c>
      <c r="J19" s="607">
        <f>IF(OR(B19=0,B19=""),0,'照）特性等証明'!AE21)</f>
        <v>0</v>
      </c>
      <c r="K19" s="607"/>
      <c r="L19" s="42">
        <f t="shared" si="2"/>
      </c>
      <c r="M19" s="607">
        <f t="shared" si="3"/>
        <v>0</v>
      </c>
      <c r="N19" s="607"/>
      <c r="O19" s="607"/>
      <c r="P19" s="607"/>
      <c r="Q19" s="608"/>
      <c r="R19" s="610">
        <f>'照）特性等証明'!AH21</f>
        <v>0</v>
      </c>
      <c r="S19" s="611"/>
      <c r="T19" s="609">
        <f>IF(OR(R19=0,R19=""),0,'照）特性等証明'!AX21)</f>
        <v>0</v>
      </c>
      <c r="U19" s="609"/>
      <c r="V19" s="40">
        <f t="shared" si="4"/>
      </c>
      <c r="W19" s="607">
        <f>IF(OR(R19=0,R19=""),0,'照）特性等証明'!BA21)</f>
        <v>0</v>
      </c>
      <c r="X19" s="607"/>
      <c r="Y19" s="43">
        <f t="shared" si="5"/>
      </c>
      <c r="Z19" s="607">
        <f>IF(OR(R19=0,R19=""),0,'照）特性等証明'!AE21)</f>
        <v>0</v>
      </c>
      <c r="AA19" s="607"/>
      <c r="AB19" s="44">
        <f t="shared" si="6"/>
      </c>
      <c r="AC19" s="607">
        <f t="shared" si="0"/>
        <v>0</v>
      </c>
      <c r="AD19" s="607"/>
      <c r="AE19" s="607"/>
      <c r="AF19" s="607"/>
      <c r="AG19" s="607"/>
      <c r="AH19" s="617">
        <f t="shared" si="7"/>
        <v>0</v>
      </c>
      <c r="AI19" s="618"/>
      <c r="AJ19" s="618"/>
      <c r="AK19" s="618"/>
      <c r="AL19" s="618"/>
      <c r="AM19" s="39">
        <f t="shared" si="1"/>
      </c>
      <c r="AN19" s="615">
        <f t="shared" si="8"/>
        <v>0</v>
      </c>
      <c r="AO19" s="615"/>
      <c r="AP19" s="615"/>
      <c r="AQ19" s="615"/>
      <c r="AR19" s="615"/>
      <c r="AS19" s="44">
        <f t="shared" si="9"/>
      </c>
      <c r="AT19" s="603">
        <f t="shared" si="10"/>
      </c>
      <c r="AU19" s="603"/>
      <c r="AV19" s="603"/>
      <c r="AW19" s="44">
        <f t="shared" si="11"/>
      </c>
      <c r="AX19" s="613">
        <f t="shared" si="12"/>
      </c>
      <c r="AY19" s="613"/>
      <c r="AZ19" s="613"/>
      <c r="BA19" s="613"/>
      <c r="BB19" s="613"/>
      <c r="BC19" s="614"/>
    </row>
    <row r="20" spans="1:55" ht="15" customHeight="1">
      <c r="A20" s="38">
        <v>14</v>
      </c>
      <c r="B20" s="611">
        <f>'照）特性等証明'!B22</f>
        <v>0</v>
      </c>
      <c r="C20" s="611"/>
      <c r="D20" s="607">
        <f>IF(OR(B20=0,B20=""),0,'照）特性等証明'!Y22)</f>
        <v>0</v>
      </c>
      <c r="E20" s="607"/>
      <c r="F20" s="40">
        <f>IF(OR('照）特性等証明'!B22=0,'照）特性等証明'!B22=""),"","×")</f>
      </c>
      <c r="G20" s="607">
        <f>IF(OR(B20=0,B20=""),0,'照）特性等証明'!AB22)</f>
        <v>0</v>
      </c>
      <c r="H20" s="607"/>
      <c r="I20" s="41">
        <f>IF(OR('照）特性等証明'!B22=0,'照）特性等証明'!B22=""),"","×")</f>
      </c>
      <c r="J20" s="607">
        <f>IF(OR(B20=0,B20=""),0,'照）特性等証明'!AE22)</f>
        <v>0</v>
      </c>
      <c r="K20" s="607"/>
      <c r="L20" s="42">
        <f t="shared" si="2"/>
      </c>
      <c r="M20" s="607">
        <f t="shared" si="3"/>
        <v>0</v>
      </c>
      <c r="N20" s="607"/>
      <c r="O20" s="607"/>
      <c r="P20" s="607"/>
      <c r="Q20" s="608"/>
      <c r="R20" s="610">
        <f>'照）特性等証明'!AH22</f>
        <v>0</v>
      </c>
      <c r="S20" s="611"/>
      <c r="T20" s="609">
        <f>IF(OR(R20=0,R20=""),0,'照）特性等証明'!AX22)</f>
        <v>0</v>
      </c>
      <c r="U20" s="609"/>
      <c r="V20" s="40">
        <f t="shared" si="4"/>
      </c>
      <c r="W20" s="607">
        <f>IF(OR(R20=0,R20=""),0,'照）特性等証明'!BA22)</f>
        <v>0</v>
      </c>
      <c r="X20" s="607"/>
      <c r="Y20" s="43">
        <f t="shared" si="5"/>
      </c>
      <c r="Z20" s="607">
        <f>IF(OR(R20=0,R20=""),0,'照）特性等証明'!AE22)</f>
        <v>0</v>
      </c>
      <c r="AA20" s="607"/>
      <c r="AB20" s="44">
        <f t="shared" si="6"/>
      </c>
      <c r="AC20" s="607">
        <f t="shared" si="0"/>
        <v>0</v>
      </c>
      <c r="AD20" s="607"/>
      <c r="AE20" s="607"/>
      <c r="AF20" s="607"/>
      <c r="AG20" s="607"/>
      <c r="AH20" s="617">
        <f t="shared" si="7"/>
        <v>0</v>
      </c>
      <c r="AI20" s="618"/>
      <c r="AJ20" s="618"/>
      <c r="AK20" s="618"/>
      <c r="AL20" s="618"/>
      <c r="AM20" s="39">
        <f t="shared" si="1"/>
      </c>
      <c r="AN20" s="615">
        <f t="shared" si="8"/>
        <v>0</v>
      </c>
      <c r="AO20" s="615"/>
      <c r="AP20" s="615"/>
      <c r="AQ20" s="615"/>
      <c r="AR20" s="615"/>
      <c r="AS20" s="44">
        <f t="shared" si="9"/>
      </c>
      <c r="AT20" s="603">
        <f t="shared" si="10"/>
      </c>
      <c r="AU20" s="603"/>
      <c r="AV20" s="603"/>
      <c r="AW20" s="44">
        <f t="shared" si="11"/>
      </c>
      <c r="AX20" s="613">
        <f t="shared" si="12"/>
      </c>
      <c r="AY20" s="613"/>
      <c r="AZ20" s="613"/>
      <c r="BA20" s="613"/>
      <c r="BB20" s="613"/>
      <c r="BC20" s="614"/>
    </row>
    <row r="21" spans="1:55" ht="15" customHeight="1">
      <c r="A21" s="38">
        <v>15</v>
      </c>
      <c r="B21" s="611">
        <f>'照）特性等証明'!B23</f>
        <v>0</v>
      </c>
      <c r="C21" s="611"/>
      <c r="D21" s="607">
        <f>IF(OR(B21=0,B21=""),0,'照）特性等証明'!Y23)</f>
        <v>0</v>
      </c>
      <c r="E21" s="607"/>
      <c r="F21" s="40">
        <f>IF(OR('照）特性等証明'!B23=0,'照）特性等証明'!B23=""),"","×")</f>
      </c>
      <c r="G21" s="607">
        <f>IF(OR(B21=0,B21=""),0,'照）特性等証明'!AB23)</f>
        <v>0</v>
      </c>
      <c r="H21" s="607"/>
      <c r="I21" s="41">
        <f>IF(OR('照）特性等証明'!B23=0,'照）特性等証明'!B23=""),"","×")</f>
      </c>
      <c r="J21" s="607">
        <f>IF(OR(B21=0,B21=""),0,'照）特性等証明'!AE23)</f>
        <v>0</v>
      </c>
      <c r="K21" s="607"/>
      <c r="L21" s="42">
        <f t="shared" si="2"/>
      </c>
      <c r="M21" s="607">
        <f t="shared" si="3"/>
        <v>0</v>
      </c>
      <c r="N21" s="607"/>
      <c r="O21" s="607"/>
      <c r="P21" s="607"/>
      <c r="Q21" s="608"/>
      <c r="R21" s="610">
        <f>'照）特性等証明'!AH23</f>
        <v>0</v>
      </c>
      <c r="S21" s="611"/>
      <c r="T21" s="609">
        <f>IF(OR(R21=0,R21=""),0,'照）特性等証明'!AX23)</f>
        <v>0</v>
      </c>
      <c r="U21" s="609"/>
      <c r="V21" s="40">
        <f t="shared" si="4"/>
      </c>
      <c r="W21" s="607">
        <f>IF(OR(R21=0,R21=""),0,'照）特性等証明'!BA23)</f>
        <v>0</v>
      </c>
      <c r="X21" s="607"/>
      <c r="Y21" s="43">
        <f t="shared" si="5"/>
      </c>
      <c r="Z21" s="607">
        <f>IF(OR(R21=0,R21=""),0,'照）特性等証明'!AE23)</f>
        <v>0</v>
      </c>
      <c r="AA21" s="607"/>
      <c r="AB21" s="44">
        <f t="shared" si="6"/>
      </c>
      <c r="AC21" s="607">
        <f t="shared" si="0"/>
        <v>0</v>
      </c>
      <c r="AD21" s="607"/>
      <c r="AE21" s="607"/>
      <c r="AF21" s="607"/>
      <c r="AG21" s="607"/>
      <c r="AH21" s="617">
        <f t="shared" si="7"/>
        <v>0</v>
      </c>
      <c r="AI21" s="618"/>
      <c r="AJ21" s="618"/>
      <c r="AK21" s="618"/>
      <c r="AL21" s="618"/>
      <c r="AM21" s="39">
        <f t="shared" si="1"/>
      </c>
      <c r="AN21" s="615">
        <f t="shared" si="8"/>
        <v>0</v>
      </c>
      <c r="AO21" s="615"/>
      <c r="AP21" s="615"/>
      <c r="AQ21" s="615"/>
      <c r="AR21" s="615"/>
      <c r="AS21" s="44">
        <f t="shared" si="9"/>
      </c>
      <c r="AT21" s="603">
        <f t="shared" si="10"/>
      </c>
      <c r="AU21" s="603"/>
      <c r="AV21" s="603"/>
      <c r="AW21" s="44">
        <f t="shared" si="11"/>
      </c>
      <c r="AX21" s="613">
        <f t="shared" si="12"/>
      </c>
      <c r="AY21" s="613"/>
      <c r="AZ21" s="613"/>
      <c r="BA21" s="613"/>
      <c r="BB21" s="613"/>
      <c r="BC21" s="614"/>
    </row>
    <row r="22" spans="1:55" ht="15" customHeight="1">
      <c r="A22" s="38">
        <v>16</v>
      </c>
      <c r="B22" s="611">
        <f>'照）特性等証明'!B24</f>
        <v>0</v>
      </c>
      <c r="C22" s="611"/>
      <c r="D22" s="607">
        <f>IF(OR(B22=0,B22=""),0,'照）特性等証明'!Y24)</f>
        <v>0</v>
      </c>
      <c r="E22" s="607"/>
      <c r="F22" s="40">
        <f>IF(OR('照）特性等証明'!B24=0,'照）特性等証明'!B24=""),"","×")</f>
      </c>
      <c r="G22" s="607">
        <f>IF(OR(B22=0,B22=""),0,'照）特性等証明'!AB24)</f>
        <v>0</v>
      </c>
      <c r="H22" s="607"/>
      <c r="I22" s="41">
        <f>IF(OR('照）特性等証明'!B24=0,'照）特性等証明'!B24=""),"","×")</f>
      </c>
      <c r="J22" s="607">
        <f>IF(OR(B22=0,B22=""),0,'照）特性等証明'!AE24)</f>
        <v>0</v>
      </c>
      <c r="K22" s="607"/>
      <c r="L22" s="42">
        <f t="shared" si="2"/>
      </c>
      <c r="M22" s="607">
        <f t="shared" si="3"/>
        <v>0</v>
      </c>
      <c r="N22" s="607"/>
      <c r="O22" s="607"/>
      <c r="P22" s="607"/>
      <c r="Q22" s="608"/>
      <c r="R22" s="610">
        <f>'照）特性等証明'!AH24</f>
        <v>0</v>
      </c>
      <c r="S22" s="611"/>
      <c r="T22" s="609">
        <f>IF(OR(R22=0,R22=""),0,'照）特性等証明'!AX24)</f>
        <v>0</v>
      </c>
      <c r="U22" s="609"/>
      <c r="V22" s="40">
        <f t="shared" si="4"/>
      </c>
      <c r="W22" s="607">
        <f>IF(OR(R22=0,R22=""),0,'照）特性等証明'!BA24)</f>
        <v>0</v>
      </c>
      <c r="X22" s="607"/>
      <c r="Y22" s="43">
        <f t="shared" si="5"/>
      </c>
      <c r="Z22" s="607">
        <f>IF(OR(R22=0,R22=""),0,'照）特性等証明'!AE24)</f>
        <v>0</v>
      </c>
      <c r="AA22" s="607"/>
      <c r="AB22" s="44">
        <f t="shared" si="6"/>
      </c>
      <c r="AC22" s="607">
        <f t="shared" si="0"/>
        <v>0</v>
      </c>
      <c r="AD22" s="607"/>
      <c r="AE22" s="607"/>
      <c r="AF22" s="607"/>
      <c r="AG22" s="607"/>
      <c r="AH22" s="617">
        <f t="shared" si="7"/>
        <v>0</v>
      </c>
      <c r="AI22" s="618"/>
      <c r="AJ22" s="618"/>
      <c r="AK22" s="618"/>
      <c r="AL22" s="618"/>
      <c r="AM22" s="39">
        <f t="shared" si="1"/>
      </c>
      <c r="AN22" s="615">
        <f t="shared" si="8"/>
        <v>0</v>
      </c>
      <c r="AO22" s="615"/>
      <c r="AP22" s="615"/>
      <c r="AQ22" s="615"/>
      <c r="AR22" s="615"/>
      <c r="AS22" s="44">
        <f t="shared" si="9"/>
      </c>
      <c r="AT22" s="603">
        <f t="shared" si="10"/>
      </c>
      <c r="AU22" s="603"/>
      <c r="AV22" s="603"/>
      <c r="AW22" s="44">
        <f t="shared" si="11"/>
      </c>
      <c r="AX22" s="613">
        <f t="shared" si="12"/>
      </c>
      <c r="AY22" s="613"/>
      <c r="AZ22" s="613"/>
      <c r="BA22" s="613"/>
      <c r="BB22" s="613"/>
      <c r="BC22" s="614"/>
    </row>
    <row r="23" spans="1:55" ht="15" customHeight="1">
      <c r="A23" s="38">
        <v>17</v>
      </c>
      <c r="B23" s="611">
        <f>'照）特性等証明'!B25</f>
        <v>0</v>
      </c>
      <c r="C23" s="611"/>
      <c r="D23" s="607">
        <f>IF(OR(B23=0,B23=""),0,'照）特性等証明'!Y25)</f>
        <v>0</v>
      </c>
      <c r="E23" s="607"/>
      <c r="F23" s="40">
        <f>IF(OR('照）特性等証明'!B25=0,'照）特性等証明'!B25=""),"","×")</f>
      </c>
      <c r="G23" s="607">
        <f>IF(OR(B23=0,B23=""),0,'照）特性等証明'!AB25)</f>
        <v>0</v>
      </c>
      <c r="H23" s="607"/>
      <c r="I23" s="41">
        <f>IF(OR('照）特性等証明'!B25=0,'照）特性等証明'!B25=""),"","×")</f>
      </c>
      <c r="J23" s="607">
        <f>IF(OR(B23=0,B23=""),0,'照）特性等証明'!AE25)</f>
        <v>0</v>
      </c>
      <c r="K23" s="607"/>
      <c r="L23" s="42">
        <f t="shared" si="2"/>
      </c>
      <c r="M23" s="607">
        <f t="shared" si="3"/>
        <v>0</v>
      </c>
      <c r="N23" s="607"/>
      <c r="O23" s="607"/>
      <c r="P23" s="607"/>
      <c r="Q23" s="608"/>
      <c r="R23" s="610">
        <f>'照）特性等証明'!AH25</f>
        <v>0</v>
      </c>
      <c r="S23" s="611"/>
      <c r="T23" s="609">
        <f>IF(OR(R23=0,R23=""),0,'照）特性等証明'!AX25)</f>
        <v>0</v>
      </c>
      <c r="U23" s="609"/>
      <c r="V23" s="40">
        <f t="shared" si="4"/>
      </c>
      <c r="W23" s="607">
        <f>IF(OR(R23=0,R23=""),0,'照）特性等証明'!BA25)</f>
        <v>0</v>
      </c>
      <c r="X23" s="607"/>
      <c r="Y23" s="43">
        <f t="shared" si="5"/>
      </c>
      <c r="Z23" s="607">
        <f>IF(OR(R23=0,R23=""),0,'照）特性等証明'!AE25)</f>
        <v>0</v>
      </c>
      <c r="AA23" s="607"/>
      <c r="AB23" s="44">
        <f t="shared" si="6"/>
      </c>
      <c r="AC23" s="607">
        <f t="shared" si="0"/>
        <v>0</v>
      </c>
      <c r="AD23" s="607"/>
      <c r="AE23" s="607"/>
      <c r="AF23" s="607"/>
      <c r="AG23" s="607"/>
      <c r="AH23" s="617">
        <f t="shared" si="7"/>
        <v>0</v>
      </c>
      <c r="AI23" s="618"/>
      <c r="AJ23" s="618"/>
      <c r="AK23" s="618"/>
      <c r="AL23" s="618"/>
      <c r="AM23" s="39">
        <f t="shared" si="1"/>
      </c>
      <c r="AN23" s="615">
        <f t="shared" si="8"/>
        <v>0</v>
      </c>
      <c r="AO23" s="615"/>
      <c r="AP23" s="615"/>
      <c r="AQ23" s="615"/>
      <c r="AR23" s="615"/>
      <c r="AS23" s="44">
        <f t="shared" si="9"/>
      </c>
      <c r="AT23" s="603">
        <f t="shared" si="10"/>
      </c>
      <c r="AU23" s="603"/>
      <c r="AV23" s="603"/>
      <c r="AW23" s="44">
        <f t="shared" si="11"/>
      </c>
      <c r="AX23" s="613">
        <f t="shared" si="12"/>
      </c>
      <c r="AY23" s="613"/>
      <c r="AZ23" s="613"/>
      <c r="BA23" s="613"/>
      <c r="BB23" s="613"/>
      <c r="BC23" s="614"/>
    </row>
    <row r="24" spans="1:55" ht="15" customHeight="1">
      <c r="A24" s="38">
        <v>18</v>
      </c>
      <c r="B24" s="611">
        <f>'照）特性等証明'!B26</f>
        <v>0</v>
      </c>
      <c r="C24" s="611"/>
      <c r="D24" s="607">
        <f>IF(OR(B24=0,B24=""),0,'照）特性等証明'!Y26)</f>
        <v>0</v>
      </c>
      <c r="E24" s="607"/>
      <c r="F24" s="40">
        <f>IF(OR('照）特性等証明'!B26=0,'照）特性等証明'!B26=""),"","×")</f>
      </c>
      <c r="G24" s="607">
        <f>IF(OR(B24=0,B24=""),0,'照）特性等証明'!AB26)</f>
        <v>0</v>
      </c>
      <c r="H24" s="607"/>
      <c r="I24" s="41">
        <f>IF(OR('照）特性等証明'!B26=0,'照）特性等証明'!B26=""),"","×")</f>
      </c>
      <c r="J24" s="607">
        <f>IF(OR(B24=0,B24=""),0,'照）特性等証明'!AE26)</f>
        <v>0</v>
      </c>
      <c r="K24" s="607"/>
      <c r="L24" s="42">
        <f t="shared" si="2"/>
      </c>
      <c r="M24" s="607">
        <f t="shared" si="3"/>
        <v>0</v>
      </c>
      <c r="N24" s="607"/>
      <c r="O24" s="607"/>
      <c r="P24" s="607"/>
      <c r="Q24" s="608"/>
      <c r="R24" s="610">
        <f>'照）特性等証明'!AH26</f>
        <v>0</v>
      </c>
      <c r="S24" s="611"/>
      <c r="T24" s="609">
        <f>IF(OR(R24=0,R24=""),0,'照）特性等証明'!AX26)</f>
        <v>0</v>
      </c>
      <c r="U24" s="609"/>
      <c r="V24" s="40">
        <f t="shared" si="4"/>
      </c>
      <c r="W24" s="607">
        <f>IF(OR(R24=0,R24=""),0,'照）特性等証明'!BA26)</f>
        <v>0</v>
      </c>
      <c r="X24" s="607"/>
      <c r="Y24" s="43">
        <f t="shared" si="5"/>
      </c>
      <c r="Z24" s="607">
        <f>IF(OR(R24=0,R24=""),0,'照）特性等証明'!AE26)</f>
        <v>0</v>
      </c>
      <c r="AA24" s="607"/>
      <c r="AB24" s="44">
        <f t="shared" si="6"/>
      </c>
      <c r="AC24" s="607">
        <f t="shared" si="0"/>
        <v>0</v>
      </c>
      <c r="AD24" s="607"/>
      <c r="AE24" s="607"/>
      <c r="AF24" s="607"/>
      <c r="AG24" s="607"/>
      <c r="AH24" s="617">
        <f t="shared" si="7"/>
        <v>0</v>
      </c>
      <c r="AI24" s="618"/>
      <c r="AJ24" s="618"/>
      <c r="AK24" s="618"/>
      <c r="AL24" s="618"/>
      <c r="AM24" s="39">
        <f t="shared" si="1"/>
      </c>
      <c r="AN24" s="615">
        <f t="shared" si="8"/>
        <v>0</v>
      </c>
      <c r="AO24" s="615"/>
      <c r="AP24" s="615"/>
      <c r="AQ24" s="615"/>
      <c r="AR24" s="615"/>
      <c r="AS24" s="44">
        <f t="shared" si="9"/>
      </c>
      <c r="AT24" s="603">
        <f t="shared" si="10"/>
      </c>
      <c r="AU24" s="603"/>
      <c r="AV24" s="603"/>
      <c r="AW24" s="44">
        <f t="shared" si="11"/>
      </c>
      <c r="AX24" s="613">
        <f t="shared" si="12"/>
      </c>
      <c r="AY24" s="613"/>
      <c r="AZ24" s="613"/>
      <c r="BA24" s="613"/>
      <c r="BB24" s="613"/>
      <c r="BC24" s="614"/>
    </row>
    <row r="25" spans="1:55" ht="15" customHeight="1">
      <c r="A25" s="38">
        <v>19</v>
      </c>
      <c r="B25" s="611">
        <f>'照）特性等証明'!B27</f>
        <v>0</v>
      </c>
      <c r="C25" s="611"/>
      <c r="D25" s="607">
        <f>IF(OR(B25=0,B25=""),0,'照）特性等証明'!Y27)</f>
        <v>0</v>
      </c>
      <c r="E25" s="607"/>
      <c r="F25" s="40">
        <f>IF(OR('照）特性等証明'!B27=0,'照）特性等証明'!B27=""),"","×")</f>
      </c>
      <c r="G25" s="607">
        <f>IF(OR(B25=0,B25=""),0,'照）特性等証明'!AB27)</f>
        <v>0</v>
      </c>
      <c r="H25" s="607"/>
      <c r="I25" s="41">
        <f>IF(OR('照）特性等証明'!B27=0,'照）特性等証明'!B27=""),"","×")</f>
      </c>
      <c r="J25" s="607">
        <f>IF(OR(B25=0,B25=""),0,'照）特性等証明'!AE27)</f>
        <v>0</v>
      </c>
      <c r="K25" s="607"/>
      <c r="L25" s="42">
        <f t="shared" si="2"/>
      </c>
      <c r="M25" s="607">
        <f t="shared" si="3"/>
        <v>0</v>
      </c>
      <c r="N25" s="607"/>
      <c r="O25" s="607"/>
      <c r="P25" s="607"/>
      <c r="Q25" s="608"/>
      <c r="R25" s="610">
        <f>'照）特性等証明'!AH27</f>
        <v>0</v>
      </c>
      <c r="S25" s="611"/>
      <c r="T25" s="609">
        <f>IF(OR(R25=0,R25=""),0,'照）特性等証明'!AX27)</f>
        <v>0</v>
      </c>
      <c r="U25" s="609"/>
      <c r="V25" s="40">
        <f t="shared" si="4"/>
      </c>
      <c r="W25" s="607">
        <f>IF(OR(R25=0,R25=""),0,'照）特性等証明'!BA27)</f>
        <v>0</v>
      </c>
      <c r="X25" s="607"/>
      <c r="Y25" s="43">
        <f t="shared" si="5"/>
      </c>
      <c r="Z25" s="607">
        <f>IF(OR(R25=0,R25=""),0,'照）特性等証明'!AE27)</f>
        <v>0</v>
      </c>
      <c r="AA25" s="607"/>
      <c r="AB25" s="44">
        <f t="shared" si="6"/>
      </c>
      <c r="AC25" s="607">
        <f t="shared" si="0"/>
        <v>0</v>
      </c>
      <c r="AD25" s="607"/>
      <c r="AE25" s="607"/>
      <c r="AF25" s="607"/>
      <c r="AG25" s="607"/>
      <c r="AH25" s="617">
        <f t="shared" si="7"/>
        <v>0</v>
      </c>
      <c r="AI25" s="618"/>
      <c r="AJ25" s="618"/>
      <c r="AK25" s="618"/>
      <c r="AL25" s="618"/>
      <c r="AM25" s="39">
        <f t="shared" si="1"/>
      </c>
      <c r="AN25" s="615">
        <f t="shared" si="8"/>
        <v>0</v>
      </c>
      <c r="AO25" s="615"/>
      <c r="AP25" s="615"/>
      <c r="AQ25" s="615"/>
      <c r="AR25" s="615"/>
      <c r="AS25" s="44">
        <f t="shared" si="9"/>
      </c>
      <c r="AT25" s="603">
        <f t="shared" si="10"/>
      </c>
      <c r="AU25" s="603"/>
      <c r="AV25" s="603"/>
      <c r="AW25" s="44">
        <f t="shared" si="11"/>
      </c>
      <c r="AX25" s="613">
        <f t="shared" si="12"/>
      </c>
      <c r="AY25" s="613"/>
      <c r="AZ25" s="613"/>
      <c r="BA25" s="613"/>
      <c r="BB25" s="613"/>
      <c r="BC25" s="614"/>
    </row>
    <row r="26" spans="1:55" ht="15" customHeight="1">
      <c r="A26" s="38">
        <v>20</v>
      </c>
      <c r="B26" s="611">
        <f>'照）特性等証明'!B28</f>
        <v>0</v>
      </c>
      <c r="C26" s="611"/>
      <c r="D26" s="607">
        <f>IF(OR(B26=0,B26=""),0,'照）特性等証明'!Y28)</f>
        <v>0</v>
      </c>
      <c r="E26" s="607"/>
      <c r="F26" s="40">
        <f>IF(OR('照）特性等証明'!B28=0,'照）特性等証明'!B28=""),"","×")</f>
      </c>
      <c r="G26" s="607">
        <f>IF(OR(B26=0,B26=""),0,'照）特性等証明'!AB28)</f>
        <v>0</v>
      </c>
      <c r="H26" s="607"/>
      <c r="I26" s="41">
        <f>IF(OR('照）特性等証明'!B28=0,'照）特性等証明'!B28=""),"","×")</f>
      </c>
      <c r="J26" s="607">
        <f>IF(OR(B26=0,B26=""),0,'照）特性等証明'!AE28)</f>
        <v>0</v>
      </c>
      <c r="K26" s="607"/>
      <c r="L26" s="42">
        <f t="shared" si="2"/>
      </c>
      <c r="M26" s="607">
        <f t="shared" si="3"/>
        <v>0</v>
      </c>
      <c r="N26" s="607"/>
      <c r="O26" s="607"/>
      <c r="P26" s="607"/>
      <c r="Q26" s="608"/>
      <c r="R26" s="610">
        <f>'照）特性等証明'!AH28</f>
        <v>0</v>
      </c>
      <c r="S26" s="611"/>
      <c r="T26" s="609">
        <f>IF(OR(R26=0,R26=""),0,'照）特性等証明'!AX28)</f>
        <v>0</v>
      </c>
      <c r="U26" s="609"/>
      <c r="V26" s="40">
        <f t="shared" si="4"/>
      </c>
      <c r="W26" s="607">
        <f>IF(OR(R26=0,R26=""),0,'照）特性等証明'!BA28)</f>
        <v>0</v>
      </c>
      <c r="X26" s="607"/>
      <c r="Y26" s="43">
        <f t="shared" si="5"/>
      </c>
      <c r="Z26" s="607">
        <f>IF(OR(R26=0,R26=""),0,'照）特性等証明'!AE28)</f>
        <v>0</v>
      </c>
      <c r="AA26" s="607"/>
      <c r="AB26" s="44">
        <f t="shared" si="6"/>
      </c>
      <c r="AC26" s="607">
        <f t="shared" si="0"/>
        <v>0</v>
      </c>
      <c r="AD26" s="607"/>
      <c r="AE26" s="607"/>
      <c r="AF26" s="607"/>
      <c r="AG26" s="607"/>
      <c r="AH26" s="617">
        <f t="shared" si="7"/>
        <v>0</v>
      </c>
      <c r="AI26" s="618"/>
      <c r="AJ26" s="618"/>
      <c r="AK26" s="618"/>
      <c r="AL26" s="618"/>
      <c r="AM26" s="39">
        <f t="shared" si="1"/>
      </c>
      <c r="AN26" s="615">
        <f t="shared" si="8"/>
        <v>0</v>
      </c>
      <c r="AO26" s="615"/>
      <c r="AP26" s="615"/>
      <c r="AQ26" s="615"/>
      <c r="AR26" s="615"/>
      <c r="AS26" s="44">
        <f t="shared" si="9"/>
      </c>
      <c r="AT26" s="603">
        <f t="shared" si="10"/>
      </c>
      <c r="AU26" s="603"/>
      <c r="AV26" s="603"/>
      <c r="AW26" s="44">
        <f t="shared" si="11"/>
      </c>
      <c r="AX26" s="613">
        <f t="shared" si="12"/>
      </c>
      <c r="AY26" s="613"/>
      <c r="AZ26" s="613"/>
      <c r="BA26" s="613"/>
      <c r="BB26" s="613"/>
      <c r="BC26" s="614"/>
    </row>
    <row r="27" spans="1:55" ht="15" customHeight="1">
      <c r="A27" s="38">
        <v>21</v>
      </c>
      <c r="B27" s="611">
        <f>'照）特性等証明'!B29</f>
        <v>0</v>
      </c>
      <c r="C27" s="611"/>
      <c r="D27" s="607">
        <f>IF(OR(B27=0,B27=""),0,'照）特性等証明'!Y29)</f>
        <v>0</v>
      </c>
      <c r="E27" s="607"/>
      <c r="F27" s="40">
        <f>IF(OR('照）特性等証明'!B29=0,'照）特性等証明'!B29=""),"","×")</f>
      </c>
      <c r="G27" s="607">
        <f>IF(OR(B27=0,B27=""),0,'照）特性等証明'!AB29)</f>
        <v>0</v>
      </c>
      <c r="H27" s="607"/>
      <c r="I27" s="41">
        <f>IF(OR('照）特性等証明'!B29=0,'照）特性等証明'!B29=""),"","×")</f>
      </c>
      <c r="J27" s="607">
        <f>IF(OR(B27=0,B27=""),0,'照）特性等証明'!AE29)</f>
        <v>0</v>
      </c>
      <c r="K27" s="607"/>
      <c r="L27" s="42">
        <f t="shared" si="2"/>
      </c>
      <c r="M27" s="607">
        <f t="shared" si="3"/>
        <v>0</v>
      </c>
      <c r="N27" s="607"/>
      <c r="O27" s="607"/>
      <c r="P27" s="607"/>
      <c r="Q27" s="608"/>
      <c r="R27" s="610">
        <f>'照）特性等証明'!AH29</f>
        <v>0</v>
      </c>
      <c r="S27" s="611"/>
      <c r="T27" s="609">
        <f>IF(OR(R27=0,R27=""),0,'照）特性等証明'!AX29)</f>
        <v>0</v>
      </c>
      <c r="U27" s="609"/>
      <c r="V27" s="40">
        <f t="shared" si="4"/>
      </c>
      <c r="W27" s="607">
        <f>IF(OR(R27=0,R27=""),0,'照）特性等証明'!BA29)</f>
        <v>0</v>
      </c>
      <c r="X27" s="607"/>
      <c r="Y27" s="43">
        <f t="shared" si="5"/>
      </c>
      <c r="Z27" s="607">
        <f>IF(OR(R27=0,R27=""),0,'照）特性等証明'!AE29)</f>
        <v>0</v>
      </c>
      <c r="AA27" s="607"/>
      <c r="AB27" s="44">
        <f t="shared" si="6"/>
      </c>
      <c r="AC27" s="607">
        <f t="shared" si="0"/>
        <v>0</v>
      </c>
      <c r="AD27" s="607"/>
      <c r="AE27" s="607"/>
      <c r="AF27" s="607"/>
      <c r="AG27" s="607"/>
      <c r="AH27" s="617">
        <f t="shared" si="7"/>
        <v>0</v>
      </c>
      <c r="AI27" s="618"/>
      <c r="AJ27" s="618"/>
      <c r="AK27" s="618"/>
      <c r="AL27" s="618"/>
      <c r="AM27" s="39">
        <f t="shared" si="1"/>
      </c>
      <c r="AN27" s="615">
        <f t="shared" si="8"/>
        <v>0</v>
      </c>
      <c r="AO27" s="615"/>
      <c r="AP27" s="615"/>
      <c r="AQ27" s="615"/>
      <c r="AR27" s="615"/>
      <c r="AS27" s="44">
        <f t="shared" si="9"/>
      </c>
      <c r="AT27" s="603">
        <f t="shared" si="10"/>
      </c>
      <c r="AU27" s="603"/>
      <c r="AV27" s="603"/>
      <c r="AW27" s="44">
        <f t="shared" si="11"/>
      </c>
      <c r="AX27" s="613">
        <f t="shared" si="12"/>
      </c>
      <c r="AY27" s="613"/>
      <c r="AZ27" s="613"/>
      <c r="BA27" s="613"/>
      <c r="BB27" s="613"/>
      <c r="BC27" s="614"/>
    </row>
    <row r="28" spans="1:55" ht="15" customHeight="1">
      <c r="A28" s="38">
        <v>22</v>
      </c>
      <c r="B28" s="611">
        <f>'照）特性等証明'!B30</f>
        <v>0</v>
      </c>
      <c r="C28" s="611"/>
      <c r="D28" s="607">
        <f>IF(OR(B28=0,B28=""),0,'照）特性等証明'!Y30)</f>
        <v>0</v>
      </c>
      <c r="E28" s="607"/>
      <c r="F28" s="40">
        <f>IF(OR('照）特性等証明'!B30=0,'照）特性等証明'!B30=""),"","×")</f>
      </c>
      <c r="G28" s="607">
        <f>IF(OR(B28=0,B28=""),0,'照）特性等証明'!AB30)</f>
        <v>0</v>
      </c>
      <c r="H28" s="607"/>
      <c r="I28" s="41">
        <f>IF(OR('照）特性等証明'!B30=0,'照）特性等証明'!B30=""),"","×")</f>
      </c>
      <c r="J28" s="607">
        <f>IF(OR(B28=0,B28=""),0,'照）特性等証明'!AE30)</f>
        <v>0</v>
      </c>
      <c r="K28" s="607"/>
      <c r="L28" s="42">
        <f t="shared" si="2"/>
      </c>
      <c r="M28" s="607">
        <f t="shared" si="3"/>
        <v>0</v>
      </c>
      <c r="N28" s="607"/>
      <c r="O28" s="607"/>
      <c r="P28" s="607"/>
      <c r="Q28" s="608"/>
      <c r="R28" s="610">
        <f>'照）特性等証明'!AH30</f>
        <v>0</v>
      </c>
      <c r="S28" s="611"/>
      <c r="T28" s="609">
        <f>IF(OR(R28=0,R28=""),0,'照）特性等証明'!AX30)</f>
        <v>0</v>
      </c>
      <c r="U28" s="609"/>
      <c r="V28" s="40">
        <f t="shared" si="4"/>
      </c>
      <c r="W28" s="607">
        <f>IF(OR(R28=0,R28=""),0,'照）特性等証明'!BA30)</f>
        <v>0</v>
      </c>
      <c r="X28" s="607"/>
      <c r="Y28" s="43">
        <f t="shared" si="5"/>
      </c>
      <c r="Z28" s="607">
        <f>IF(OR(R28=0,R28=""),0,'照）特性等証明'!AE30)</f>
        <v>0</v>
      </c>
      <c r="AA28" s="607"/>
      <c r="AB28" s="44">
        <f t="shared" si="6"/>
      </c>
      <c r="AC28" s="607">
        <f t="shared" si="0"/>
        <v>0</v>
      </c>
      <c r="AD28" s="607"/>
      <c r="AE28" s="607"/>
      <c r="AF28" s="607"/>
      <c r="AG28" s="607"/>
      <c r="AH28" s="617">
        <f t="shared" si="7"/>
        <v>0</v>
      </c>
      <c r="AI28" s="618"/>
      <c r="AJ28" s="618"/>
      <c r="AK28" s="618"/>
      <c r="AL28" s="618"/>
      <c r="AM28" s="39">
        <f t="shared" si="1"/>
      </c>
      <c r="AN28" s="615">
        <f t="shared" si="8"/>
        <v>0</v>
      </c>
      <c r="AO28" s="615"/>
      <c r="AP28" s="615"/>
      <c r="AQ28" s="615"/>
      <c r="AR28" s="615"/>
      <c r="AS28" s="44">
        <f t="shared" si="9"/>
      </c>
      <c r="AT28" s="603">
        <f t="shared" si="10"/>
      </c>
      <c r="AU28" s="603"/>
      <c r="AV28" s="603"/>
      <c r="AW28" s="44">
        <f t="shared" si="11"/>
      </c>
      <c r="AX28" s="613">
        <f t="shared" si="12"/>
      </c>
      <c r="AY28" s="613"/>
      <c r="AZ28" s="613"/>
      <c r="BA28" s="613"/>
      <c r="BB28" s="613"/>
      <c r="BC28" s="614"/>
    </row>
    <row r="29" spans="1:55" ht="15" customHeight="1">
      <c r="A29" s="38">
        <v>23</v>
      </c>
      <c r="B29" s="611">
        <f>'照）特性等証明'!B31</f>
        <v>0</v>
      </c>
      <c r="C29" s="611"/>
      <c r="D29" s="607">
        <f>IF(OR(B29=0,B29=""),0,'照）特性等証明'!Y31)</f>
        <v>0</v>
      </c>
      <c r="E29" s="607"/>
      <c r="F29" s="40">
        <f>IF(OR('照）特性等証明'!B31=0,'照）特性等証明'!B31=""),"","×")</f>
      </c>
      <c r="G29" s="607">
        <f>IF(OR(B29=0,B29=""),0,'照）特性等証明'!AB31)</f>
        <v>0</v>
      </c>
      <c r="H29" s="607"/>
      <c r="I29" s="41">
        <f>IF(OR('照）特性等証明'!B31=0,'照）特性等証明'!B31=""),"","×")</f>
      </c>
      <c r="J29" s="607">
        <f>IF(OR(B29=0,B29=""),0,'照）特性等証明'!AE31)</f>
        <v>0</v>
      </c>
      <c r="K29" s="607"/>
      <c r="L29" s="42">
        <f t="shared" si="2"/>
      </c>
      <c r="M29" s="607">
        <f t="shared" si="3"/>
        <v>0</v>
      </c>
      <c r="N29" s="607"/>
      <c r="O29" s="607"/>
      <c r="P29" s="607"/>
      <c r="Q29" s="608"/>
      <c r="R29" s="610">
        <f>'照）特性等証明'!AH31</f>
        <v>0</v>
      </c>
      <c r="S29" s="611"/>
      <c r="T29" s="609">
        <f>IF(OR(R29=0,R29=""),0,'照）特性等証明'!AX31)</f>
        <v>0</v>
      </c>
      <c r="U29" s="609"/>
      <c r="V29" s="40">
        <f t="shared" si="4"/>
      </c>
      <c r="W29" s="607">
        <f>IF(OR(R29=0,R29=""),0,'照）特性等証明'!BA31)</f>
        <v>0</v>
      </c>
      <c r="X29" s="607"/>
      <c r="Y29" s="43">
        <f t="shared" si="5"/>
      </c>
      <c r="Z29" s="607">
        <f>IF(OR(R29=0,R29=""),0,'照）特性等証明'!AE31)</f>
        <v>0</v>
      </c>
      <c r="AA29" s="607"/>
      <c r="AB29" s="44">
        <f t="shared" si="6"/>
      </c>
      <c r="AC29" s="607">
        <f t="shared" si="0"/>
        <v>0</v>
      </c>
      <c r="AD29" s="607"/>
      <c r="AE29" s="607"/>
      <c r="AF29" s="607"/>
      <c r="AG29" s="607"/>
      <c r="AH29" s="617">
        <f t="shared" si="7"/>
        <v>0</v>
      </c>
      <c r="AI29" s="618"/>
      <c r="AJ29" s="618"/>
      <c r="AK29" s="618"/>
      <c r="AL29" s="618"/>
      <c r="AM29" s="39">
        <f t="shared" si="1"/>
      </c>
      <c r="AN29" s="615">
        <f t="shared" si="8"/>
        <v>0</v>
      </c>
      <c r="AO29" s="615"/>
      <c r="AP29" s="615"/>
      <c r="AQ29" s="615"/>
      <c r="AR29" s="615"/>
      <c r="AS29" s="44">
        <f t="shared" si="9"/>
      </c>
      <c r="AT29" s="603">
        <f t="shared" si="10"/>
      </c>
      <c r="AU29" s="603"/>
      <c r="AV29" s="603"/>
      <c r="AW29" s="44">
        <f t="shared" si="11"/>
      </c>
      <c r="AX29" s="613">
        <f t="shared" si="12"/>
      </c>
      <c r="AY29" s="613"/>
      <c r="AZ29" s="613"/>
      <c r="BA29" s="613"/>
      <c r="BB29" s="613"/>
      <c r="BC29" s="614"/>
    </row>
    <row r="30" spans="1:55" ht="15" customHeight="1">
      <c r="A30" s="38">
        <v>24</v>
      </c>
      <c r="B30" s="611">
        <f>'照）特性等証明'!B32</f>
        <v>0</v>
      </c>
      <c r="C30" s="611"/>
      <c r="D30" s="607">
        <f>IF(OR(B30=0,B30=""),0,'照）特性等証明'!Y32)</f>
        <v>0</v>
      </c>
      <c r="E30" s="607"/>
      <c r="F30" s="40">
        <f>IF(OR('照）特性等証明'!B32=0,'照）特性等証明'!B32=""),"","×")</f>
      </c>
      <c r="G30" s="607">
        <f>IF(OR(B30=0,B30=""),0,'照）特性等証明'!AB32)</f>
        <v>0</v>
      </c>
      <c r="H30" s="607"/>
      <c r="I30" s="41">
        <f>IF(OR('照）特性等証明'!B32=0,'照）特性等証明'!B32=""),"","×")</f>
      </c>
      <c r="J30" s="607">
        <f>IF(OR(B30=0,B30=""),0,'照）特性等証明'!AE32)</f>
        <v>0</v>
      </c>
      <c r="K30" s="607"/>
      <c r="L30" s="42">
        <f t="shared" si="2"/>
      </c>
      <c r="M30" s="607">
        <f t="shared" si="3"/>
        <v>0</v>
      </c>
      <c r="N30" s="607"/>
      <c r="O30" s="607"/>
      <c r="P30" s="607"/>
      <c r="Q30" s="608"/>
      <c r="R30" s="610">
        <f>'照）特性等証明'!AH32</f>
        <v>0</v>
      </c>
      <c r="S30" s="611"/>
      <c r="T30" s="609">
        <f>IF(OR(R30=0,R30=""),0,'照）特性等証明'!AX32)</f>
        <v>0</v>
      </c>
      <c r="U30" s="609"/>
      <c r="V30" s="40">
        <f t="shared" si="4"/>
      </c>
      <c r="W30" s="607">
        <f>IF(OR(R30=0,R30=""),0,'照）特性等証明'!BA32)</f>
        <v>0</v>
      </c>
      <c r="X30" s="607"/>
      <c r="Y30" s="43">
        <f t="shared" si="5"/>
      </c>
      <c r="Z30" s="607">
        <f>IF(OR(R30=0,R30=""),0,'照）特性等証明'!AE32)</f>
        <v>0</v>
      </c>
      <c r="AA30" s="607"/>
      <c r="AB30" s="44">
        <f t="shared" si="6"/>
      </c>
      <c r="AC30" s="607">
        <f t="shared" si="0"/>
        <v>0</v>
      </c>
      <c r="AD30" s="607"/>
      <c r="AE30" s="607"/>
      <c r="AF30" s="607"/>
      <c r="AG30" s="607"/>
      <c r="AH30" s="617">
        <f t="shared" si="7"/>
        <v>0</v>
      </c>
      <c r="AI30" s="618"/>
      <c r="AJ30" s="618"/>
      <c r="AK30" s="618"/>
      <c r="AL30" s="618"/>
      <c r="AM30" s="39">
        <f t="shared" si="1"/>
      </c>
      <c r="AN30" s="615">
        <f t="shared" si="8"/>
        <v>0</v>
      </c>
      <c r="AO30" s="615"/>
      <c r="AP30" s="615"/>
      <c r="AQ30" s="615"/>
      <c r="AR30" s="615"/>
      <c r="AS30" s="44">
        <f t="shared" si="9"/>
      </c>
      <c r="AT30" s="603">
        <f t="shared" si="10"/>
      </c>
      <c r="AU30" s="603"/>
      <c r="AV30" s="603"/>
      <c r="AW30" s="44">
        <f t="shared" si="11"/>
      </c>
      <c r="AX30" s="613">
        <f t="shared" si="12"/>
      </c>
      <c r="AY30" s="613"/>
      <c r="AZ30" s="613"/>
      <c r="BA30" s="613"/>
      <c r="BB30" s="613"/>
      <c r="BC30" s="614"/>
    </row>
    <row r="31" spans="1:55" ht="15" customHeight="1">
      <c r="A31" s="38">
        <v>25</v>
      </c>
      <c r="B31" s="611">
        <f>'照）特性等証明'!B33</f>
        <v>0</v>
      </c>
      <c r="C31" s="611"/>
      <c r="D31" s="607">
        <f>IF(OR(B31=0,B31=""),0,'照）特性等証明'!Y33)</f>
        <v>0</v>
      </c>
      <c r="E31" s="607"/>
      <c r="F31" s="40">
        <f>IF(OR('照）特性等証明'!B33=0,'照）特性等証明'!B33=""),"","×")</f>
      </c>
      <c r="G31" s="607">
        <f>IF(OR(B31=0,B31=""),0,'照）特性等証明'!AB33)</f>
        <v>0</v>
      </c>
      <c r="H31" s="607"/>
      <c r="I31" s="41">
        <f>IF(OR('照）特性等証明'!B33=0,'照）特性等証明'!B33=""),"","×")</f>
      </c>
      <c r="J31" s="607">
        <f>IF(OR(B31=0,B31=""),0,'照）特性等証明'!AE33)</f>
        <v>0</v>
      </c>
      <c r="K31" s="607"/>
      <c r="L31" s="42">
        <f t="shared" si="2"/>
      </c>
      <c r="M31" s="607">
        <f t="shared" si="3"/>
        <v>0</v>
      </c>
      <c r="N31" s="607"/>
      <c r="O31" s="607"/>
      <c r="P31" s="607"/>
      <c r="Q31" s="608"/>
      <c r="R31" s="610">
        <f>'照）特性等証明'!AH33</f>
        <v>0</v>
      </c>
      <c r="S31" s="611"/>
      <c r="T31" s="609">
        <f>IF(OR(R31=0,R31=""),0,'照）特性等証明'!AX33)</f>
        <v>0</v>
      </c>
      <c r="U31" s="609"/>
      <c r="V31" s="40">
        <f t="shared" si="4"/>
      </c>
      <c r="W31" s="607">
        <f>IF(OR(R31=0,R31=""),0,'照）特性等証明'!BA33)</f>
        <v>0</v>
      </c>
      <c r="X31" s="607"/>
      <c r="Y31" s="43">
        <f t="shared" si="5"/>
      </c>
      <c r="Z31" s="607">
        <f>IF(OR(R31=0,R31=""),0,'照）特性等証明'!AE33)</f>
        <v>0</v>
      </c>
      <c r="AA31" s="607"/>
      <c r="AB31" s="44">
        <f t="shared" si="6"/>
      </c>
      <c r="AC31" s="607">
        <f t="shared" si="0"/>
        <v>0</v>
      </c>
      <c r="AD31" s="607"/>
      <c r="AE31" s="607"/>
      <c r="AF31" s="607"/>
      <c r="AG31" s="607"/>
      <c r="AH31" s="617">
        <f t="shared" si="7"/>
        <v>0</v>
      </c>
      <c r="AI31" s="618"/>
      <c r="AJ31" s="618"/>
      <c r="AK31" s="618"/>
      <c r="AL31" s="618"/>
      <c r="AM31" s="39">
        <f t="shared" si="1"/>
      </c>
      <c r="AN31" s="615">
        <f t="shared" si="8"/>
        <v>0</v>
      </c>
      <c r="AO31" s="615"/>
      <c r="AP31" s="615"/>
      <c r="AQ31" s="615"/>
      <c r="AR31" s="615"/>
      <c r="AS31" s="44">
        <f t="shared" si="9"/>
      </c>
      <c r="AT31" s="603">
        <f t="shared" si="10"/>
      </c>
      <c r="AU31" s="603"/>
      <c r="AV31" s="603"/>
      <c r="AW31" s="44">
        <f t="shared" si="11"/>
      </c>
      <c r="AX31" s="613">
        <f t="shared" si="12"/>
      </c>
      <c r="AY31" s="613"/>
      <c r="AZ31" s="613"/>
      <c r="BA31" s="613"/>
      <c r="BB31" s="613"/>
      <c r="BC31" s="614"/>
    </row>
    <row r="32" spans="1:55" ht="15" customHeight="1">
      <c r="A32" s="38">
        <v>26</v>
      </c>
      <c r="B32" s="611">
        <f>'照）特性等証明'!B34</f>
        <v>0</v>
      </c>
      <c r="C32" s="611"/>
      <c r="D32" s="607">
        <f>IF(OR(B32=0,B32=""),0,'照）特性等証明'!Y34)</f>
        <v>0</v>
      </c>
      <c r="E32" s="607"/>
      <c r="F32" s="40">
        <f>IF(OR('照）特性等証明'!B34=0,'照）特性等証明'!B34=""),"","×")</f>
      </c>
      <c r="G32" s="607">
        <f>IF(OR(B32=0,B32=""),0,'照）特性等証明'!AB34)</f>
        <v>0</v>
      </c>
      <c r="H32" s="607"/>
      <c r="I32" s="41">
        <f>IF(OR('照）特性等証明'!B34=0,'照）特性等証明'!B34=""),"","×")</f>
      </c>
      <c r="J32" s="607">
        <f>IF(OR(B32=0,B32=""),0,'照）特性等証明'!AE34)</f>
        <v>0</v>
      </c>
      <c r="K32" s="607"/>
      <c r="L32" s="42">
        <f t="shared" si="2"/>
      </c>
      <c r="M32" s="607">
        <f t="shared" si="3"/>
        <v>0</v>
      </c>
      <c r="N32" s="607"/>
      <c r="O32" s="607"/>
      <c r="P32" s="607"/>
      <c r="Q32" s="608"/>
      <c r="R32" s="610">
        <f>'照）特性等証明'!AH34</f>
        <v>0</v>
      </c>
      <c r="S32" s="611"/>
      <c r="T32" s="609">
        <f>IF(OR(R32=0,R32=""),0,'照）特性等証明'!AX34)</f>
        <v>0</v>
      </c>
      <c r="U32" s="609"/>
      <c r="V32" s="40">
        <f t="shared" si="4"/>
      </c>
      <c r="W32" s="607">
        <f>IF(OR(R32=0,R32=""),0,'照）特性等証明'!BA34)</f>
        <v>0</v>
      </c>
      <c r="X32" s="607"/>
      <c r="Y32" s="43">
        <f t="shared" si="5"/>
      </c>
      <c r="Z32" s="607">
        <f>IF(OR(R32=0,R32=""),0,'照）特性等証明'!AE34)</f>
        <v>0</v>
      </c>
      <c r="AA32" s="607"/>
      <c r="AB32" s="44">
        <f t="shared" si="6"/>
      </c>
      <c r="AC32" s="607">
        <f t="shared" si="0"/>
        <v>0</v>
      </c>
      <c r="AD32" s="607"/>
      <c r="AE32" s="607"/>
      <c r="AF32" s="607"/>
      <c r="AG32" s="607"/>
      <c r="AH32" s="617">
        <f t="shared" si="7"/>
        <v>0</v>
      </c>
      <c r="AI32" s="618"/>
      <c r="AJ32" s="618"/>
      <c r="AK32" s="618"/>
      <c r="AL32" s="618"/>
      <c r="AM32" s="39">
        <f t="shared" si="1"/>
      </c>
      <c r="AN32" s="615">
        <f t="shared" si="8"/>
        <v>0</v>
      </c>
      <c r="AO32" s="615"/>
      <c r="AP32" s="615"/>
      <c r="AQ32" s="615"/>
      <c r="AR32" s="615"/>
      <c r="AS32" s="44">
        <f t="shared" si="9"/>
      </c>
      <c r="AT32" s="603">
        <f t="shared" si="10"/>
      </c>
      <c r="AU32" s="603"/>
      <c r="AV32" s="603"/>
      <c r="AW32" s="44">
        <f t="shared" si="11"/>
      </c>
      <c r="AX32" s="613">
        <f t="shared" si="12"/>
      </c>
      <c r="AY32" s="613"/>
      <c r="AZ32" s="613"/>
      <c r="BA32" s="613"/>
      <c r="BB32" s="613"/>
      <c r="BC32" s="614"/>
    </row>
    <row r="33" spans="1:55" ht="15" customHeight="1">
      <c r="A33" s="38">
        <v>27</v>
      </c>
      <c r="B33" s="611">
        <f>'照）特性等証明'!B35</f>
        <v>0</v>
      </c>
      <c r="C33" s="611"/>
      <c r="D33" s="607">
        <f>IF(OR(B33=0,B33=""),0,'照）特性等証明'!Y35)</f>
        <v>0</v>
      </c>
      <c r="E33" s="607"/>
      <c r="F33" s="40">
        <f>IF(OR('照）特性等証明'!B35=0,'照）特性等証明'!B35=""),"","×")</f>
      </c>
      <c r="G33" s="607">
        <f>IF(OR(B33=0,B33=""),0,'照）特性等証明'!AB35)</f>
        <v>0</v>
      </c>
      <c r="H33" s="607"/>
      <c r="I33" s="41">
        <f>IF(OR('照）特性等証明'!B35=0,'照）特性等証明'!B35=""),"","×")</f>
      </c>
      <c r="J33" s="607">
        <f>IF(OR(B33=0,B33=""),0,'照）特性等証明'!AE35)</f>
        <v>0</v>
      </c>
      <c r="K33" s="607"/>
      <c r="L33" s="42">
        <f t="shared" si="2"/>
      </c>
      <c r="M33" s="607">
        <f t="shared" si="3"/>
        <v>0</v>
      </c>
      <c r="N33" s="607"/>
      <c r="O33" s="607"/>
      <c r="P33" s="607"/>
      <c r="Q33" s="608"/>
      <c r="R33" s="610">
        <f>'照）特性等証明'!AH35</f>
        <v>0</v>
      </c>
      <c r="S33" s="611"/>
      <c r="T33" s="609">
        <f>IF(OR(R33=0,R33=""),0,'照）特性等証明'!AX35)</f>
        <v>0</v>
      </c>
      <c r="U33" s="609"/>
      <c r="V33" s="40">
        <f t="shared" si="4"/>
      </c>
      <c r="W33" s="607">
        <f>IF(OR(R33=0,R33=""),0,'照）特性等証明'!BA35)</f>
        <v>0</v>
      </c>
      <c r="X33" s="607"/>
      <c r="Y33" s="43">
        <f t="shared" si="5"/>
      </c>
      <c r="Z33" s="607">
        <f>IF(OR(R33=0,R33=""),0,'照）特性等証明'!AE35)</f>
        <v>0</v>
      </c>
      <c r="AA33" s="607"/>
      <c r="AB33" s="44">
        <f t="shared" si="6"/>
      </c>
      <c r="AC33" s="607">
        <f t="shared" si="0"/>
        <v>0</v>
      </c>
      <c r="AD33" s="607"/>
      <c r="AE33" s="607"/>
      <c r="AF33" s="607"/>
      <c r="AG33" s="607"/>
      <c r="AH33" s="617">
        <f t="shared" si="7"/>
        <v>0</v>
      </c>
      <c r="AI33" s="618"/>
      <c r="AJ33" s="618"/>
      <c r="AK33" s="618"/>
      <c r="AL33" s="618"/>
      <c r="AM33" s="39">
        <f t="shared" si="1"/>
      </c>
      <c r="AN33" s="615">
        <f t="shared" si="8"/>
        <v>0</v>
      </c>
      <c r="AO33" s="615"/>
      <c r="AP33" s="615"/>
      <c r="AQ33" s="615"/>
      <c r="AR33" s="615"/>
      <c r="AS33" s="44">
        <f t="shared" si="9"/>
      </c>
      <c r="AT33" s="603">
        <f t="shared" si="10"/>
      </c>
      <c r="AU33" s="603"/>
      <c r="AV33" s="603"/>
      <c r="AW33" s="44">
        <f t="shared" si="11"/>
      </c>
      <c r="AX33" s="613">
        <f t="shared" si="12"/>
      </c>
      <c r="AY33" s="613"/>
      <c r="AZ33" s="613"/>
      <c r="BA33" s="613"/>
      <c r="BB33" s="613"/>
      <c r="BC33" s="614"/>
    </row>
    <row r="34" spans="1:55" ht="15" customHeight="1">
      <c r="A34" s="38">
        <v>28</v>
      </c>
      <c r="B34" s="611">
        <f>'照）特性等証明'!B36</f>
        <v>0</v>
      </c>
      <c r="C34" s="611"/>
      <c r="D34" s="607">
        <f>IF(OR(B34=0,B34=""),0,'照）特性等証明'!Y36)</f>
        <v>0</v>
      </c>
      <c r="E34" s="607"/>
      <c r="F34" s="40">
        <f>IF(OR('照）特性等証明'!B36=0,'照）特性等証明'!B36=""),"","×")</f>
      </c>
      <c r="G34" s="607">
        <f>IF(OR(B34=0,B34=""),0,'照）特性等証明'!AB36)</f>
        <v>0</v>
      </c>
      <c r="H34" s="607"/>
      <c r="I34" s="41">
        <f>IF(OR('照）特性等証明'!B36=0,'照）特性等証明'!B36=""),"","×")</f>
      </c>
      <c r="J34" s="607">
        <f>IF(OR(B34=0,B34=""),0,'照）特性等証明'!AE36)</f>
        <v>0</v>
      </c>
      <c r="K34" s="607"/>
      <c r="L34" s="42">
        <f t="shared" si="2"/>
      </c>
      <c r="M34" s="607">
        <f t="shared" si="3"/>
        <v>0</v>
      </c>
      <c r="N34" s="607"/>
      <c r="O34" s="607"/>
      <c r="P34" s="607"/>
      <c r="Q34" s="608"/>
      <c r="R34" s="610">
        <f>'照）特性等証明'!AH36</f>
        <v>0</v>
      </c>
      <c r="S34" s="611"/>
      <c r="T34" s="609">
        <f>IF(OR(R34=0,R34=""),0,'照）特性等証明'!AX36)</f>
        <v>0</v>
      </c>
      <c r="U34" s="609"/>
      <c r="V34" s="40">
        <f t="shared" si="4"/>
      </c>
      <c r="W34" s="607">
        <f>IF(OR(R34=0,R34=""),0,'照）特性等証明'!BA36)</f>
        <v>0</v>
      </c>
      <c r="X34" s="607"/>
      <c r="Y34" s="43">
        <f t="shared" si="5"/>
      </c>
      <c r="Z34" s="607">
        <f>IF(OR(R34=0,R34=""),0,'照）特性等証明'!AE36)</f>
        <v>0</v>
      </c>
      <c r="AA34" s="607"/>
      <c r="AB34" s="44">
        <f t="shared" si="6"/>
      </c>
      <c r="AC34" s="607">
        <f t="shared" si="0"/>
        <v>0</v>
      </c>
      <c r="AD34" s="607"/>
      <c r="AE34" s="607"/>
      <c r="AF34" s="607"/>
      <c r="AG34" s="607"/>
      <c r="AH34" s="617">
        <f t="shared" si="7"/>
        <v>0</v>
      </c>
      <c r="AI34" s="618"/>
      <c r="AJ34" s="618"/>
      <c r="AK34" s="618"/>
      <c r="AL34" s="618"/>
      <c r="AM34" s="39">
        <f t="shared" si="1"/>
      </c>
      <c r="AN34" s="615">
        <f t="shared" si="8"/>
        <v>0</v>
      </c>
      <c r="AO34" s="615"/>
      <c r="AP34" s="615"/>
      <c r="AQ34" s="615"/>
      <c r="AR34" s="615"/>
      <c r="AS34" s="44">
        <f t="shared" si="9"/>
      </c>
      <c r="AT34" s="603">
        <f t="shared" si="10"/>
      </c>
      <c r="AU34" s="603"/>
      <c r="AV34" s="603"/>
      <c r="AW34" s="44">
        <f t="shared" si="11"/>
      </c>
      <c r="AX34" s="613">
        <f t="shared" si="12"/>
      </c>
      <c r="AY34" s="613"/>
      <c r="AZ34" s="613"/>
      <c r="BA34" s="613"/>
      <c r="BB34" s="613"/>
      <c r="BC34" s="614"/>
    </row>
    <row r="35" spans="1:55" ht="15" customHeight="1">
      <c r="A35" s="38">
        <v>29</v>
      </c>
      <c r="B35" s="611">
        <f>'照）特性等証明'!B37</f>
        <v>0</v>
      </c>
      <c r="C35" s="611"/>
      <c r="D35" s="607">
        <f>IF(OR(B35=0,B35=""),0,'照）特性等証明'!Y37)</f>
        <v>0</v>
      </c>
      <c r="E35" s="607"/>
      <c r="F35" s="40">
        <f>IF(OR('照）特性等証明'!B37=0,'照）特性等証明'!B37=""),"","×")</f>
      </c>
      <c r="G35" s="607">
        <f>IF(OR(B35=0,B35=""),0,'照）特性等証明'!AB37)</f>
        <v>0</v>
      </c>
      <c r="H35" s="607"/>
      <c r="I35" s="41">
        <f>IF(OR('照）特性等証明'!B37=0,'照）特性等証明'!B37=""),"","×")</f>
      </c>
      <c r="J35" s="607">
        <f>IF(OR(B35=0,B35=""),0,'照）特性等証明'!AE37)</f>
        <v>0</v>
      </c>
      <c r="K35" s="607"/>
      <c r="L35" s="42">
        <f t="shared" si="2"/>
      </c>
      <c r="M35" s="607">
        <f t="shared" si="3"/>
        <v>0</v>
      </c>
      <c r="N35" s="607"/>
      <c r="O35" s="607"/>
      <c r="P35" s="607"/>
      <c r="Q35" s="608"/>
      <c r="R35" s="610">
        <f>'照）特性等証明'!AH37</f>
        <v>0</v>
      </c>
      <c r="S35" s="611"/>
      <c r="T35" s="609">
        <f>IF(OR(R35=0,R35=""),0,'照）特性等証明'!AX37)</f>
        <v>0</v>
      </c>
      <c r="U35" s="609"/>
      <c r="V35" s="40">
        <f t="shared" si="4"/>
      </c>
      <c r="W35" s="607">
        <f>IF(OR(R35=0,R35=""),0,'照）特性等証明'!BA37)</f>
        <v>0</v>
      </c>
      <c r="X35" s="607"/>
      <c r="Y35" s="43">
        <f t="shared" si="5"/>
      </c>
      <c r="Z35" s="607">
        <f>IF(OR(R35=0,R35=""),0,'照）特性等証明'!AE37)</f>
        <v>0</v>
      </c>
      <c r="AA35" s="607"/>
      <c r="AB35" s="44">
        <f t="shared" si="6"/>
      </c>
      <c r="AC35" s="607">
        <f t="shared" si="0"/>
        <v>0</v>
      </c>
      <c r="AD35" s="607"/>
      <c r="AE35" s="607"/>
      <c r="AF35" s="607"/>
      <c r="AG35" s="607"/>
      <c r="AH35" s="617">
        <f t="shared" si="7"/>
        <v>0</v>
      </c>
      <c r="AI35" s="618"/>
      <c r="AJ35" s="618"/>
      <c r="AK35" s="618"/>
      <c r="AL35" s="618"/>
      <c r="AM35" s="39">
        <f t="shared" si="1"/>
      </c>
      <c r="AN35" s="615">
        <f t="shared" si="8"/>
        <v>0</v>
      </c>
      <c r="AO35" s="615"/>
      <c r="AP35" s="615"/>
      <c r="AQ35" s="615"/>
      <c r="AR35" s="615"/>
      <c r="AS35" s="44">
        <f t="shared" si="9"/>
      </c>
      <c r="AT35" s="603">
        <f t="shared" si="10"/>
      </c>
      <c r="AU35" s="603"/>
      <c r="AV35" s="603"/>
      <c r="AW35" s="44">
        <f t="shared" si="11"/>
      </c>
      <c r="AX35" s="613">
        <f t="shared" si="12"/>
      </c>
      <c r="AY35" s="613"/>
      <c r="AZ35" s="613"/>
      <c r="BA35" s="613"/>
      <c r="BB35" s="613"/>
      <c r="BC35" s="614"/>
    </row>
    <row r="36" spans="1:55" ht="15" customHeight="1">
      <c r="A36" s="38">
        <v>30</v>
      </c>
      <c r="B36" s="611">
        <f>'照）特性等証明'!B38</f>
        <v>0</v>
      </c>
      <c r="C36" s="611"/>
      <c r="D36" s="607">
        <f>IF(OR(B36=0,B36=""),0,'照）特性等証明'!Y38)</f>
        <v>0</v>
      </c>
      <c r="E36" s="607"/>
      <c r="F36" s="40">
        <f>IF(OR('照）特性等証明'!B38=0,'照）特性等証明'!B38=""),"","×")</f>
      </c>
      <c r="G36" s="607">
        <f>IF(OR(B36=0,B36=""),0,'照）特性等証明'!AB38)</f>
        <v>0</v>
      </c>
      <c r="H36" s="607"/>
      <c r="I36" s="41">
        <f>IF(OR('照）特性等証明'!B38=0,'照）特性等証明'!B38=""),"","×")</f>
      </c>
      <c r="J36" s="607">
        <f>IF(OR(B36=0,B36=""),0,'照）特性等証明'!AE38)</f>
        <v>0</v>
      </c>
      <c r="K36" s="607"/>
      <c r="L36" s="42">
        <f t="shared" si="2"/>
      </c>
      <c r="M36" s="607">
        <f t="shared" si="3"/>
        <v>0</v>
      </c>
      <c r="N36" s="607"/>
      <c r="O36" s="607"/>
      <c r="P36" s="607"/>
      <c r="Q36" s="608"/>
      <c r="R36" s="610">
        <f>'照）特性等証明'!AH38</f>
        <v>0</v>
      </c>
      <c r="S36" s="611"/>
      <c r="T36" s="609">
        <f>IF(OR(R36=0,R36=""),0,'照）特性等証明'!AX38)</f>
        <v>0</v>
      </c>
      <c r="U36" s="609"/>
      <c r="V36" s="40">
        <f t="shared" si="4"/>
      </c>
      <c r="W36" s="607">
        <f>IF(OR(R36=0,R36=""),0,'照）特性等証明'!BA38)</f>
        <v>0</v>
      </c>
      <c r="X36" s="607"/>
      <c r="Y36" s="43">
        <f t="shared" si="5"/>
      </c>
      <c r="Z36" s="607">
        <f>IF(OR(R36=0,R36=""),0,'照）特性等証明'!AE38)</f>
        <v>0</v>
      </c>
      <c r="AA36" s="607"/>
      <c r="AB36" s="44">
        <f t="shared" si="6"/>
      </c>
      <c r="AC36" s="607">
        <f t="shared" si="0"/>
        <v>0</v>
      </c>
      <c r="AD36" s="607"/>
      <c r="AE36" s="607"/>
      <c r="AF36" s="607"/>
      <c r="AG36" s="607"/>
      <c r="AH36" s="617">
        <f t="shared" si="7"/>
        <v>0</v>
      </c>
      <c r="AI36" s="618"/>
      <c r="AJ36" s="618"/>
      <c r="AK36" s="618"/>
      <c r="AL36" s="618"/>
      <c r="AM36" s="39">
        <f t="shared" si="1"/>
      </c>
      <c r="AN36" s="615">
        <f t="shared" si="8"/>
        <v>0</v>
      </c>
      <c r="AO36" s="615"/>
      <c r="AP36" s="615"/>
      <c r="AQ36" s="615"/>
      <c r="AR36" s="615"/>
      <c r="AS36" s="44">
        <f t="shared" si="9"/>
      </c>
      <c r="AT36" s="603">
        <f t="shared" si="10"/>
      </c>
      <c r="AU36" s="603"/>
      <c r="AV36" s="603"/>
      <c r="AW36" s="44">
        <f t="shared" si="11"/>
      </c>
      <c r="AX36" s="613">
        <f t="shared" si="12"/>
      </c>
      <c r="AY36" s="613"/>
      <c r="AZ36" s="613"/>
      <c r="BA36" s="613"/>
      <c r="BB36" s="613"/>
      <c r="BC36" s="614"/>
    </row>
    <row r="37" spans="2:55" ht="15" customHeight="1">
      <c r="B37" s="45"/>
      <c r="C37" s="45"/>
      <c r="D37" s="45"/>
      <c r="E37" s="45"/>
      <c r="F37" s="45"/>
      <c r="G37" s="45"/>
      <c r="H37" s="45"/>
      <c r="I37" s="45"/>
      <c r="J37" s="45"/>
      <c r="K37" s="46"/>
      <c r="L37" s="47" t="s">
        <v>3</v>
      </c>
      <c r="M37" s="616">
        <f>SUM(M7:Q36)</f>
        <v>0</v>
      </c>
      <c r="N37" s="607"/>
      <c r="O37" s="607"/>
      <c r="P37" s="607"/>
      <c r="Q37" s="608"/>
      <c r="T37" s="48"/>
      <c r="V37" s="45"/>
      <c r="W37" s="45"/>
      <c r="X37" s="45"/>
      <c r="AB37" s="47" t="s">
        <v>3</v>
      </c>
      <c r="AC37" s="616">
        <f>SUM(AC7:AG36)</f>
        <v>0</v>
      </c>
      <c r="AD37" s="607"/>
      <c r="AE37" s="607"/>
      <c r="AF37" s="607"/>
      <c r="AG37" s="607"/>
      <c r="AH37" s="50"/>
      <c r="AI37" s="51"/>
      <c r="AJ37" s="51"/>
      <c r="AK37" s="51"/>
      <c r="AL37" s="51"/>
      <c r="AN37" s="38"/>
      <c r="AO37" s="38"/>
      <c r="AP37" s="38"/>
      <c r="AQ37" s="38"/>
      <c r="AR37" s="38"/>
      <c r="AS37" s="52"/>
      <c r="AT37" s="52"/>
      <c r="AU37" s="52"/>
      <c r="AV37" s="52"/>
      <c r="AW37" s="52" t="s">
        <v>3</v>
      </c>
      <c r="AX37" s="612">
        <f>SUM(AX7:BC36)</f>
        <v>0</v>
      </c>
      <c r="AY37" s="612"/>
      <c r="AZ37" s="612"/>
      <c r="BA37" s="612"/>
      <c r="BB37" s="612"/>
      <c r="BC37" s="612"/>
    </row>
  </sheetData>
  <sheetProtection/>
  <mergeCells count="464">
    <mergeCell ref="AL1:BC2"/>
    <mergeCell ref="R4:AG4"/>
    <mergeCell ref="Z31:AA31"/>
    <mergeCell ref="AC31:AG31"/>
    <mergeCell ref="T29:U29"/>
    <mergeCell ref="Z29:AA29"/>
    <mergeCell ref="AC29:AG29"/>
    <mergeCell ref="T6:U6"/>
    <mergeCell ref="AC30:AG30"/>
    <mergeCell ref="T31:U31"/>
    <mergeCell ref="A1:J2"/>
    <mergeCell ref="K1:AK2"/>
    <mergeCell ref="T35:U35"/>
    <mergeCell ref="Z35:AA35"/>
    <mergeCell ref="AC35:AG35"/>
    <mergeCell ref="Y5:Y6"/>
    <mergeCell ref="Z5:AA5"/>
    <mergeCell ref="AB5:AB6"/>
    <mergeCell ref="AC5:AG5"/>
    <mergeCell ref="T5:U5"/>
    <mergeCell ref="AC32:AG32"/>
    <mergeCell ref="T33:U33"/>
    <mergeCell ref="Z33:AA33"/>
    <mergeCell ref="AC33:AG33"/>
    <mergeCell ref="AX7:BC7"/>
    <mergeCell ref="AX5:BC5"/>
    <mergeCell ref="AX6:BC6"/>
    <mergeCell ref="AH8:AL8"/>
    <mergeCell ref="AH7:AL7"/>
    <mergeCell ref="AH5:AL6"/>
    <mergeCell ref="AS5:AS6"/>
    <mergeCell ref="AX8:BC8"/>
    <mergeCell ref="AT7:AV7"/>
    <mergeCell ref="AT8:AV8"/>
    <mergeCell ref="AC25:AG25"/>
    <mergeCell ref="T26:U26"/>
    <mergeCell ref="Z26:AA26"/>
    <mergeCell ref="AC26:AG26"/>
    <mergeCell ref="W26:X26"/>
    <mergeCell ref="Z25:AA25"/>
    <mergeCell ref="T25:U25"/>
    <mergeCell ref="W25:X25"/>
    <mergeCell ref="AC27:AG27"/>
    <mergeCell ref="T28:U28"/>
    <mergeCell ref="Z28:AA28"/>
    <mergeCell ref="AC28:AG28"/>
    <mergeCell ref="T27:U27"/>
    <mergeCell ref="Z27:AA27"/>
    <mergeCell ref="W27:X27"/>
    <mergeCell ref="W28:X28"/>
    <mergeCell ref="T24:U24"/>
    <mergeCell ref="Z24:AA24"/>
    <mergeCell ref="AC24:AG24"/>
    <mergeCell ref="T22:U22"/>
    <mergeCell ref="Z22:AA22"/>
    <mergeCell ref="AC22:AG22"/>
    <mergeCell ref="AC23:AG23"/>
    <mergeCell ref="W24:X24"/>
    <mergeCell ref="AH4:BC4"/>
    <mergeCell ref="AH10:AL10"/>
    <mergeCell ref="AH11:AL11"/>
    <mergeCell ref="AH12:AL12"/>
    <mergeCell ref="AN5:AR6"/>
    <mergeCell ref="AN8:AR8"/>
    <mergeCell ref="AN9:AR9"/>
    <mergeCell ref="AN10:AR10"/>
    <mergeCell ref="AN11:AR11"/>
    <mergeCell ref="AN12:AR12"/>
    <mergeCell ref="Z21:AA21"/>
    <mergeCell ref="AC21:AG21"/>
    <mergeCell ref="AN7:AR7"/>
    <mergeCell ref="AH13:AL13"/>
    <mergeCell ref="AH14:AL14"/>
    <mergeCell ref="AH15:AL15"/>
    <mergeCell ref="AH16:AL16"/>
    <mergeCell ref="AH17:AL17"/>
    <mergeCell ref="AH18:AL18"/>
    <mergeCell ref="AH9:AL9"/>
    <mergeCell ref="Z20:AA20"/>
    <mergeCell ref="AC20:AG20"/>
    <mergeCell ref="AM5:AM6"/>
    <mergeCell ref="AH19:AL19"/>
    <mergeCell ref="AH20:AL20"/>
    <mergeCell ref="Z18:AA18"/>
    <mergeCell ref="AC18:AG18"/>
    <mergeCell ref="Z19:AA19"/>
    <mergeCell ref="AC19:AG19"/>
    <mergeCell ref="Z14:AA14"/>
    <mergeCell ref="T17:U17"/>
    <mergeCell ref="Z17:AA17"/>
    <mergeCell ref="AC17:AG17"/>
    <mergeCell ref="T19:U19"/>
    <mergeCell ref="W17:X17"/>
    <mergeCell ref="W18:X18"/>
    <mergeCell ref="W19:X19"/>
    <mergeCell ref="T18:U18"/>
    <mergeCell ref="T16:U16"/>
    <mergeCell ref="Z16:AA16"/>
    <mergeCell ref="AC16:AG16"/>
    <mergeCell ref="AN14:AR14"/>
    <mergeCell ref="AN15:AR15"/>
    <mergeCell ref="AN16:AR16"/>
    <mergeCell ref="T15:U15"/>
    <mergeCell ref="Z15:AA15"/>
    <mergeCell ref="AC15:AG15"/>
    <mergeCell ref="T14:U14"/>
    <mergeCell ref="AC14:AG14"/>
    <mergeCell ref="AX9:BC9"/>
    <mergeCell ref="AX10:BC10"/>
    <mergeCell ref="AX11:BC11"/>
    <mergeCell ref="AX12:BC12"/>
    <mergeCell ref="AN13:AR13"/>
    <mergeCell ref="AX14:BC14"/>
    <mergeCell ref="AT9:AV9"/>
    <mergeCell ref="AT10:AV10"/>
    <mergeCell ref="AT11:AV11"/>
    <mergeCell ref="AX13:BC13"/>
    <mergeCell ref="Z13:AA13"/>
    <mergeCell ref="AC13:AG13"/>
    <mergeCell ref="AT12:AV12"/>
    <mergeCell ref="AT13:AV13"/>
    <mergeCell ref="AH23:AL23"/>
    <mergeCell ref="T9:U9"/>
    <mergeCell ref="Z9:AA9"/>
    <mergeCell ref="AC9:AG9"/>
    <mergeCell ref="AH22:AL22"/>
    <mergeCell ref="T10:U10"/>
    <mergeCell ref="Z10:AA10"/>
    <mergeCell ref="AC10:AG10"/>
    <mergeCell ref="AH21:AL21"/>
    <mergeCell ref="Z11:AA11"/>
    <mergeCell ref="AC8:AG8"/>
    <mergeCell ref="AC11:AG11"/>
    <mergeCell ref="T12:U12"/>
    <mergeCell ref="Z12:AA12"/>
    <mergeCell ref="AC12:AG12"/>
    <mergeCell ref="T11:U11"/>
    <mergeCell ref="W8:X8"/>
    <mergeCell ref="W11:X11"/>
    <mergeCell ref="R28:S28"/>
    <mergeCell ref="R20:S20"/>
    <mergeCell ref="R21:S21"/>
    <mergeCell ref="R22:S22"/>
    <mergeCell ref="R23:S23"/>
    <mergeCell ref="R27:S27"/>
    <mergeCell ref="R24:S24"/>
    <mergeCell ref="R25:S25"/>
    <mergeCell ref="R26:S26"/>
    <mergeCell ref="AC6:AG6"/>
    <mergeCell ref="AH25:AL25"/>
    <mergeCell ref="R15:S15"/>
    <mergeCell ref="R16:S16"/>
    <mergeCell ref="T7:U7"/>
    <mergeCell ref="Z7:AA7"/>
    <mergeCell ref="AC7:AG7"/>
    <mergeCell ref="AH24:AL24"/>
    <mergeCell ref="R14:S14"/>
    <mergeCell ref="T13:U13"/>
    <mergeCell ref="R9:S9"/>
    <mergeCell ref="R10:S10"/>
    <mergeCell ref="R11:S11"/>
    <mergeCell ref="Z6:AA6"/>
    <mergeCell ref="T8:U8"/>
    <mergeCell ref="Z8:AA8"/>
    <mergeCell ref="R7:S7"/>
    <mergeCell ref="R8:S8"/>
    <mergeCell ref="V5:V6"/>
    <mergeCell ref="W5:X5"/>
    <mergeCell ref="B4:Q4"/>
    <mergeCell ref="R5:S5"/>
    <mergeCell ref="R6:S6"/>
    <mergeCell ref="M5:Q5"/>
    <mergeCell ref="M6:Q6"/>
    <mergeCell ref="I5:I6"/>
    <mergeCell ref="G5:H5"/>
    <mergeCell ref="J5:K5"/>
    <mergeCell ref="D6:E6"/>
    <mergeCell ref="G6:H6"/>
    <mergeCell ref="M28:Q28"/>
    <mergeCell ref="B5:C5"/>
    <mergeCell ref="B6:C6"/>
    <mergeCell ref="M22:Q22"/>
    <mergeCell ref="M23:Q23"/>
    <mergeCell ref="M24:Q24"/>
    <mergeCell ref="M25:Q25"/>
    <mergeCell ref="M8:Q8"/>
    <mergeCell ref="M14:Q14"/>
    <mergeCell ref="M15:Q15"/>
    <mergeCell ref="M9:Q9"/>
    <mergeCell ref="M10:Q10"/>
    <mergeCell ref="M11:Q11"/>
    <mergeCell ref="D12:E12"/>
    <mergeCell ref="G12:H12"/>
    <mergeCell ref="G10:H10"/>
    <mergeCell ref="J9:K9"/>
    <mergeCell ref="J10:K10"/>
    <mergeCell ref="J11:K11"/>
    <mergeCell ref="D8:E8"/>
    <mergeCell ref="D10:E10"/>
    <mergeCell ref="D11:E11"/>
    <mergeCell ref="G9:H9"/>
    <mergeCell ref="L5:L6"/>
    <mergeCell ref="F5:F6"/>
    <mergeCell ref="G8:H8"/>
    <mergeCell ref="M7:Q7"/>
    <mergeCell ref="D5:E5"/>
    <mergeCell ref="J6:K6"/>
    <mergeCell ref="D22:E22"/>
    <mergeCell ref="G22:H22"/>
    <mergeCell ref="J22:K22"/>
    <mergeCell ref="D13:E13"/>
    <mergeCell ref="G16:H16"/>
    <mergeCell ref="G13:H13"/>
    <mergeCell ref="G14:H14"/>
    <mergeCell ref="G15:H15"/>
    <mergeCell ref="M17:Q17"/>
    <mergeCell ref="G17:H17"/>
    <mergeCell ref="D20:E20"/>
    <mergeCell ref="J19:K19"/>
    <mergeCell ref="M20:Q20"/>
    <mergeCell ref="M19:Q19"/>
    <mergeCell ref="J17:K17"/>
    <mergeCell ref="G18:H18"/>
    <mergeCell ref="B8:C8"/>
    <mergeCell ref="B9:C9"/>
    <mergeCell ref="B12:C12"/>
    <mergeCell ref="B11:C11"/>
    <mergeCell ref="B14:C14"/>
    <mergeCell ref="D16:E16"/>
    <mergeCell ref="D17:E17"/>
    <mergeCell ref="D18:E18"/>
    <mergeCell ref="D15:E15"/>
    <mergeCell ref="D14:E14"/>
    <mergeCell ref="B16:C16"/>
    <mergeCell ref="B15:C15"/>
    <mergeCell ref="B18:C18"/>
    <mergeCell ref="B17:C17"/>
    <mergeCell ref="B7:C7"/>
    <mergeCell ref="AN17:AR17"/>
    <mergeCell ref="AN18:AR18"/>
    <mergeCell ref="B10:C10"/>
    <mergeCell ref="B13:C13"/>
    <mergeCell ref="G7:H7"/>
    <mergeCell ref="J7:K7"/>
    <mergeCell ref="J8:K8"/>
    <mergeCell ref="D7:E7"/>
    <mergeCell ref="D9:E9"/>
    <mergeCell ref="B23:C23"/>
    <mergeCell ref="B22:C22"/>
    <mergeCell ref="AN23:AR23"/>
    <mergeCell ref="AH36:AL36"/>
    <mergeCell ref="AH32:AL32"/>
    <mergeCell ref="AH33:AL33"/>
    <mergeCell ref="AH34:AL34"/>
    <mergeCell ref="AH35:AL35"/>
    <mergeCell ref="AH28:AL28"/>
    <mergeCell ref="AH29:AL29"/>
    <mergeCell ref="D23:E23"/>
    <mergeCell ref="G23:H23"/>
    <mergeCell ref="J23:K23"/>
    <mergeCell ref="Z23:AA23"/>
    <mergeCell ref="T23:U23"/>
    <mergeCell ref="W23:X23"/>
    <mergeCell ref="AN29:AR29"/>
    <mergeCell ref="AN27:AR27"/>
    <mergeCell ref="D24:E24"/>
    <mergeCell ref="G24:H24"/>
    <mergeCell ref="J24:K24"/>
    <mergeCell ref="AN24:AR24"/>
    <mergeCell ref="AN25:AR25"/>
    <mergeCell ref="AN26:AR26"/>
    <mergeCell ref="AH26:AL26"/>
    <mergeCell ref="AH27:AL27"/>
    <mergeCell ref="G29:H29"/>
    <mergeCell ref="J28:K28"/>
    <mergeCell ref="B25:C25"/>
    <mergeCell ref="B24:C24"/>
    <mergeCell ref="J29:K29"/>
    <mergeCell ref="G26:H26"/>
    <mergeCell ref="J26:K26"/>
    <mergeCell ref="M26:Q26"/>
    <mergeCell ref="D27:E27"/>
    <mergeCell ref="G27:H27"/>
    <mergeCell ref="J27:K27"/>
    <mergeCell ref="M27:Q27"/>
    <mergeCell ref="B32:C32"/>
    <mergeCell ref="D32:E32"/>
    <mergeCell ref="AN33:AR33"/>
    <mergeCell ref="R29:S29"/>
    <mergeCell ref="G32:H32"/>
    <mergeCell ref="J32:K32"/>
    <mergeCell ref="B30:C30"/>
    <mergeCell ref="B31:C31"/>
    <mergeCell ref="D31:E31"/>
    <mergeCell ref="W32:X32"/>
    <mergeCell ref="AX15:BC15"/>
    <mergeCell ref="AX16:BC16"/>
    <mergeCell ref="AX17:BC17"/>
    <mergeCell ref="AX18:BC18"/>
    <mergeCell ref="AX19:BC19"/>
    <mergeCell ref="AX20:BC20"/>
    <mergeCell ref="AX21:BC21"/>
    <mergeCell ref="AN22:AR22"/>
    <mergeCell ref="AX22:BC22"/>
    <mergeCell ref="AT22:AV22"/>
    <mergeCell ref="AN19:AR19"/>
    <mergeCell ref="AN20:AR20"/>
    <mergeCell ref="AN21:AR21"/>
    <mergeCell ref="AT21:AV21"/>
    <mergeCell ref="AX23:BC23"/>
    <mergeCell ref="AX24:BC24"/>
    <mergeCell ref="AX25:BC25"/>
    <mergeCell ref="AX26:BC26"/>
    <mergeCell ref="AX27:BC27"/>
    <mergeCell ref="AX28:BC28"/>
    <mergeCell ref="B29:C29"/>
    <mergeCell ref="D28:E28"/>
    <mergeCell ref="G28:H28"/>
    <mergeCell ref="B28:C28"/>
    <mergeCell ref="D29:E29"/>
    <mergeCell ref="M29:Q29"/>
    <mergeCell ref="AX29:BC29"/>
    <mergeCell ref="AN28:AR28"/>
    <mergeCell ref="AX30:BC30"/>
    <mergeCell ref="D30:E30"/>
    <mergeCell ref="G30:H30"/>
    <mergeCell ref="J30:K30"/>
    <mergeCell ref="T30:U30"/>
    <mergeCell ref="Z30:AA30"/>
    <mergeCell ref="M30:Q30"/>
    <mergeCell ref="AN30:AR30"/>
    <mergeCell ref="AH30:AL30"/>
    <mergeCell ref="AT30:AV30"/>
    <mergeCell ref="AX31:BC31"/>
    <mergeCell ref="G31:H31"/>
    <mergeCell ref="J31:K31"/>
    <mergeCell ref="M31:Q31"/>
    <mergeCell ref="AN31:AR31"/>
    <mergeCell ref="AH31:AL31"/>
    <mergeCell ref="R31:S31"/>
    <mergeCell ref="AT31:AV31"/>
    <mergeCell ref="W31:X31"/>
    <mergeCell ref="AX32:BC32"/>
    <mergeCell ref="AX33:BC33"/>
    <mergeCell ref="G33:H33"/>
    <mergeCell ref="J33:K33"/>
    <mergeCell ref="M33:Q33"/>
    <mergeCell ref="R32:S32"/>
    <mergeCell ref="T32:U32"/>
    <mergeCell ref="Z32:AA32"/>
    <mergeCell ref="M32:Q32"/>
    <mergeCell ref="AN32:AR32"/>
    <mergeCell ref="B34:C34"/>
    <mergeCell ref="B35:C35"/>
    <mergeCell ref="W33:X33"/>
    <mergeCell ref="J34:K34"/>
    <mergeCell ref="B33:C33"/>
    <mergeCell ref="D33:E33"/>
    <mergeCell ref="T34:U34"/>
    <mergeCell ref="D34:E34"/>
    <mergeCell ref="W34:X34"/>
    <mergeCell ref="D35:E35"/>
    <mergeCell ref="AC37:AG37"/>
    <mergeCell ref="M35:Q35"/>
    <mergeCell ref="W35:X35"/>
    <mergeCell ref="W36:X36"/>
    <mergeCell ref="Z36:AA36"/>
    <mergeCell ref="AC36:AG36"/>
    <mergeCell ref="Z34:AA34"/>
    <mergeCell ref="AX34:BC34"/>
    <mergeCell ref="AX35:BC35"/>
    <mergeCell ref="AN35:AR35"/>
    <mergeCell ref="AN34:AR34"/>
    <mergeCell ref="AC34:AG34"/>
    <mergeCell ref="AX37:BC37"/>
    <mergeCell ref="D36:E36"/>
    <mergeCell ref="G36:H36"/>
    <mergeCell ref="R36:S36"/>
    <mergeCell ref="T36:U36"/>
    <mergeCell ref="M36:Q36"/>
    <mergeCell ref="AX36:BC36"/>
    <mergeCell ref="AN36:AR36"/>
    <mergeCell ref="J36:K36"/>
    <mergeCell ref="M37:Q37"/>
    <mergeCell ref="B20:C20"/>
    <mergeCell ref="B19:C19"/>
    <mergeCell ref="G20:H20"/>
    <mergeCell ref="J20:K20"/>
    <mergeCell ref="D19:E19"/>
    <mergeCell ref="G19:H19"/>
    <mergeCell ref="B21:C21"/>
    <mergeCell ref="G21:H21"/>
    <mergeCell ref="J21:K21"/>
    <mergeCell ref="B27:C27"/>
    <mergeCell ref="B26:C26"/>
    <mergeCell ref="D25:E25"/>
    <mergeCell ref="G25:H25"/>
    <mergeCell ref="D21:E21"/>
    <mergeCell ref="J25:K25"/>
    <mergeCell ref="D26:E26"/>
    <mergeCell ref="R18:S18"/>
    <mergeCell ref="B36:C36"/>
    <mergeCell ref="R33:S33"/>
    <mergeCell ref="R34:S34"/>
    <mergeCell ref="R35:S35"/>
    <mergeCell ref="G35:H35"/>
    <mergeCell ref="J35:K35"/>
    <mergeCell ref="G34:H34"/>
    <mergeCell ref="M34:Q34"/>
    <mergeCell ref="R19:S19"/>
    <mergeCell ref="R17:S17"/>
    <mergeCell ref="J16:K16"/>
    <mergeCell ref="J12:K12"/>
    <mergeCell ref="J13:K13"/>
    <mergeCell ref="J14:K14"/>
    <mergeCell ref="J15:K15"/>
    <mergeCell ref="M13:Q13"/>
    <mergeCell ref="M12:Q12"/>
    <mergeCell ref="R12:S12"/>
    <mergeCell ref="R13:S13"/>
    <mergeCell ref="M16:Q16"/>
    <mergeCell ref="W12:X12"/>
    <mergeCell ref="G11:H11"/>
    <mergeCell ref="W30:X30"/>
    <mergeCell ref="T20:U20"/>
    <mergeCell ref="T21:U21"/>
    <mergeCell ref="M21:Q21"/>
    <mergeCell ref="J18:K18"/>
    <mergeCell ref="M18:Q18"/>
    <mergeCell ref="R30:S30"/>
    <mergeCell ref="W29:X29"/>
    <mergeCell ref="W13:X13"/>
    <mergeCell ref="W14:X14"/>
    <mergeCell ref="W15:X15"/>
    <mergeCell ref="W16:X16"/>
    <mergeCell ref="W21:X21"/>
    <mergeCell ref="W22:X22"/>
    <mergeCell ref="W20:X20"/>
    <mergeCell ref="W6:X6"/>
    <mergeCell ref="W7:X7"/>
    <mergeCell ref="W9:X9"/>
    <mergeCell ref="W10:X10"/>
    <mergeCell ref="AT14:AV14"/>
    <mergeCell ref="AT15:AV15"/>
    <mergeCell ref="AT16:AV16"/>
    <mergeCell ref="AT17:AV17"/>
    <mergeCell ref="AT18:AV18"/>
    <mergeCell ref="AT19:AV19"/>
    <mergeCell ref="AT20:AV20"/>
    <mergeCell ref="AT29:AV29"/>
    <mergeCell ref="AT23:AV23"/>
    <mergeCell ref="AT24:AV24"/>
    <mergeCell ref="AT25:AV25"/>
    <mergeCell ref="AT26:AV26"/>
    <mergeCell ref="AW5:AW6"/>
    <mergeCell ref="AT36:AV36"/>
    <mergeCell ref="AT6:AV6"/>
    <mergeCell ref="AT5:AV5"/>
    <mergeCell ref="AT32:AV32"/>
    <mergeCell ref="AT33:AV33"/>
    <mergeCell ref="AT34:AV34"/>
    <mergeCell ref="AT35:AV35"/>
    <mergeCell ref="AT27:AV27"/>
    <mergeCell ref="AT28:AV28"/>
  </mergeCells>
  <conditionalFormatting sqref="AC7:AG36">
    <cfRule type="cellIs" priority="1" dxfId="0"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workbookViewId="0" topLeftCell="A1">
      <pane ySplit="8" topLeftCell="BM9" activePane="bottomLeft" state="frozen"/>
      <selection pane="topLeft" activeCell="A1" sqref="A1:AM2"/>
      <selection pane="bottomLeft" activeCell="A1" sqref="A1:BC2"/>
    </sheetView>
  </sheetViews>
  <sheetFormatPr defaultColWidth="9.00390625" defaultRowHeight="15" customHeight="1"/>
  <cols>
    <col min="1" max="1" width="2.625" style="55" customWidth="1"/>
    <col min="2" max="16384" width="2.625" style="49" customWidth="1"/>
  </cols>
  <sheetData>
    <row r="1" spans="1:55" ht="15" customHeight="1">
      <c r="A1" s="673" t="s">
        <v>292</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row>
    <row r="2" spans="1:55"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row>
    <row r="3" spans="1:55" ht="15" customHeight="1">
      <c r="A3" s="678" t="s">
        <v>101</v>
      </c>
      <c r="B3" s="679"/>
      <c r="C3" s="679"/>
      <c r="D3" s="679"/>
      <c r="E3" s="679"/>
      <c r="F3" s="679"/>
      <c r="G3" s="679"/>
      <c r="H3" s="679"/>
      <c r="I3" s="679"/>
      <c r="J3" s="679"/>
      <c r="K3" s="679"/>
      <c r="L3" s="679"/>
      <c r="M3" s="679"/>
      <c r="N3" s="679"/>
      <c r="O3" s="679"/>
      <c r="P3" s="679"/>
      <c r="Q3" s="679"/>
      <c r="R3" s="679"/>
      <c r="S3" s="679"/>
      <c r="T3" s="679"/>
      <c r="U3" s="679"/>
      <c r="V3" s="679"/>
      <c r="W3" s="679"/>
      <c r="X3" s="641" t="s">
        <v>1</v>
      </c>
      <c r="Y3" s="641"/>
      <c r="Z3" s="659"/>
      <c r="AA3" s="641" t="s">
        <v>0</v>
      </c>
      <c r="AB3" s="659"/>
      <c r="AC3" s="641" t="s">
        <v>34</v>
      </c>
      <c r="AD3" s="659"/>
      <c r="AE3" s="641" t="s">
        <v>12</v>
      </c>
      <c r="AF3" s="674">
        <f>'共通シートⅡ'!U6</f>
        <v>0</v>
      </c>
      <c r="AG3" s="674"/>
      <c r="AH3" s="674"/>
      <c r="AI3" s="674"/>
      <c r="AJ3" s="674"/>
      <c r="AK3" s="674"/>
      <c r="AL3" s="674"/>
      <c r="AM3" s="674"/>
      <c r="AN3" s="674"/>
      <c r="AO3" s="674"/>
      <c r="AP3" s="674"/>
      <c r="AQ3" s="674"/>
      <c r="AR3" s="674"/>
      <c r="AS3" s="674"/>
      <c r="AT3" s="674"/>
      <c r="AU3" s="194"/>
      <c r="AV3" s="676">
        <f>'共通シートⅡ'!E33</f>
        <v>0</v>
      </c>
      <c r="AW3" s="676"/>
      <c r="AX3" s="676"/>
      <c r="AY3" s="676"/>
      <c r="AZ3" s="676"/>
      <c r="BA3" s="676"/>
      <c r="BB3" s="644" t="s">
        <v>59</v>
      </c>
      <c r="BC3" s="645"/>
    </row>
    <row r="4" spans="1:55" ht="15" customHeight="1">
      <c r="A4" s="680"/>
      <c r="B4" s="681"/>
      <c r="C4" s="681"/>
      <c r="D4" s="681"/>
      <c r="E4" s="681"/>
      <c r="F4" s="681"/>
      <c r="G4" s="681"/>
      <c r="H4" s="681"/>
      <c r="I4" s="681"/>
      <c r="J4" s="681"/>
      <c r="K4" s="681"/>
      <c r="L4" s="681"/>
      <c r="M4" s="681"/>
      <c r="N4" s="681"/>
      <c r="O4" s="681"/>
      <c r="P4" s="681"/>
      <c r="Q4" s="681"/>
      <c r="R4" s="681"/>
      <c r="S4" s="681"/>
      <c r="T4" s="681"/>
      <c r="U4" s="681"/>
      <c r="V4" s="681"/>
      <c r="W4" s="681"/>
      <c r="X4" s="604"/>
      <c r="Y4" s="604"/>
      <c r="Z4" s="490"/>
      <c r="AA4" s="604"/>
      <c r="AB4" s="490"/>
      <c r="AC4" s="604"/>
      <c r="AD4" s="490"/>
      <c r="AE4" s="604"/>
      <c r="AF4" s="675"/>
      <c r="AG4" s="675"/>
      <c r="AH4" s="675"/>
      <c r="AI4" s="675"/>
      <c r="AJ4" s="675"/>
      <c r="AK4" s="675"/>
      <c r="AL4" s="675"/>
      <c r="AM4" s="675"/>
      <c r="AN4" s="675"/>
      <c r="AO4" s="675"/>
      <c r="AP4" s="675"/>
      <c r="AQ4" s="675"/>
      <c r="AR4" s="675"/>
      <c r="AS4" s="675"/>
      <c r="AT4" s="675"/>
      <c r="AU4" s="196"/>
      <c r="AV4" s="677"/>
      <c r="AW4" s="677"/>
      <c r="AX4" s="677"/>
      <c r="AY4" s="677"/>
      <c r="AZ4" s="677"/>
      <c r="BA4" s="677"/>
      <c r="BB4" s="646"/>
      <c r="BC4" s="647"/>
    </row>
    <row r="5" spans="1:55" ht="9.75" customHeight="1">
      <c r="A5" s="193"/>
      <c r="B5" s="197"/>
      <c r="C5" s="197"/>
      <c r="D5" s="197"/>
      <c r="E5" s="197"/>
      <c r="F5" s="197"/>
      <c r="G5" s="197"/>
      <c r="H5" s="197"/>
      <c r="I5" s="197"/>
      <c r="J5" s="197"/>
      <c r="K5" s="197"/>
      <c r="L5" s="197"/>
      <c r="M5" s="197"/>
      <c r="N5" s="197"/>
      <c r="O5" s="197"/>
      <c r="P5" s="197"/>
      <c r="Q5" s="197"/>
      <c r="R5" s="197"/>
      <c r="S5" s="197"/>
      <c r="T5" s="197"/>
      <c r="U5" s="197"/>
      <c r="V5" s="197"/>
      <c r="W5" s="197"/>
      <c r="X5" s="198"/>
      <c r="Y5" s="198"/>
      <c r="Z5" s="199"/>
      <c r="AA5" s="200"/>
      <c r="AB5" s="199"/>
      <c r="AC5" s="198"/>
      <c r="AD5" s="199"/>
      <c r="AE5" s="198"/>
      <c r="AF5" s="201"/>
      <c r="AG5" s="201"/>
      <c r="AH5" s="201"/>
      <c r="AI5" s="201"/>
      <c r="AJ5" s="201"/>
      <c r="AK5" s="201"/>
      <c r="AL5" s="201"/>
      <c r="AM5" s="201"/>
      <c r="AN5" s="201"/>
      <c r="AO5" s="201"/>
      <c r="AP5" s="201"/>
      <c r="AQ5" s="201"/>
      <c r="AR5" s="201"/>
      <c r="AS5" s="201"/>
      <c r="AT5" s="201"/>
      <c r="AU5" s="201"/>
      <c r="AV5" s="201"/>
      <c r="AW5" s="201"/>
      <c r="AX5" s="201"/>
      <c r="AY5" s="201"/>
      <c r="AZ5" s="201"/>
      <c r="BA5" s="201"/>
      <c r="BB5" s="54"/>
      <c r="BC5" s="54"/>
    </row>
    <row r="6" spans="1:55" ht="15" customHeight="1">
      <c r="A6" s="192"/>
      <c r="B6" s="648" t="s">
        <v>91</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9"/>
      <c r="AJ6" s="650" t="s">
        <v>92</v>
      </c>
      <c r="AK6" s="648"/>
      <c r="AL6" s="648"/>
      <c r="AM6" s="648"/>
      <c r="AN6" s="648"/>
      <c r="AO6" s="648"/>
      <c r="AP6" s="648"/>
      <c r="AQ6" s="648"/>
      <c r="AR6" s="648"/>
      <c r="AS6" s="648"/>
      <c r="AT6" s="648"/>
      <c r="AU6" s="648"/>
      <c r="AV6" s="648"/>
      <c r="AW6" s="648"/>
      <c r="AX6" s="648"/>
      <c r="AY6" s="648"/>
      <c r="AZ6" s="648"/>
      <c r="BA6" s="648"/>
      <c r="BB6" s="648"/>
      <c r="BC6" s="648"/>
    </row>
    <row r="7" spans="2:55" ht="15" customHeight="1">
      <c r="B7" s="651" t="s">
        <v>108</v>
      </c>
      <c r="C7" s="652"/>
      <c r="D7" s="688" t="s">
        <v>110</v>
      </c>
      <c r="E7" s="642"/>
      <c r="F7" s="642"/>
      <c r="G7" s="689"/>
      <c r="H7" s="655" t="s">
        <v>94</v>
      </c>
      <c r="I7" s="601"/>
      <c r="J7" s="656"/>
      <c r="K7" s="688" t="s">
        <v>57</v>
      </c>
      <c r="L7" s="642"/>
      <c r="M7" s="642"/>
      <c r="N7" s="642"/>
      <c r="O7" s="642"/>
      <c r="P7" s="642"/>
      <c r="Q7" s="642"/>
      <c r="R7" s="642"/>
      <c r="S7" s="642"/>
      <c r="T7" s="689"/>
      <c r="U7" s="651" t="s">
        <v>96</v>
      </c>
      <c r="V7" s="641"/>
      <c r="W7" s="652"/>
      <c r="X7" s="693" t="s">
        <v>58</v>
      </c>
      <c r="Y7" s="694"/>
      <c r="Z7" s="694"/>
      <c r="AA7" s="694"/>
      <c r="AB7" s="694"/>
      <c r="AC7" s="694"/>
      <c r="AD7" s="694"/>
      <c r="AE7" s="694"/>
      <c r="AF7" s="694"/>
      <c r="AG7" s="694"/>
      <c r="AH7" s="694"/>
      <c r="AI7" s="694"/>
      <c r="AJ7" s="687" t="s">
        <v>108</v>
      </c>
      <c r="AK7" s="685"/>
      <c r="AL7" s="685" t="s">
        <v>110</v>
      </c>
      <c r="AM7" s="685"/>
      <c r="AN7" s="685"/>
      <c r="AO7" s="685"/>
      <c r="AP7" s="685" t="s">
        <v>57</v>
      </c>
      <c r="AQ7" s="685"/>
      <c r="AR7" s="685"/>
      <c r="AS7" s="685"/>
      <c r="AT7" s="685"/>
      <c r="AU7" s="685"/>
      <c r="AV7" s="685"/>
      <c r="AW7" s="685"/>
      <c r="AX7" s="685"/>
      <c r="AY7" s="685"/>
      <c r="AZ7" s="685" t="s">
        <v>98</v>
      </c>
      <c r="BA7" s="685"/>
      <c r="BB7" s="685"/>
      <c r="BC7" s="685"/>
    </row>
    <row r="8" spans="2:55" ht="15" customHeight="1">
      <c r="B8" s="653" t="s">
        <v>93</v>
      </c>
      <c r="C8" s="654"/>
      <c r="D8" s="690"/>
      <c r="E8" s="691"/>
      <c r="F8" s="691"/>
      <c r="G8" s="692"/>
      <c r="H8" s="657" t="s">
        <v>95</v>
      </c>
      <c r="I8" s="602"/>
      <c r="J8" s="658"/>
      <c r="K8" s="690"/>
      <c r="L8" s="691"/>
      <c r="M8" s="691"/>
      <c r="N8" s="691"/>
      <c r="O8" s="691"/>
      <c r="P8" s="691"/>
      <c r="Q8" s="691"/>
      <c r="R8" s="691"/>
      <c r="S8" s="691"/>
      <c r="T8" s="692"/>
      <c r="U8" s="653" t="s">
        <v>100</v>
      </c>
      <c r="V8" s="604"/>
      <c r="W8" s="654"/>
      <c r="X8" s="649" t="s">
        <v>285</v>
      </c>
      <c r="Y8" s="661"/>
      <c r="Z8" s="661"/>
      <c r="AA8" s="662"/>
      <c r="AB8" s="649" t="s">
        <v>97</v>
      </c>
      <c r="AC8" s="671"/>
      <c r="AD8" s="671"/>
      <c r="AE8" s="672"/>
      <c r="AF8" s="649" t="s">
        <v>286</v>
      </c>
      <c r="AG8" s="671"/>
      <c r="AH8" s="671"/>
      <c r="AI8" s="671"/>
      <c r="AJ8" s="686" t="s">
        <v>93</v>
      </c>
      <c r="AK8" s="684"/>
      <c r="AL8" s="684"/>
      <c r="AM8" s="684"/>
      <c r="AN8" s="684"/>
      <c r="AO8" s="684"/>
      <c r="AP8" s="684"/>
      <c r="AQ8" s="684"/>
      <c r="AR8" s="684"/>
      <c r="AS8" s="684"/>
      <c r="AT8" s="684"/>
      <c r="AU8" s="684"/>
      <c r="AV8" s="684"/>
      <c r="AW8" s="684"/>
      <c r="AX8" s="684"/>
      <c r="AY8" s="684"/>
      <c r="AZ8" s="684" t="s">
        <v>99</v>
      </c>
      <c r="BA8" s="684"/>
      <c r="BB8" s="684"/>
      <c r="BC8" s="684"/>
    </row>
    <row r="9" spans="1:55" ht="15" customHeight="1">
      <c r="A9" s="55">
        <v>1</v>
      </c>
      <c r="B9" s="670"/>
      <c r="C9" s="670"/>
      <c r="D9" s="377"/>
      <c r="E9" s="377"/>
      <c r="F9" s="377"/>
      <c r="G9" s="377"/>
      <c r="H9" s="388"/>
      <c r="I9" s="388"/>
      <c r="J9" s="388"/>
      <c r="K9" s="353"/>
      <c r="L9" s="354"/>
      <c r="M9" s="354"/>
      <c r="N9" s="354"/>
      <c r="O9" s="354"/>
      <c r="P9" s="354"/>
      <c r="Q9" s="354"/>
      <c r="R9" s="354"/>
      <c r="S9" s="354"/>
      <c r="T9" s="390"/>
      <c r="U9" s="389"/>
      <c r="V9" s="389"/>
      <c r="W9" s="389"/>
      <c r="X9" s="663"/>
      <c r="Y9" s="664"/>
      <c r="Z9" s="664"/>
      <c r="AA9" s="665"/>
      <c r="AB9" s="663"/>
      <c r="AC9" s="664"/>
      <c r="AD9" s="664"/>
      <c r="AE9" s="665"/>
      <c r="AF9" s="663"/>
      <c r="AG9" s="664"/>
      <c r="AH9" s="664"/>
      <c r="AI9" s="664"/>
      <c r="AJ9" s="683"/>
      <c r="AK9" s="670"/>
      <c r="AL9" s="377"/>
      <c r="AM9" s="377"/>
      <c r="AN9" s="377"/>
      <c r="AO9" s="377"/>
      <c r="AP9" s="377"/>
      <c r="AQ9" s="377"/>
      <c r="AR9" s="377"/>
      <c r="AS9" s="377"/>
      <c r="AT9" s="377"/>
      <c r="AU9" s="377"/>
      <c r="AV9" s="377"/>
      <c r="AW9" s="377"/>
      <c r="AX9" s="377"/>
      <c r="AY9" s="377"/>
      <c r="AZ9" s="682"/>
      <c r="BA9" s="682"/>
      <c r="BB9" s="682"/>
      <c r="BC9" s="682"/>
    </row>
    <row r="10" spans="1:55" ht="15" customHeight="1">
      <c r="A10" s="55">
        <v>2</v>
      </c>
      <c r="B10" s="670"/>
      <c r="C10" s="670"/>
      <c r="D10" s="377"/>
      <c r="E10" s="377"/>
      <c r="F10" s="377"/>
      <c r="G10" s="377"/>
      <c r="H10" s="388"/>
      <c r="I10" s="388"/>
      <c r="J10" s="388"/>
      <c r="K10" s="353"/>
      <c r="L10" s="354"/>
      <c r="M10" s="354"/>
      <c r="N10" s="354"/>
      <c r="O10" s="354"/>
      <c r="P10" s="354"/>
      <c r="Q10" s="354"/>
      <c r="R10" s="354"/>
      <c r="S10" s="354"/>
      <c r="T10" s="390"/>
      <c r="U10" s="389"/>
      <c r="V10" s="389"/>
      <c r="W10" s="389"/>
      <c r="X10" s="663"/>
      <c r="Y10" s="664"/>
      <c r="Z10" s="664"/>
      <c r="AA10" s="665"/>
      <c r="AB10" s="663"/>
      <c r="AC10" s="664"/>
      <c r="AD10" s="664"/>
      <c r="AE10" s="665"/>
      <c r="AF10" s="663"/>
      <c r="AG10" s="664"/>
      <c r="AH10" s="664"/>
      <c r="AI10" s="664"/>
      <c r="AJ10" s="683"/>
      <c r="AK10" s="670"/>
      <c r="AL10" s="377"/>
      <c r="AM10" s="377"/>
      <c r="AN10" s="377"/>
      <c r="AO10" s="377"/>
      <c r="AP10" s="377"/>
      <c r="AQ10" s="377"/>
      <c r="AR10" s="377"/>
      <c r="AS10" s="377"/>
      <c r="AT10" s="377"/>
      <c r="AU10" s="377"/>
      <c r="AV10" s="377"/>
      <c r="AW10" s="377"/>
      <c r="AX10" s="377"/>
      <c r="AY10" s="377"/>
      <c r="AZ10" s="682"/>
      <c r="BA10" s="682"/>
      <c r="BB10" s="682"/>
      <c r="BC10" s="682"/>
    </row>
    <row r="11" spans="1:55" ht="15" customHeight="1">
      <c r="A11" s="55">
        <v>3</v>
      </c>
      <c r="B11" s="670"/>
      <c r="C11" s="670"/>
      <c r="D11" s="377"/>
      <c r="E11" s="377"/>
      <c r="F11" s="377"/>
      <c r="G11" s="377"/>
      <c r="H11" s="388"/>
      <c r="I11" s="388"/>
      <c r="J11" s="388"/>
      <c r="K11" s="353"/>
      <c r="L11" s="354"/>
      <c r="M11" s="354"/>
      <c r="N11" s="354"/>
      <c r="O11" s="354"/>
      <c r="P11" s="354"/>
      <c r="Q11" s="354"/>
      <c r="R11" s="354"/>
      <c r="S11" s="354"/>
      <c r="T11" s="390"/>
      <c r="U11" s="389"/>
      <c r="V11" s="389"/>
      <c r="W11" s="389"/>
      <c r="X11" s="663"/>
      <c r="Y11" s="664"/>
      <c r="Z11" s="664"/>
      <c r="AA11" s="665"/>
      <c r="AB11" s="663"/>
      <c r="AC11" s="664"/>
      <c r="AD11" s="664"/>
      <c r="AE11" s="665"/>
      <c r="AF11" s="663"/>
      <c r="AG11" s="664"/>
      <c r="AH11" s="664"/>
      <c r="AI11" s="665"/>
      <c r="AJ11" s="683"/>
      <c r="AK11" s="670"/>
      <c r="AL11" s="377"/>
      <c r="AM11" s="377"/>
      <c r="AN11" s="377"/>
      <c r="AO11" s="377"/>
      <c r="AP11" s="377"/>
      <c r="AQ11" s="377"/>
      <c r="AR11" s="377"/>
      <c r="AS11" s="377"/>
      <c r="AT11" s="377"/>
      <c r="AU11" s="377"/>
      <c r="AV11" s="377"/>
      <c r="AW11" s="377"/>
      <c r="AX11" s="377"/>
      <c r="AY11" s="377"/>
      <c r="AZ11" s="682"/>
      <c r="BA11" s="682"/>
      <c r="BB11" s="682"/>
      <c r="BC11" s="682"/>
    </row>
    <row r="12" spans="1:55" ht="15" customHeight="1">
      <c r="A12" s="55">
        <v>4</v>
      </c>
      <c r="B12" s="670"/>
      <c r="C12" s="670"/>
      <c r="D12" s="377"/>
      <c r="E12" s="377"/>
      <c r="F12" s="377"/>
      <c r="G12" s="377"/>
      <c r="H12" s="388"/>
      <c r="I12" s="388"/>
      <c r="J12" s="388"/>
      <c r="K12" s="353"/>
      <c r="L12" s="354"/>
      <c r="M12" s="354"/>
      <c r="N12" s="354"/>
      <c r="O12" s="354"/>
      <c r="P12" s="354"/>
      <c r="Q12" s="354"/>
      <c r="R12" s="354"/>
      <c r="S12" s="354"/>
      <c r="T12" s="390"/>
      <c r="U12" s="389"/>
      <c r="V12" s="389"/>
      <c r="W12" s="389"/>
      <c r="X12" s="663"/>
      <c r="Y12" s="664"/>
      <c r="Z12" s="664"/>
      <c r="AA12" s="665"/>
      <c r="AB12" s="663"/>
      <c r="AC12" s="664"/>
      <c r="AD12" s="664"/>
      <c r="AE12" s="665"/>
      <c r="AF12" s="663"/>
      <c r="AG12" s="664"/>
      <c r="AH12" s="664"/>
      <c r="AI12" s="664"/>
      <c r="AJ12" s="683"/>
      <c r="AK12" s="670"/>
      <c r="AL12" s="377"/>
      <c r="AM12" s="377"/>
      <c r="AN12" s="377"/>
      <c r="AO12" s="377"/>
      <c r="AP12" s="377"/>
      <c r="AQ12" s="377"/>
      <c r="AR12" s="377"/>
      <c r="AS12" s="377"/>
      <c r="AT12" s="377"/>
      <c r="AU12" s="377"/>
      <c r="AV12" s="377"/>
      <c r="AW12" s="377"/>
      <c r="AX12" s="377"/>
      <c r="AY12" s="377"/>
      <c r="AZ12" s="682"/>
      <c r="BA12" s="682"/>
      <c r="BB12" s="682"/>
      <c r="BC12" s="682"/>
    </row>
    <row r="13" spans="1:55" ht="15" customHeight="1">
      <c r="A13" s="55">
        <v>5</v>
      </c>
      <c r="B13" s="670"/>
      <c r="C13" s="670"/>
      <c r="D13" s="377"/>
      <c r="E13" s="377"/>
      <c r="F13" s="377"/>
      <c r="G13" s="377"/>
      <c r="H13" s="388"/>
      <c r="I13" s="388"/>
      <c r="J13" s="388"/>
      <c r="K13" s="353"/>
      <c r="L13" s="354"/>
      <c r="M13" s="354"/>
      <c r="N13" s="354"/>
      <c r="O13" s="354"/>
      <c r="P13" s="354"/>
      <c r="Q13" s="354"/>
      <c r="R13" s="354"/>
      <c r="S13" s="354"/>
      <c r="T13" s="390"/>
      <c r="U13" s="389"/>
      <c r="V13" s="389"/>
      <c r="W13" s="389"/>
      <c r="X13" s="663"/>
      <c r="Y13" s="664"/>
      <c r="Z13" s="664"/>
      <c r="AA13" s="665"/>
      <c r="AB13" s="663"/>
      <c r="AC13" s="664"/>
      <c r="AD13" s="664"/>
      <c r="AE13" s="665"/>
      <c r="AF13" s="663"/>
      <c r="AG13" s="664"/>
      <c r="AH13" s="664"/>
      <c r="AI13" s="664"/>
      <c r="AJ13" s="683"/>
      <c r="AK13" s="670"/>
      <c r="AL13" s="377"/>
      <c r="AM13" s="377"/>
      <c r="AN13" s="377"/>
      <c r="AO13" s="377"/>
      <c r="AP13" s="377"/>
      <c r="AQ13" s="377"/>
      <c r="AR13" s="377"/>
      <c r="AS13" s="377"/>
      <c r="AT13" s="377"/>
      <c r="AU13" s="377"/>
      <c r="AV13" s="377"/>
      <c r="AW13" s="377"/>
      <c r="AX13" s="377"/>
      <c r="AY13" s="377"/>
      <c r="AZ13" s="682"/>
      <c r="BA13" s="682"/>
      <c r="BB13" s="682"/>
      <c r="BC13" s="682"/>
    </row>
    <row r="14" spans="1:55" ht="15" customHeight="1">
      <c r="A14" s="55">
        <v>6</v>
      </c>
      <c r="B14" s="670"/>
      <c r="C14" s="670"/>
      <c r="D14" s="377"/>
      <c r="E14" s="377"/>
      <c r="F14" s="377"/>
      <c r="G14" s="377"/>
      <c r="H14" s="388"/>
      <c r="I14" s="388"/>
      <c r="J14" s="388"/>
      <c r="K14" s="353"/>
      <c r="L14" s="354"/>
      <c r="M14" s="354"/>
      <c r="N14" s="354"/>
      <c r="O14" s="354"/>
      <c r="P14" s="354"/>
      <c r="Q14" s="354"/>
      <c r="R14" s="354"/>
      <c r="S14" s="354"/>
      <c r="T14" s="390"/>
      <c r="U14" s="389"/>
      <c r="V14" s="389"/>
      <c r="W14" s="389"/>
      <c r="X14" s="663"/>
      <c r="Y14" s="664"/>
      <c r="Z14" s="664"/>
      <c r="AA14" s="665"/>
      <c r="AB14" s="663"/>
      <c r="AC14" s="664"/>
      <c r="AD14" s="664"/>
      <c r="AE14" s="665"/>
      <c r="AF14" s="663"/>
      <c r="AG14" s="664"/>
      <c r="AH14" s="664"/>
      <c r="AI14" s="664"/>
      <c r="AJ14" s="683"/>
      <c r="AK14" s="670"/>
      <c r="AL14" s="377"/>
      <c r="AM14" s="377"/>
      <c r="AN14" s="377"/>
      <c r="AO14" s="377"/>
      <c r="AP14" s="377"/>
      <c r="AQ14" s="377"/>
      <c r="AR14" s="377"/>
      <c r="AS14" s="377"/>
      <c r="AT14" s="377"/>
      <c r="AU14" s="377"/>
      <c r="AV14" s="377"/>
      <c r="AW14" s="377"/>
      <c r="AX14" s="377"/>
      <c r="AY14" s="377"/>
      <c r="AZ14" s="682"/>
      <c r="BA14" s="682"/>
      <c r="BB14" s="682"/>
      <c r="BC14" s="682"/>
    </row>
    <row r="15" spans="1:55" ht="15" customHeight="1">
      <c r="A15" s="55">
        <v>7</v>
      </c>
      <c r="B15" s="670"/>
      <c r="C15" s="670"/>
      <c r="D15" s="377"/>
      <c r="E15" s="377"/>
      <c r="F15" s="377"/>
      <c r="G15" s="377"/>
      <c r="H15" s="388"/>
      <c r="I15" s="388"/>
      <c r="J15" s="388"/>
      <c r="K15" s="353"/>
      <c r="L15" s="354"/>
      <c r="M15" s="354"/>
      <c r="N15" s="354"/>
      <c r="O15" s="354"/>
      <c r="P15" s="354"/>
      <c r="Q15" s="354"/>
      <c r="R15" s="354"/>
      <c r="S15" s="354"/>
      <c r="T15" s="390"/>
      <c r="U15" s="389"/>
      <c r="V15" s="389"/>
      <c r="W15" s="389"/>
      <c r="X15" s="663"/>
      <c r="Y15" s="664"/>
      <c r="Z15" s="664"/>
      <c r="AA15" s="665"/>
      <c r="AB15" s="663"/>
      <c r="AC15" s="664"/>
      <c r="AD15" s="664"/>
      <c r="AE15" s="665"/>
      <c r="AF15" s="663"/>
      <c r="AG15" s="664"/>
      <c r="AH15" s="664"/>
      <c r="AI15" s="664"/>
      <c r="AJ15" s="683"/>
      <c r="AK15" s="670"/>
      <c r="AL15" s="377"/>
      <c r="AM15" s="377"/>
      <c r="AN15" s="377"/>
      <c r="AO15" s="377"/>
      <c r="AP15" s="377"/>
      <c r="AQ15" s="377"/>
      <c r="AR15" s="377"/>
      <c r="AS15" s="377"/>
      <c r="AT15" s="377"/>
      <c r="AU15" s="377"/>
      <c r="AV15" s="377"/>
      <c r="AW15" s="377"/>
      <c r="AX15" s="377"/>
      <c r="AY15" s="377"/>
      <c r="AZ15" s="682"/>
      <c r="BA15" s="682"/>
      <c r="BB15" s="682"/>
      <c r="BC15" s="682"/>
    </row>
    <row r="16" spans="1:55" ht="15" customHeight="1">
      <c r="A16" s="55">
        <v>8</v>
      </c>
      <c r="B16" s="670"/>
      <c r="C16" s="670"/>
      <c r="D16" s="377"/>
      <c r="E16" s="377"/>
      <c r="F16" s="377"/>
      <c r="G16" s="377"/>
      <c r="H16" s="388"/>
      <c r="I16" s="388"/>
      <c r="J16" s="388"/>
      <c r="K16" s="353"/>
      <c r="L16" s="354"/>
      <c r="M16" s="354"/>
      <c r="N16" s="354"/>
      <c r="O16" s="354"/>
      <c r="P16" s="354"/>
      <c r="Q16" s="354"/>
      <c r="R16" s="354"/>
      <c r="S16" s="354"/>
      <c r="T16" s="390"/>
      <c r="U16" s="389"/>
      <c r="V16" s="389"/>
      <c r="W16" s="389"/>
      <c r="X16" s="663"/>
      <c r="Y16" s="664"/>
      <c r="Z16" s="664"/>
      <c r="AA16" s="665"/>
      <c r="AB16" s="663"/>
      <c r="AC16" s="664"/>
      <c r="AD16" s="664"/>
      <c r="AE16" s="665"/>
      <c r="AF16" s="663"/>
      <c r="AG16" s="664"/>
      <c r="AH16" s="664"/>
      <c r="AI16" s="664"/>
      <c r="AJ16" s="683"/>
      <c r="AK16" s="670"/>
      <c r="AL16" s="377"/>
      <c r="AM16" s="377"/>
      <c r="AN16" s="377"/>
      <c r="AO16" s="377"/>
      <c r="AP16" s="377"/>
      <c r="AQ16" s="377"/>
      <c r="AR16" s="377"/>
      <c r="AS16" s="377"/>
      <c r="AT16" s="377"/>
      <c r="AU16" s="377"/>
      <c r="AV16" s="377"/>
      <c r="AW16" s="377"/>
      <c r="AX16" s="377"/>
      <c r="AY16" s="377"/>
      <c r="AZ16" s="682"/>
      <c r="BA16" s="682"/>
      <c r="BB16" s="682"/>
      <c r="BC16" s="682"/>
    </row>
    <row r="17" spans="1:55" ht="15" customHeight="1">
      <c r="A17" s="55">
        <v>9</v>
      </c>
      <c r="B17" s="670"/>
      <c r="C17" s="670"/>
      <c r="D17" s="377"/>
      <c r="E17" s="377"/>
      <c r="F17" s="377"/>
      <c r="G17" s="377"/>
      <c r="H17" s="388"/>
      <c r="I17" s="388"/>
      <c r="J17" s="388"/>
      <c r="K17" s="353"/>
      <c r="L17" s="354"/>
      <c r="M17" s="354"/>
      <c r="N17" s="354"/>
      <c r="O17" s="354"/>
      <c r="P17" s="354"/>
      <c r="Q17" s="354"/>
      <c r="R17" s="354"/>
      <c r="S17" s="354"/>
      <c r="T17" s="390"/>
      <c r="U17" s="389"/>
      <c r="V17" s="389"/>
      <c r="W17" s="389"/>
      <c r="X17" s="663"/>
      <c r="Y17" s="664"/>
      <c r="Z17" s="664"/>
      <c r="AA17" s="665"/>
      <c r="AB17" s="663"/>
      <c r="AC17" s="664"/>
      <c r="AD17" s="664"/>
      <c r="AE17" s="665"/>
      <c r="AF17" s="663"/>
      <c r="AG17" s="664"/>
      <c r="AH17" s="664"/>
      <c r="AI17" s="664"/>
      <c r="AJ17" s="683"/>
      <c r="AK17" s="670"/>
      <c r="AL17" s="377"/>
      <c r="AM17" s="377"/>
      <c r="AN17" s="377"/>
      <c r="AO17" s="377"/>
      <c r="AP17" s="377"/>
      <c r="AQ17" s="377"/>
      <c r="AR17" s="377"/>
      <c r="AS17" s="377"/>
      <c r="AT17" s="377"/>
      <c r="AU17" s="377"/>
      <c r="AV17" s="377"/>
      <c r="AW17" s="377"/>
      <c r="AX17" s="377"/>
      <c r="AY17" s="377"/>
      <c r="AZ17" s="682"/>
      <c r="BA17" s="682"/>
      <c r="BB17" s="682"/>
      <c r="BC17" s="682"/>
    </row>
    <row r="18" spans="1:55" ht="15" customHeight="1">
      <c r="A18" s="55">
        <v>10</v>
      </c>
      <c r="B18" s="670"/>
      <c r="C18" s="670"/>
      <c r="D18" s="377"/>
      <c r="E18" s="377"/>
      <c r="F18" s="377"/>
      <c r="G18" s="377"/>
      <c r="H18" s="388"/>
      <c r="I18" s="388"/>
      <c r="J18" s="388"/>
      <c r="K18" s="353"/>
      <c r="L18" s="354"/>
      <c r="M18" s="354"/>
      <c r="N18" s="354"/>
      <c r="O18" s="354"/>
      <c r="P18" s="354"/>
      <c r="Q18" s="354"/>
      <c r="R18" s="354"/>
      <c r="S18" s="354"/>
      <c r="T18" s="390"/>
      <c r="U18" s="389"/>
      <c r="V18" s="389"/>
      <c r="W18" s="389"/>
      <c r="X18" s="663"/>
      <c r="Y18" s="664"/>
      <c r="Z18" s="664"/>
      <c r="AA18" s="665"/>
      <c r="AB18" s="663"/>
      <c r="AC18" s="664"/>
      <c r="AD18" s="664"/>
      <c r="AE18" s="665"/>
      <c r="AF18" s="663"/>
      <c r="AG18" s="664"/>
      <c r="AH18" s="664"/>
      <c r="AI18" s="664"/>
      <c r="AJ18" s="683"/>
      <c r="AK18" s="670"/>
      <c r="AL18" s="377"/>
      <c r="AM18" s="377"/>
      <c r="AN18" s="377"/>
      <c r="AO18" s="377"/>
      <c r="AP18" s="377"/>
      <c r="AQ18" s="377"/>
      <c r="AR18" s="377"/>
      <c r="AS18" s="377"/>
      <c r="AT18" s="377"/>
      <c r="AU18" s="377"/>
      <c r="AV18" s="377"/>
      <c r="AW18" s="377"/>
      <c r="AX18" s="377"/>
      <c r="AY18" s="377"/>
      <c r="AZ18" s="682"/>
      <c r="BA18" s="682"/>
      <c r="BB18" s="682"/>
      <c r="BC18" s="682"/>
    </row>
    <row r="19" spans="1:55" ht="15" customHeight="1">
      <c r="A19" s="55">
        <v>11</v>
      </c>
      <c r="B19" s="670"/>
      <c r="C19" s="670"/>
      <c r="D19" s="377"/>
      <c r="E19" s="377"/>
      <c r="F19" s="377"/>
      <c r="G19" s="377"/>
      <c r="H19" s="388"/>
      <c r="I19" s="388"/>
      <c r="J19" s="388"/>
      <c r="K19" s="353"/>
      <c r="L19" s="354"/>
      <c r="M19" s="354"/>
      <c r="N19" s="354"/>
      <c r="O19" s="354"/>
      <c r="P19" s="354"/>
      <c r="Q19" s="354"/>
      <c r="R19" s="354"/>
      <c r="S19" s="354"/>
      <c r="T19" s="390"/>
      <c r="U19" s="389"/>
      <c r="V19" s="389"/>
      <c r="W19" s="389"/>
      <c r="X19" s="663"/>
      <c r="Y19" s="664"/>
      <c r="Z19" s="664"/>
      <c r="AA19" s="665"/>
      <c r="AB19" s="663"/>
      <c r="AC19" s="664"/>
      <c r="AD19" s="664"/>
      <c r="AE19" s="665"/>
      <c r="AF19" s="663"/>
      <c r="AG19" s="664"/>
      <c r="AH19" s="664"/>
      <c r="AI19" s="664"/>
      <c r="AJ19" s="683"/>
      <c r="AK19" s="670"/>
      <c r="AL19" s="377"/>
      <c r="AM19" s="377"/>
      <c r="AN19" s="377"/>
      <c r="AO19" s="377"/>
      <c r="AP19" s="377"/>
      <c r="AQ19" s="377"/>
      <c r="AR19" s="377"/>
      <c r="AS19" s="377"/>
      <c r="AT19" s="377"/>
      <c r="AU19" s="377"/>
      <c r="AV19" s="377"/>
      <c r="AW19" s="377"/>
      <c r="AX19" s="377"/>
      <c r="AY19" s="377"/>
      <c r="AZ19" s="682"/>
      <c r="BA19" s="682"/>
      <c r="BB19" s="682"/>
      <c r="BC19" s="682"/>
    </row>
    <row r="20" spans="1:55" ht="15" customHeight="1">
      <c r="A20" s="55">
        <v>12</v>
      </c>
      <c r="B20" s="670"/>
      <c r="C20" s="670"/>
      <c r="D20" s="377"/>
      <c r="E20" s="377"/>
      <c r="F20" s="377"/>
      <c r="G20" s="377"/>
      <c r="H20" s="388"/>
      <c r="I20" s="388"/>
      <c r="J20" s="388"/>
      <c r="K20" s="353"/>
      <c r="L20" s="354"/>
      <c r="M20" s="354"/>
      <c r="N20" s="354"/>
      <c r="O20" s="354"/>
      <c r="P20" s="354"/>
      <c r="Q20" s="354"/>
      <c r="R20" s="354"/>
      <c r="S20" s="354"/>
      <c r="T20" s="390"/>
      <c r="U20" s="389"/>
      <c r="V20" s="389"/>
      <c r="W20" s="389"/>
      <c r="X20" s="663"/>
      <c r="Y20" s="664"/>
      <c r="Z20" s="664"/>
      <c r="AA20" s="665"/>
      <c r="AB20" s="663"/>
      <c r="AC20" s="664"/>
      <c r="AD20" s="664"/>
      <c r="AE20" s="665"/>
      <c r="AF20" s="663"/>
      <c r="AG20" s="664"/>
      <c r="AH20" s="664"/>
      <c r="AI20" s="664"/>
      <c r="AJ20" s="683"/>
      <c r="AK20" s="670"/>
      <c r="AL20" s="377"/>
      <c r="AM20" s="377"/>
      <c r="AN20" s="377"/>
      <c r="AO20" s="377"/>
      <c r="AP20" s="377"/>
      <c r="AQ20" s="377"/>
      <c r="AR20" s="377"/>
      <c r="AS20" s="377"/>
      <c r="AT20" s="377"/>
      <c r="AU20" s="377"/>
      <c r="AV20" s="377"/>
      <c r="AW20" s="377"/>
      <c r="AX20" s="377"/>
      <c r="AY20" s="377"/>
      <c r="AZ20" s="682"/>
      <c r="BA20" s="682"/>
      <c r="BB20" s="682"/>
      <c r="BC20" s="682"/>
    </row>
    <row r="21" spans="1:55" ht="15" customHeight="1">
      <c r="A21" s="55">
        <v>13</v>
      </c>
      <c r="B21" s="670"/>
      <c r="C21" s="670"/>
      <c r="D21" s="377"/>
      <c r="E21" s="377"/>
      <c r="F21" s="377"/>
      <c r="G21" s="377"/>
      <c r="H21" s="388"/>
      <c r="I21" s="388"/>
      <c r="J21" s="388"/>
      <c r="K21" s="353"/>
      <c r="L21" s="354"/>
      <c r="M21" s="354"/>
      <c r="N21" s="354"/>
      <c r="O21" s="354"/>
      <c r="P21" s="354"/>
      <c r="Q21" s="354"/>
      <c r="R21" s="354"/>
      <c r="S21" s="354"/>
      <c r="T21" s="390"/>
      <c r="U21" s="389"/>
      <c r="V21" s="389"/>
      <c r="W21" s="389"/>
      <c r="X21" s="663"/>
      <c r="Y21" s="664"/>
      <c r="Z21" s="664"/>
      <c r="AA21" s="665"/>
      <c r="AB21" s="663"/>
      <c r="AC21" s="664"/>
      <c r="AD21" s="664"/>
      <c r="AE21" s="665"/>
      <c r="AF21" s="663"/>
      <c r="AG21" s="664"/>
      <c r="AH21" s="664"/>
      <c r="AI21" s="664"/>
      <c r="AJ21" s="683"/>
      <c r="AK21" s="670"/>
      <c r="AL21" s="377"/>
      <c r="AM21" s="377"/>
      <c r="AN21" s="377"/>
      <c r="AO21" s="377"/>
      <c r="AP21" s="377"/>
      <c r="AQ21" s="377"/>
      <c r="AR21" s="377"/>
      <c r="AS21" s="377"/>
      <c r="AT21" s="377"/>
      <c r="AU21" s="377"/>
      <c r="AV21" s="377"/>
      <c r="AW21" s="377"/>
      <c r="AX21" s="377"/>
      <c r="AY21" s="377"/>
      <c r="AZ21" s="682"/>
      <c r="BA21" s="682"/>
      <c r="BB21" s="682"/>
      <c r="BC21" s="682"/>
    </row>
    <row r="22" spans="1:55" ht="15" customHeight="1">
      <c r="A22" s="55">
        <v>14</v>
      </c>
      <c r="B22" s="670"/>
      <c r="C22" s="670"/>
      <c r="D22" s="377"/>
      <c r="E22" s="377"/>
      <c r="F22" s="377"/>
      <c r="G22" s="377"/>
      <c r="H22" s="388"/>
      <c r="I22" s="388"/>
      <c r="J22" s="388"/>
      <c r="K22" s="353"/>
      <c r="L22" s="354"/>
      <c r="M22" s="354"/>
      <c r="N22" s="354"/>
      <c r="O22" s="354"/>
      <c r="P22" s="354"/>
      <c r="Q22" s="354"/>
      <c r="R22" s="354"/>
      <c r="S22" s="354"/>
      <c r="T22" s="390"/>
      <c r="U22" s="389"/>
      <c r="V22" s="389"/>
      <c r="W22" s="389"/>
      <c r="X22" s="663"/>
      <c r="Y22" s="664"/>
      <c r="Z22" s="664"/>
      <c r="AA22" s="665"/>
      <c r="AB22" s="663"/>
      <c r="AC22" s="664"/>
      <c r="AD22" s="664"/>
      <c r="AE22" s="665"/>
      <c r="AF22" s="663"/>
      <c r="AG22" s="664"/>
      <c r="AH22" s="664"/>
      <c r="AI22" s="664"/>
      <c r="AJ22" s="683"/>
      <c r="AK22" s="670"/>
      <c r="AL22" s="377"/>
      <c r="AM22" s="377"/>
      <c r="AN22" s="377"/>
      <c r="AO22" s="377"/>
      <c r="AP22" s="377"/>
      <c r="AQ22" s="377"/>
      <c r="AR22" s="377"/>
      <c r="AS22" s="377"/>
      <c r="AT22" s="377"/>
      <c r="AU22" s="377"/>
      <c r="AV22" s="377"/>
      <c r="AW22" s="377"/>
      <c r="AX22" s="377"/>
      <c r="AY22" s="377"/>
      <c r="AZ22" s="682"/>
      <c r="BA22" s="682"/>
      <c r="BB22" s="682"/>
      <c r="BC22" s="682"/>
    </row>
    <row r="23" spans="1:55" ht="15" customHeight="1">
      <c r="A23" s="55">
        <v>15</v>
      </c>
      <c r="B23" s="670"/>
      <c r="C23" s="670"/>
      <c r="D23" s="377"/>
      <c r="E23" s="377"/>
      <c r="F23" s="377"/>
      <c r="G23" s="377"/>
      <c r="H23" s="388"/>
      <c r="I23" s="388"/>
      <c r="J23" s="388"/>
      <c r="K23" s="353"/>
      <c r="L23" s="354"/>
      <c r="M23" s="354"/>
      <c r="N23" s="354"/>
      <c r="O23" s="354"/>
      <c r="P23" s="354"/>
      <c r="Q23" s="354"/>
      <c r="R23" s="354"/>
      <c r="S23" s="354"/>
      <c r="T23" s="390"/>
      <c r="U23" s="389"/>
      <c r="V23" s="389"/>
      <c r="W23" s="389"/>
      <c r="X23" s="663"/>
      <c r="Y23" s="664"/>
      <c r="Z23" s="664"/>
      <c r="AA23" s="665"/>
      <c r="AB23" s="663"/>
      <c r="AC23" s="664"/>
      <c r="AD23" s="664"/>
      <c r="AE23" s="665"/>
      <c r="AF23" s="663"/>
      <c r="AG23" s="664"/>
      <c r="AH23" s="664"/>
      <c r="AI23" s="664"/>
      <c r="AJ23" s="683"/>
      <c r="AK23" s="670"/>
      <c r="AL23" s="377"/>
      <c r="AM23" s="377"/>
      <c r="AN23" s="377"/>
      <c r="AO23" s="377"/>
      <c r="AP23" s="377"/>
      <c r="AQ23" s="377"/>
      <c r="AR23" s="377"/>
      <c r="AS23" s="377"/>
      <c r="AT23" s="377"/>
      <c r="AU23" s="377"/>
      <c r="AV23" s="377"/>
      <c r="AW23" s="377"/>
      <c r="AX23" s="377"/>
      <c r="AY23" s="377"/>
      <c r="AZ23" s="682"/>
      <c r="BA23" s="682"/>
      <c r="BB23" s="682"/>
      <c r="BC23" s="682"/>
    </row>
    <row r="24" spans="1:55" ht="15" customHeight="1">
      <c r="A24" s="55">
        <v>16</v>
      </c>
      <c r="B24" s="670"/>
      <c r="C24" s="670"/>
      <c r="D24" s="377"/>
      <c r="E24" s="377"/>
      <c r="F24" s="377"/>
      <c r="G24" s="377"/>
      <c r="H24" s="388"/>
      <c r="I24" s="388"/>
      <c r="J24" s="388"/>
      <c r="K24" s="353"/>
      <c r="L24" s="354"/>
      <c r="M24" s="354"/>
      <c r="N24" s="354"/>
      <c r="O24" s="354"/>
      <c r="P24" s="354"/>
      <c r="Q24" s="354"/>
      <c r="R24" s="354"/>
      <c r="S24" s="354"/>
      <c r="T24" s="390"/>
      <c r="U24" s="389"/>
      <c r="V24" s="389"/>
      <c r="W24" s="389"/>
      <c r="X24" s="663"/>
      <c r="Y24" s="664"/>
      <c r="Z24" s="664"/>
      <c r="AA24" s="665"/>
      <c r="AB24" s="663"/>
      <c r="AC24" s="664"/>
      <c r="AD24" s="664"/>
      <c r="AE24" s="665"/>
      <c r="AF24" s="663"/>
      <c r="AG24" s="664"/>
      <c r="AH24" s="664"/>
      <c r="AI24" s="664"/>
      <c r="AJ24" s="683"/>
      <c r="AK24" s="670"/>
      <c r="AL24" s="377"/>
      <c r="AM24" s="377"/>
      <c r="AN24" s="377"/>
      <c r="AO24" s="377"/>
      <c r="AP24" s="377"/>
      <c r="AQ24" s="377"/>
      <c r="AR24" s="377"/>
      <c r="AS24" s="377"/>
      <c r="AT24" s="377"/>
      <c r="AU24" s="377"/>
      <c r="AV24" s="377"/>
      <c r="AW24" s="377"/>
      <c r="AX24" s="377"/>
      <c r="AY24" s="377"/>
      <c r="AZ24" s="682"/>
      <c r="BA24" s="682"/>
      <c r="BB24" s="682"/>
      <c r="BC24" s="682"/>
    </row>
    <row r="25" spans="1:55" ht="15" customHeight="1">
      <c r="A25" s="55">
        <v>17</v>
      </c>
      <c r="B25" s="670"/>
      <c r="C25" s="670"/>
      <c r="D25" s="377"/>
      <c r="E25" s="377"/>
      <c r="F25" s="377"/>
      <c r="G25" s="377"/>
      <c r="H25" s="388"/>
      <c r="I25" s="388"/>
      <c r="J25" s="388"/>
      <c r="K25" s="353"/>
      <c r="L25" s="354"/>
      <c r="M25" s="354"/>
      <c r="N25" s="354"/>
      <c r="O25" s="354"/>
      <c r="P25" s="354"/>
      <c r="Q25" s="354"/>
      <c r="R25" s="354"/>
      <c r="S25" s="354"/>
      <c r="T25" s="390"/>
      <c r="U25" s="389"/>
      <c r="V25" s="389"/>
      <c r="W25" s="389"/>
      <c r="X25" s="663"/>
      <c r="Y25" s="664"/>
      <c r="Z25" s="664"/>
      <c r="AA25" s="665"/>
      <c r="AB25" s="663"/>
      <c r="AC25" s="664"/>
      <c r="AD25" s="664"/>
      <c r="AE25" s="665"/>
      <c r="AF25" s="663"/>
      <c r="AG25" s="664"/>
      <c r="AH25" s="664"/>
      <c r="AI25" s="664"/>
      <c r="AJ25" s="683"/>
      <c r="AK25" s="670"/>
      <c r="AL25" s="377"/>
      <c r="AM25" s="377"/>
      <c r="AN25" s="377"/>
      <c r="AO25" s="377"/>
      <c r="AP25" s="377"/>
      <c r="AQ25" s="377"/>
      <c r="AR25" s="377"/>
      <c r="AS25" s="377"/>
      <c r="AT25" s="377"/>
      <c r="AU25" s="377"/>
      <c r="AV25" s="377"/>
      <c r="AW25" s="377"/>
      <c r="AX25" s="377"/>
      <c r="AY25" s="377"/>
      <c r="AZ25" s="682"/>
      <c r="BA25" s="682"/>
      <c r="BB25" s="682"/>
      <c r="BC25" s="682"/>
    </row>
    <row r="26" spans="1:55" ht="15" customHeight="1">
      <c r="A26" s="55">
        <v>18</v>
      </c>
      <c r="B26" s="670"/>
      <c r="C26" s="670"/>
      <c r="D26" s="377"/>
      <c r="E26" s="377"/>
      <c r="F26" s="377"/>
      <c r="G26" s="377"/>
      <c r="H26" s="388"/>
      <c r="I26" s="388"/>
      <c r="J26" s="388"/>
      <c r="K26" s="353"/>
      <c r="L26" s="354"/>
      <c r="M26" s="354"/>
      <c r="N26" s="354"/>
      <c r="O26" s="354"/>
      <c r="P26" s="354"/>
      <c r="Q26" s="354"/>
      <c r="R26" s="354"/>
      <c r="S26" s="354"/>
      <c r="T26" s="390"/>
      <c r="U26" s="389"/>
      <c r="V26" s="389"/>
      <c r="W26" s="389"/>
      <c r="X26" s="663"/>
      <c r="Y26" s="664"/>
      <c r="Z26" s="664"/>
      <c r="AA26" s="665"/>
      <c r="AB26" s="663"/>
      <c r="AC26" s="664"/>
      <c r="AD26" s="664"/>
      <c r="AE26" s="665"/>
      <c r="AF26" s="663"/>
      <c r="AG26" s="664"/>
      <c r="AH26" s="664"/>
      <c r="AI26" s="664"/>
      <c r="AJ26" s="683"/>
      <c r="AK26" s="670"/>
      <c r="AL26" s="377"/>
      <c r="AM26" s="377"/>
      <c r="AN26" s="377"/>
      <c r="AO26" s="377"/>
      <c r="AP26" s="377"/>
      <c r="AQ26" s="377"/>
      <c r="AR26" s="377"/>
      <c r="AS26" s="377"/>
      <c r="AT26" s="377"/>
      <c r="AU26" s="377"/>
      <c r="AV26" s="377"/>
      <c r="AW26" s="377"/>
      <c r="AX26" s="377"/>
      <c r="AY26" s="377"/>
      <c r="AZ26" s="682"/>
      <c r="BA26" s="682"/>
      <c r="BB26" s="682"/>
      <c r="BC26" s="682"/>
    </row>
    <row r="27" spans="1:55" ht="15" customHeight="1">
      <c r="A27" s="55">
        <v>19</v>
      </c>
      <c r="B27" s="670"/>
      <c r="C27" s="670"/>
      <c r="D27" s="377"/>
      <c r="E27" s="377"/>
      <c r="F27" s="377"/>
      <c r="G27" s="377"/>
      <c r="H27" s="388"/>
      <c r="I27" s="388"/>
      <c r="J27" s="388"/>
      <c r="K27" s="353"/>
      <c r="L27" s="354"/>
      <c r="M27" s="354"/>
      <c r="N27" s="354"/>
      <c r="O27" s="354"/>
      <c r="P27" s="354"/>
      <c r="Q27" s="354"/>
      <c r="R27" s="354"/>
      <c r="S27" s="354"/>
      <c r="T27" s="390"/>
      <c r="U27" s="389"/>
      <c r="V27" s="389"/>
      <c r="W27" s="389"/>
      <c r="X27" s="663"/>
      <c r="Y27" s="664"/>
      <c r="Z27" s="664"/>
      <c r="AA27" s="665"/>
      <c r="AB27" s="663"/>
      <c r="AC27" s="664"/>
      <c r="AD27" s="664"/>
      <c r="AE27" s="665"/>
      <c r="AF27" s="663"/>
      <c r="AG27" s="664"/>
      <c r="AH27" s="664"/>
      <c r="AI27" s="664"/>
      <c r="AJ27" s="683"/>
      <c r="AK27" s="670"/>
      <c r="AL27" s="377"/>
      <c r="AM27" s="377"/>
      <c r="AN27" s="377"/>
      <c r="AO27" s="377"/>
      <c r="AP27" s="377"/>
      <c r="AQ27" s="377"/>
      <c r="AR27" s="377"/>
      <c r="AS27" s="377"/>
      <c r="AT27" s="377"/>
      <c r="AU27" s="377"/>
      <c r="AV27" s="377"/>
      <c r="AW27" s="377"/>
      <c r="AX27" s="377"/>
      <c r="AY27" s="377"/>
      <c r="AZ27" s="682"/>
      <c r="BA27" s="682"/>
      <c r="BB27" s="682"/>
      <c r="BC27" s="682"/>
    </row>
    <row r="28" spans="1:55" ht="15" customHeight="1">
      <c r="A28" s="55">
        <v>20</v>
      </c>
      <c r="B28" s="670"/>
      <c r="C28" s="670"/>
      <c r="D28" s="377"/>
      <c r="E28" s="377"/>
      <c r="F28" s="377"/>
      <c r="G28" s="377"/>
      <c r="H28" s="388"/>
      <c r="I28" s="388"/>
      <c r="J28" s="388"/>
      <c r="K28" s="353"/>
      <c r="L28" s="354"/>
      <c r="M28" s="354"/>
      <c r="N28" s="354"/>
      <c r="O28" s="354"/>
      <c r="P28" s="354"/>
      <c r="Q28" s="354"/>
      <c r="R28" s="354"/>
      <c r="S28" s="354"/>
      <c r="T28" s="390"/>
      <c r="U28" s="389"/>
      <c r="V28" s="389"/>
      <c r="W28" s="389"/>
      <c r="X28" s="663"/>
      <c r="Y28" s="664"/>
      <c r="Z28" s="664"/>
      <c r="AA28" s="665"/>
      <c r="AB28" s="663"/>
      <c r="AC28" s="664"/>
      <c r="AD28" s="664"/>
      <c r="AE28" s="665"/>
      <c r="AF28" s="663"/>
      <c r="AG28" s="664"/>
      <c r="AH28" s="664"/>
      <c r="AI28" s="664"/>
      <c r="AJ28" s="683"/>
      <c r="AK28" s="670"/>
      <c r="AL28" s="377"/>
      <c r="AM28" s="377"/>
      <c r="AN28" s="377"/>
      <c r="AO28" s="377"/>
      <c r="AP28" s="377"/>
      <c r="AQ28" s="377"/>
      <c r="AR28" s="377"/>
      <c r="AS28" s="377"/>
      <c r="AT28" s="377"/>
      <c r="AU28" s="377"/>
      <c r="AV28" s="377"/>
      <c r="AW28" s="377"/>
      <c r="AX28" s="377"/>
      <c r="AY28" s="377"/>
      <c r="AZ28" s="682"/>
      <c r="BA28" s="682"/>
      <c r="BB28" s="682"/>
      <c r="BC28" s="682"/>
    </row>
    <row r="29" spans="1:55" ht="15" customHeight="1">
      <c r="A29" s="55">
        <v>21</v>
      </c>
      <c r="B29" s="670"/>
      <c r="C29" s="670"/>
      <c r="D29" s="377"/>
      <c r="E29" s="377"/>
      <c r="F29" s="377"/>
      <c r="G29" s="377"/>
      <c r="H29" s="388"/>
      <c r="I29" s="388"/>
      <c r="J29" s="388"/>
      <c r="K29" s="353"/>
      <c r="L29" s="354"/>
      <c r="M29" s="354"/>
      <c r="N29" s="354"/>
      <c r="O29" s="354"/>
      <c r="P29" s="354"/>
      <c r="Q29" s="354"/>
      <c r="R29" s="354"/>
      <c r="S29" s="354"/>
      <c r="T29" s="390"/>
      <c r="U29" s="389"/>
      <c r="V29" s="389"/>
      <c r="W29" s="389"/>
      <c r="X29" s="663"/>
      <c r="Y29" s="664"/>
      <c r="Z29" s="664"/>
      <c r="AA29" s="665"/>
      <c r="AB29" s="663"/>
      <c r="AC29" s="664"/>
      <c r="AD29" s="664"/>
      <c r="AE29" s="665"/>
      <c r="AF29" s="663"/>
      <c r="AG29" s="664"/>
      <c r="AH29" s="664"/>
      <c r="AI29" s="664"/>
      <c r="AJ29" s="683"/>
      <c r="AK29" s="670"/>
      <c r="AL29" s="377"/>
      <c r="AM29" s="377"/>
      <c r="AN29" s="377"/>
      <c r="AO29" s="377"/>
      <c r="AP29" s="377"/>
      <c r="AQ29" s="377"/>
      <c r="AR29" s="377"/>
      <c r="AS29" s="377"/>
      <c r="AT29" s="377"/>
      <c r="AU29" s="377"/>
      <c r="AV29" s="377"/>
      <c r="AW29" s="377"/>
      <c r="AX29" s="377"/>
      <c r="AY29" s="377"/>
      <c r="AZ29" s="682"/>
      <c r="BA29" s="682"/>
      <c r="BB29" s="682"/>
      <c r="BC29" s="682"/>
    </row>
    <row r="30" spans="1:55" ht="15" customHeight="1">
      <c r="A30" s="55">
        <v>22</v>
      </c>
      <c r="B30" s="670"/>
      <c r="C30" s="670"/>
      <c r="D30" s="377"/>
      <c r="E30" s="377"/>
      <c r="F30" s="377"/>
      <c r="G30" s="377"/>
      <c r="H30" s="388"/>
      <c r="I30" s="388"/>
      <c r="J30" s="388"/>
      <c r="K30" s="353"/>
      <c r="L30" s="354"/>
      <c r="M30" s="354"/>
      <c r="N30" s="354"/>
      <c r="O30" s="354"/>
      <c r="P30" s="354"/>
      <c r="Q30" s="354"/>
      <c r="R30" s="354"/>
      <c r="S30" s="354"/>
      <c r="T30" s="390"/>
      <c r="U30" s="389"/>
      <c r="V30" s="389"/>
      <c r="W30" s="389"/>
      <c r="X30" s="663"/>
      <c r="Y30" s="664"/>
      <c r="Z30" s="664"/>
      <c r="AA30" s="665"/>
      <c r="AB30" s="663"/>
      <c r="AC30" s="664"/>
      <c r="AD30" s="664"/>
      <c r="AE30" s="665"/>
      <c r="AF30" s="663"/>
      <c r="AG30" s="664"/>
      <c r="AH30" s="664"/>
      <c r="AI30" s="664"/>
      <c r="AJ30" s="683"/>
      <c r="AK30" s="670"/>
      <c r="AL30" s="377"/>
      <c r="AM30" s="377"/>
      <c r="AN30" s="377"/>
      <c r="AO30" s="377"/>
      <c r="AP30" s="377"/>
      <c r="AQ30" s="377"/>
      <c r="AR30" s="377"/>
      <c r="AS30" s="377"/>
      <c r="AT30" s="377"/>
      <c r="AU30" s="377"/>
      <c r="AV30" s="377"/>
      <c r="AW30" s="377"/>
      <c r="AX30" s="377"/>
      <c r="AY30" s="377"/>
      <c r="AZ30" s="682"/>
      <c r="BA30" s="682"/>
      <c r="BB30" s="682"/>
      <c r="BC30" s="682"/>
    </row>
    <row r="31" spans="1:55" ht="15" customHeight="1">
      <c r="A31" s="55">
        <v>23</v>
      </c>
      <c r="B31" s="670"/>
      <c r="C31" s="670"/>
      <c r="D31" s="377"/>
      <c r="E31" s="377"/>
      <c r="F31" s="377"/>
      <c r="G31" s="377"/>
      <c r="H31" s="388"/>
      <c r="I31" s="388"/>
      <c r="J31" s="388"/>
      <c r="K31" s="353"/>
      <c r="L31" s="354"/>
      <c r="M31" s="354"/>
      <c r="N31" s="354"/>
      <c r="O31" s="354"/>
      <c r="P31" s="354"/>
      <c r="Q31" s="354"/>
      <c r="R31" s="354"/>
      <c r="S31" s="354"/>
      <c r="T31" s="390"/>
      <c r="U31" s="389"/>
      <c r="V31" s="389"/>
      <c r="W31" s="389"/>
      <c r="X31" s="663"/>
      <c r="Y31" s="664"/>
      <c r="Z31" s="664"/>
      <c r="AA31" s="665"/>
      <c r="AB31" s="663"/>
      <c r="AC31" s="664"/>
      <c r="AD31" s="664"/>
      <c r="AE31" s="665"/>
      <c r="AF31" s="663"/>
      <c r="AG31" s="664"/>
      <c r="AH31" s="664"/>
      <c r="AI31" s="664"/>
      <c r="AJ31" s="683"/>
      <c r="AK31" s="670"/>
      <c r="AL31" s="377"/>
      <c r="AM31" s="377"/>
      <c r="AN31" s="377"/>
      <c r="AO31" s="377"/>
      <c r="AP31" s="377"/>
      <c r="AQ31" s="377"/>
      <c r="AR31" s="377"/>
      <c r="AS31" s="377"/>
      <c r="AT31" s="377"/>
      <c r="AU31" s="377"/>
      <c r="AV31" s="377"/>
      <c r="AW31" s="377"/>
      <c r="AX31" s="377"/>
      <c r="AY31" s="377"/>
      <c r="AZ31" s="682"/>
      <c r="BA31" s="682"/>
      <c r="BB31" s="682"/>
      <c r="BC31" s="682"/>
    </row>
    <row r="32" spans="1:55" ht="15" customHeight="1">
      <c r="A32" s="55">
        <v>24</v>
      </c>
      <c r="B32" s="670"/>
      <c r="C32" s="670"/>
      <c r="D32" s="377"/>
      <c r="E32" s="377"/>
      <c r="F32" s="377"/>
      <c r="G32" s="377"/>
      <c r="H32" s="388"/>
      <c r="I32" s="388"/>
      <c r="J32" s="388"/>
      <c r="K32" s="353"/>
      <c r="L32" s="354"/>
      <c r="M32" s="354"/>
      <c r="N32" s="354"/>
      <c r="O32" s="354"/>
      <c r="P32" s="354"/>
      <c r="Q32" s="354"/>
      <c r="R32" s="354"/>
      <c r="S32" s="354"/>
      <c r="T32" s="390"/>
      <c r="U32" s="389"/>
      <c r="V32" s="389"/>
      <c r="W32" s="389"/>
      <c r="X32" s="663"/>
      <c r="Y32" s="664"/>
      <c r="Z32" s="664"/>
      <c r="AA32" s="665"/>
      <c r="AB32" s="663"/>
      <c r="AC32" s="664"/>
      <c r="AD32" s="664"/>
      <c r="AE32" s="665"/>
      <c r="AF32" s="663"/>
      <c r="AG32" s="664"/>
      <c r="AH32" s="664"/>
      <c r="AI32" s="664"/>
      <c r="AJ32" s="683"/>
      <c r="AK32" s="670"/>
      <c r="AL32" s="377"/>
      <c r="AM32" s="377"/>
      <c r="AN32" s="377"/>
      <c r="AO32" s="377"/>
      <c r="AP32" s="377"/>
      <c r="AQ32" s="377"/>
      <c r="AR32" s="377"/>
      <c r="AS32" s="377"/>
      <c r="AT32" s="377"/>
      <c r="AU32" s="377"/>
      <c r="AV32" s="377"/>
      <c r="AW32" s="377"/>
      <c r="AX32" s="377"/>
      <c r="AY32" s="377"/>
      <c r="AZ32" s="682"/>
      <c r="BA32" s="682"/>
      <c r="BB32" s="682"/>
      <c r="BC32" s="682"/>
    </row>
    <row r="33" spans="1:55" ht="15" customHeight="1">
      <c r="A33" s="55">
        <v>25</v>
      </c>
      <c r="B33" s="670"/>
      <c r="C33" s="670"/>
      <c r="D33" s="377"/>
      <c r="E33" s="377"/>
      <c r="F33" s="377"/>
      <c r="G33" s="377"/>
      <c r="H33" s="388"/>
      <c r="I33" s="388"/>
      <c r="J33" s="388"/>
      <c r="K33" s="353"/>
      <c r="L33" s="354"/>
      <c r="M33" s="354"/>
      <c r="N33" s="354"/>
      <c r="O33" s="354"/>
      <c r="P33" s="354"/>
      <c r="Q33" s="354"/>
      <c r="R33" s="354"/>
      <c r="S33" s="354"/>
      <c r="T33" s="390"/>
      <c r="U33" s="389"/>
      <c r="V33" s="389"/>
      <c r="W33" s="389"/>
      <c r="X33" s="663"/>
      <c r="Y33" s="664"/>
      <c r="Z33" s="664"/>
      <c r="AA33" s="665"/>
      <c r="AB33" s="663"/>
      <c r="AC33" s="664"/>
      <c r="AD33" s="664"/>
      <c r="AE33" s="665"/>
      <c r="AF33" s="663"/>
      <c r="AG33" s="664"/>
      <c r="AH33" s="664"/>
      <c r="AI33" s="664"/>
      <c r="AJ33" s="683"/>
      <c r="AK33" s="670"/>
      <c r="AL33" s="377"/>
      <c r="AM33" s="377"/>
      <c r="AN33" s="377"/>
      <c r="AO33" s="377"/>
      <c r="AP33" s="377"/>
      <c r="AQ33" s="377"/>
      <c r="AR33" s="377"/>
      <c r="AS33" s="377"/>
      <c r="AT33" s="377"/>
      <c r="AU33" s="377"/>
      <c r="AV33" s="377"/>
      <c r="AW33" s="377"/>
      <c r="AX33" s="377"/>
      <c r="AY33" s="377"/>
      <c r="AZ33" s="682"/>
      <c r="BA33" s="682"/>
      <c r="BB33" s="682"/>
      <c r="BC33" s="682"/>
    </row>
    <row r="34" spans="1:55" ht="15" customHeight="1">
      <c r="A34" s="55">
        <v>26</v>
      </c>
      <c r="B34" s="670"/>
      <c r="C34" s="670"/>
      <c r="D34" s="377"/>
      <c r="E34" s="377"/>
      <c r="F34" s="377"/>
      <c r="G34" s="377"/>
      <c r="H34" s="388"/>
      <c r="I34" s="388"/>
      <c r="J34" s="388"/>
      <c r="K34" s="353"/>
      <c r="L34" s="354"/>
      <c r="M34" s="354"/>
      <c r="N34" s="354"/>
      <c r="O34" s="354"/>
      <c r="P34" s="354"/>
      <c r="Q34" s="354"/>
      <c r="R34" s="354"/>
      <c r="S34" s="354"/>
      <c r="T34" s="390"/>
      <c r="U34" s="389"/>
      <c r="V34" s="389"/>
      <c r="W34" s="389"/>
      <c r="X34" s="663"/>
      <c r="Y34" s="664"/>
      <c r="Z34" s="664"/>
      <c r="AA34" s="665"/>
      <c r="AB34" s="663"/>
      <c r="AC34" s="664"/>
      <c r="AD34" s="664"/>
      <c r="AE34" s="665"/>
      <c r="AF34" s="663"/>
      <c r="AG34" s="664"/>
      <c r="AH34" s="664"/>
      <c r="AI34" s="664"/>
      <c r="AJ34" s="683"/>
      <c r="AK34" s="670"/>
      <c r="AL34" s="377"/>
      <c r="AM34" s="377"/>
      <c r="AN34" s="377"/>
      <c r="AO34" s="377"/>
      <c r="AP34" s="377"/>
      <c r="AQ34" s="377"/>
      <c r="AR34" s="377"/>
      <c r="AS34" s="377"/>
      <c r="AT34" s="377"/>
      <c r="AU34" s="377"/>
      <c r="AV34" s="377"/>
      <c r="AW34" s="377"/>
      <c r="AX34" s="377"/>
      <c r="AY34" s="377"/>
      <c r="AZ34" s="682"/>
      <c r="BA34" s="682"/>
      <c r="BB34" s="682"/>
      <c r="BC34" s="682"/>
    </row>
    <row r="35" spans="1:55" ht="15" customHeight="1">
      <c r="A35" s="55">
        <v>27</v>
      </c>
      <c r="B35" s="670"/>
      <c r="C35" s="670"/>
      <c r="D35" s="377"/>
      <c r="E35" s="377"/>
      <c r="F35" s="377"/>
      <c r="G35" s="377"/>
      <c r="H35" s="388"/>
      <c r="I35" s="388"/>
      <c r="J35" s="388"/>
      <c r="K35" s="353"/>
      <c r="L35" s="354"/>
      <c r="M35" s="354"/>
      <c r="N35" s="354"/>
      <c r="O35" s="354"/>
      <c r="P35" s="354"/>
      <c r="Q35" s="354"/>
      <c r="R35" s="354"/>
      <c r="S35" s="354"/>
      <c r="T35" s="390"/>
      <c r="U35" s="389"/>
      <c r="V35" s="389"/>
      <c r="W35" s="389"/>
      <c r="X35" s="663"/>
      <c r="Y35" s="664"/>
      <c r="Z35" s="664"/>
      <c r="AA35" s="665"/>
      <c r="AB35" s="663"/>
      <c r="AC35" s="664"/>
      <c r="AD35" s="664"/>
      <c r="AE35" s="665"/>
      <c r="AF35" s="663"/>
      <c r="AG35" s="664"/>
      <c r="AH35" s="664"/>
      <c r="AI35" s="664"/>
      <c r="AJ35" s="683"/>
      <c r="AK35" s="670"/>
      <c r="AL35" s="377"/>
      <c r="AM35" s="377"/>
      <c r="AN35" s="377"/>
      <c r="AO35" s="377"/>
      <c r="AP35" s="377"/>
      <c r="AQ35" s="377"/>
      <c r="AR35" s="377"/>
      <c r="AS35" s="377"/>
      <c r="AT35" s="377"/>
      <c r="AU35" s="377"/>
      <c r="AV35" s="377"/>
      <c r="AW35" s="377"/>
      <c r="AX35" s="377"/>
      <c r="AY35" s="377"/>
      <c r="AZ35" s="682"/>
      <c r="BA35" s="682"/>
      <c r="BB35" s="682"/>
      <c r="BC35" s="682"/>
    </row>
    <row r="36" spans="1:55" ht="15" customHeight="1">
      <c r="A36" s="55">
        <v>28</v>
      </c>
      <c r="B36" s="670"/>
      <c r="C36" s="670"/>
      <c r="D36" s="377"/>
      <c r="E36" s="377"/>
      <c r="F36" s="377"/>
      <c r="G36" s="377"/>
      <c r="H36" s="388"/>
      <c r="I36" s="388"/>
      <c r="J36" s="388"/>
      <c r="K36" s="353"/>
      <c r="L36" s="354"/>
      <c r="M36" s="354"/>
      <c r="N36" s="354"/>
      <c r="O36" s="354"/>
      <c r="P36" s="354"/>
      <c r="Q36" s="354"/>
      <c r="R36" s="354"/>
      <c r="S36" s="354"/>
      <c r="T36" s="390"/>
      <c r="U36" s="389"/>
      <c r="V36" s="389"/>
      <c r="W36" s="389"/>
      <c r="X36" s="663"/>
      <c r="Y36" s="664"/>
      <c r="Z36" s="664"/>
      <c r="AA36" s="665"/>
      <c r="AB36" s="663"/>
      <c r="AC36" s="664"/>
      <c r="AD36" s="664"/>
      <c r="AE36" s="665"/>
      <c r="AF36" s="663"/>
      <c r="AG36" s="664"/>
      <c r="AH36" s="664"/>
      <c r="AI36" s="664"/>
      <c r="AJ36" s="683"/>
      <c r="AK36" s="670"/>
      <c r="AL36" s="377"/>
      <c r="AM36" s="377"/>
      <c r="AN36" s="377"/>
      <c r="AO36" s="377"/>
      <c r="AP36" s="377"/>
      <c r="AQ36" s="377"/>
      <c r="AR36" s="377"/>
      <c r="AS36" s="377"/>
      <c r="AT36" s="377"/>
      <c r="AU36" s="377"/>
      <c r="AV36" s="377"/>
      <c r="AW36" s="377"/>
      <c r="AX36" s="377"/>
      <c r="AY36" s="377"/>
      <c r="AZ36" s="682"/>
      <c r="BA36" s="682"/>
      <c r="BB36" s="682"/>
      <c r="BC36" s="682"/>
    </row>
    <row r="37" spans="1:55" ht="15" customHeight="1">
      <c r="A37" s="55">
        <v>29</v>
      </c>
      <c r="B37" s="670"/>
      <c r="C37" s="670"/>
      <c r="D37" s="377"/>
      <c r="E37" s="377"/>
      <c r="F37" s="377"/>
      <c r="G37" s="377"/>
      <c r="H37" s="388"/>
      <c r="I37" s="388"/>
      <c r="J37" s="388"/>
      <c r="K37" s="353"/>
      <c r="L37" s="354"/>
      <c r="M37" s="354"/>
      <c r="N37" s="354"/>
      <c r="O37" s="354"/>
      <c r="P37" s="354"/>
      <c r="Q37" s="354"/>
      <c r="R37" s="354"/>
      <c r="S37" s="354"/>
      <c r="T37" s="390"/>
      <c r="U37" s="389"/>
      <c r="V37" s="389"/>
      <c r="W37" s="389"/>
      <c r="X37" s="663"/>
      <c r="Y37" s="664"/>
      <c r="Z37" s="664"/>
      <c r="AA37" s="665"/>
      <c r="AB37" s="663"/>
      <c r="AC37" s="664"/>
      <c r="AD37" s="664"/>
      <c r="AE37" s="665"/>
      <c r="AF37" s="663"/>
      <c r="AG37" s="664"/>
      <c r="AH37" s="664"/>
      <c r="AI37" s="664"/>
      <c r="AJ37" s="683"/>
      <c r="AK37" s="670"/>
      <c r="AL37" s="377"/>
      <c r="AM37" s="377"/>
      <c r="AN37" s="377"/>
      <c r="AO37" s="377"/>
      <c r="AP37" s="377"/>
      <c r="AQ37" s="377"/>
      <c r="AR37" s="377"/>
      <c r="AS37" s="377"/>
      <c r="AT37" s="377"/>
      <c r="AU37" s="377"/>
      <c r="AV37" s="377"/>
      <c r="AW37" s="377"/>
      <c r="AX37" s="377"/>
      <c r="AY37" s="377"/>
      <c r="AZ37" s="682"/>
      <c r="BA37" s="682"/>
      <c r="BB37" s="682"/>
      <c r="BC37" s="682"/>
    </row>
    <row r="38" spans="1:55" ht="15" customHeight="1">
      <c r="A38" s="55">
        <v>30</v>
      </c>
      <c r="B38" s="670"/>
      <c r="C38" s="670"/>
      <c r="D38" s="377"/>
      <c r="E38" s="377"/>
      <c r="F38" s="377"/>
      <c r="G38" s="377"/>
      <c r="H38" s="388"/>
      <c r="I38" s="388"/>
      <c r="J38" s="388"/>
      <c r="K38" s="353"/>
      <c r="L38" s="354"/>
      <c r="M38" s="354"/>
      <c r="N38" s="354"/>
      <c r="O38" s="354"/>
      <c r="P38" s="354"/>
      <c r="Q38" s="354"/>
      <c r="R38" s="354"/>
      <c r="S38" s="354"/>
      <c r="T38" s="390"/>
      <c r="U38" s="389"/>
      <c r="V38" s="389"/>
      <c r="W38" s="389"/>
      <c r="X38" s="663"/>
      <c r="Y38" s="664"/>
      <c r="Z38" s="664"/>
      <c r="AA38" s="665"/>
      <c r="AB38" s="663"/>
      <c r="AC38" s="664"/>
      <c r="AD38" s="664"/>
      <c r="AE38" s="665"/>
      <c r="AF38" s="663"/>
      <c r="AG38" s="664"/>
      <c r="AH38" s="664"/>
      <c r="AI38" s="664"/>
      <c r="AJ38" s="683"/>
      <c r="AK38" s="670"/>
      <c r="AL38" s="377"/>
      <c r="AM38" s="377"/>
      <c r="AN38" s="377"/>
      <c r="AO38" s="377"/>
      <c r="AP38" s="377"/>
      <c r="AQ38" s="377"/>
      <c r="AR38" s="377"/>
      <c r="AS38" s="377"/>
      <c r="AT38" s="377"/>
      <c r="AU38" s="377"/>
      <c r="AV38" s="377"/>
      <c r="AW38" s="377"/>
      <c r="AX38" s="377"/>
      <c r="AY38" s="377"/>
      <c r="AZ38" s="682"/>
      <c r="BA38" s="682"/>
      <c r="BB38" s="682"/>
      <c r="BC38" s="682"/>
    </row>
    <row r="39" spans="23:55" ht="15" customHeight="1">
      <c r="W39" s="49" t="s">
        <v>3</v>
      </c>
      <c r="X39" s="660">
        <f>SUM(X9:AA38)</f>
        <v>0</v>
      </c>
      <c r="Y39" s="613"/>
      <c r="Z39" s="613"/>
      <c r="AA39" s="614"/>
      <c r="AB39" s="660">
        <f>SUM(AB9:AE38)</f>
        <v>0</v>
      </c>
      <c r="AC39" s="613"/>
      <c r="AD39" s="613"/>
      <c r="AE39" s="614"/>
      <c r="AF39" s="660">
        <f>SUM(AF9:AI38)</f>
        <v>0</v>
      </c>
      <c r="AG39" s="613"/>
      <c r="AH39" s="613"/>
      <c r="AI39" s="613"/>
      <c r="AJ39" s="202"/>
      <c r="AK39" s="48"/>
      <c r="AL39" s="48"/>
      <c r="AM39" s="48"/>
      <c r="AN39" s="48"/>
      <c r="AO39" s="48"/>
      <c r="AP39" s="48"/>
      <c r="AQ39" s="48"/>
      <c r="AR39" s="48"/>
      <c r="AS39" s="48"/>
      <c r="AT39" s="48"/>
      <c r="AU39" s="48"/>
      <c r="AV39" s="48"/>
      <c r="AW39" s="48"/>
      <c r="AX39" s="48"/>
      <c r="AY39" s="48"/>
      <c r="AZ39" s="48"/>
      <c r="BA39" s="48"/>
      <c r="BB39" s="48"/>
      <c r="BC39" s="48"/>
    </row>
    <row r="40" spans="1:55" ht="9.75" customHeight="1">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203"/>
      <c r="Y40" s="203"/>
      <c r="Z40" s="204"/>
      <c r="AA40" s="205"/>
      <c r="AB40" s="204"/>
      <c r="AC40" s="203"/>
      <c r="AD40" s="204"/>
      <c r="AE40" s="203"/>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84"/>
      <c r="BC40" s="184"/>
    </row>
    <row r="41" spans="1:55" ht="15" customHeight="1">
      <c r="A41" s="666" t="s">
        <v>225</v>
      </c>
      <c r="B41" s="667"/>
      <c r="C41" s="667"/>
      <c r="D41" s="667"/>
      <c r="E41" s="667"/>
      <c r="F41" s="667"/>
      <c r="G41" s="667"/>
      <c r="H41" s="667"/>
      <c r="I41" s="667"/>
      <c r="J41" s="667"/>
      <c r="K41" s="667"/>
      <c r="L41" s="667"/>
      <c r="M41" s="667"/>
      <c r="N41" s="667"/>
      <c r="O41" s="667"/>
      <c r="P41" s="667"/>
      <c r="Q41" s="667"/>
      <c r="R41" s="667"/>
      <c r="S41" s="667"/>
      <c r="T41" s="667"/>
      <c r="U41" s="667"/>
      <c r="V41" s="667"/>
      <c r="W41" s="667"/>
      <c r="X41" s="641" t="s">
        <v>1</v>
      </c>
      <c r="Y41" s="641"/>
      <c r="Z41" s="659"/>
      <c r="AA41" s="641" t="s">
        <v>0</v>
      </c>
      <c r="AB41" s="659"/>
      <c r="AC41" s="641" t="s">
        <v>34</v>
      </c>
      <c r="AD41" s="659"/>
      <c r="AE41" s="641" t="s">
        <v>12</v>
      </c>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644" t="s">
        <v>59</v>
      </c>
      <c r="BC41" s="645"/>
    </row>
    <row r="42" spans="1:55" ht="17.25">
      <c r="A42" s="668"/>
      <c r="B42" s="669"/>
      <c r="C42" s="669"/>
      <c r="D42" s="669"/>
      <c r="E42" s="669"/>
      <c r="F42" s="669"/>
      <c r="G42" s="669"/>
      <c r="H42" s="669"/>
      <c r="I42" s="669"/>
      <c r="J42" s="669"/>
      <c r="K42" s="669"/>
      <c r="L42" s="669"/>
      <c r="M42" s="669"/>
      <c r="N42" s="669"/>
      <c r="O42" s="669"/>
      <c r="P42" s="669"/>
      <c r="Q42" s="669"/>
      <c r="R42" s="669"/>
      <c r="S42" s="669"/>
      <c r="T42" s="669"/>
      <c r="U42" s="669"/>
      <c r="V42" s="669"/>
      <c r="W42" s="669"/>
      <c r="X42" s="604"/>
      <c r="Y42" s="604"/>
      <c r="Z42" s="490"/>
      <c r="AA42" s="604"/>
      <c r="AB42" s="490"/>
      <c r="AC42" s="604"/>
      <c r="AD42" s="490"/>
      <c r="AE42" s="604"/>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646"/>
      <c r="BC42" s="647"/>
    </row>
  </sheetData>
  <sheetProtection/>
  <mergeCells count="406">
    <mergeCell ref="B38:C38"/>
    <mergeCell ref="U38:W38"/>
    <mergeCell ref="AF22:AI22"/>
    <mergeCell ref="B23:C23"/>
    <mergeCell ref="U23:W23"/>
    <mergeCell ref="X23:AA23"/>
    <mergeCell ref="AB23:AE23"/>
    <mergeCell ref="H23:J23"/>
    <mergeCell ref="K23:T23"/>
    <mergeCell ref="D23:G23"/>
    <mergeCell ref="AF23:AI23"/>
    <mergeCell ref="B22:C22"/>
    <mergeCell ref="U22:W22"/>
    <mergeCell ref="X22:AA22"/>
    <mergeCell ref="AB22:AE22"/>
    <mergeCell ref="H22:J22"/>
    <mergeCell ref="K22:T22"/>
    <mergeCell ref="D22:G22"/>
    <mergeCell ref="X21:AA21"/>
    <mergeCell ref="AB21:AE21"/>
    <mergeCell ref="H21:J21"/>
    <mergeCell ref="K21:T21"/>
    <mergeCell ref="AB20:AE20"/>
    <mergeCell ref="AB17:AE17"/>
    <mergeCell ref="B19:C19"/>
    <mergeCell ref="U19:W19"/>
    <mergeCell ref="X19:AA19"/>
    <mergeCell ref="AB19:AE19"/>
    <mergeCell ref="D19:G19"/>
    <mergeCell ref="B17:C17"/>
    <mergeCell ref="X17:AA17"/>
    <mergeCell ref="U20:W20"/>
    <mergeCell ref="X20:AA20"/>
    <mergeCell ref="D20:G20"/>
    <mergeCell ref="H20:J20"/>
    <mergeCell ref="K20:T20"/>
    <mergeCell ref="D38:G38"/>
    <mergeCell ref="AF37:AI37"/>
    <mergeCell ref="AF38:AI38"/>
    <mergeCell ref="X38:AA38"/>
    <mergeCell ref="AB38:AE38"/>
    <mergeCell ref="H38:J38"/>
    <mergeCell ref="K38:T38"/>
    <mergeCell ref="AF36:AI36"/>
    <mergeCell ref="B37:C37"/>
    <mergeCell ref="U37:W37"/>
    <mergeCell ref="X37:AA37"/>
    <mergeCell ref="AB37:AE37"/>
    <mergeCell ref="H37:J37"/>
    <mergeCell ref="K37:T37"/>
    <mergeCell ref="D37:G37"/>
    <mergeCell ref="B36:C36"/>
    <mergeCell ref="U36:W36"/>
    <mergeCell ref="X36:AA36"/>
    <mergeCell ref="AB36:AE36"/>
    <mergeCell ref="H36:J36"/>
    <mergeCell ref="K36:T36"/>
    <mergeCell ref="D36:G36"/>
    <mergeCell ref="AF34:AI34"/>
    <mergeCell ref="B35:C35"/>
    <mergeCell ref="U35:W35"/>
    <mergeCell ref="X35:AA35"/>
    <mergeCell ref="AB35:AE35"/>
    <mergeCell ref="H35:J35"/>
    <mergeCell ref="K35:T35"/>
    <mergeCell ref="D35:G35"/>
    <mergeCell ref="AF35:AI35"/>
    <mergeCell ref="B34:C34"/>
    <mergeCell ref="U34:W34"/>
    <mergeCell ref="X34:AA34"/>
    <mergeCell ref="AB34:AE34"/>
    <mergeCell ref="H34:J34"/>
    <mergeCell ref="K34:T34"/>
    <mergeCell ref="D34:G34"/>
    <mergeCell ref="AF33:AI33"/>
    <mergeCell ref="B32:C32"/>
    <mergeCell ref="B33:C33"/>
    <mergeCell ref="D33:G33"/>
    <mergeCell ref="U32:W32"/>
    <mergeCell ref="X32:AA32"/>
    <mergeCell ref="AB32:AE32"/>
    <mergeCell ref="H32:J32"/>
    <mergeCell ref="U33:W33"/>
    <mergeCell ref="X33:AA33"/>
    <mergeCell ref="H33:J33"/>
    <mergeCell ref="K33:T33"/>
    <mergeCell ref="AB33:AE33"/>
    <mergeCell ref="B31:C31"/>
    <mergeCell ref="U31:W31"/>
    <mergeCell ref="X31:AA31"/>
    <mergeCell ref="AB31:AE31"/>
    <mergeCell ref="H31:J31"/>
    <mergeCell ref="K31:T31"/>
    <mergeCell ref="D31:G31"/>
    <mergeCell ref="K32:T32"/>
    <mergeCell ref="D32:G32"/>
    <mergeCell ref="D30:G30"/>
    <mergeCell ref="H28:J28"/>
    <mergeCell ref="K28:T28"/>
    <mergeCell ref="H29:J29"/>
    <mergeCell ref="K29:T29"/>
    <mergeCell ref="H30:J30"/>
    <mergeCell ref="K30:T30"/>
    <mergeCell ref="U28:W28"/>
    <mergeCell ref="X28:AA28"/>
    <mergeCell ref="B28:C28"/>
    <mergeCell ref="B30:C30"/>
    <mergeCell ref="D28:G28"/>
    <mergeCell ref="D29:G29"/>
    <mergeCell ref="B29:C29"/>
    <mergeCell ref="U30:W30"/>
    <mergeCell ref="X30:AA30"/>
    <mergeCell ref="AB30:AE30"/>
    <mergeCell ref="U29:W29"/>
    <mergeCell ref="X29:AA29"/>
    <mergeCell ref="B26:C26"/>
    <mergeCell ref="B27:C27"/>
    <mergeCell ref="U27:W27"/>
    <mergeCell ref="X27:AA27"/>
    <mergeCell ref="AB27:AE27"/>
    <mergeCell ref="H27:J27"/>
    <mergeCell ref="K27:T27"/>
    <mergeCell ref="B25:C25"/>
    <mergeCell ref="U25:W25"/>
    <mergeCell ref="X25:AA25"/>
    <mergeCell ref="D26:G26"/>
    <mergeCell ref="H25:J25"/>
    <mergeCell ref="K25:T25"/>
    <mergeCell ref="D25:G25"/>
    <mergeCell ref="U26:W26"/>
    <mergeCell ref="X26:AA26"/>
    <mergeCell ref="D27:G27"/>
    <mergeCell ref="H24:J24"/>
    <mergeCell ref="K24:T24"/>
    <mergeCell ref="H26:J26"/>
    <mergeCell ref="K26:T26"/>
    <mergeCell ref="B16:C16"/>
    <mergeCell ref="U16:W16"/>
    <mergeCell ref="K19:T19"/>
    <mergeCell ref="H18:J18"/>
    <mergeCell ref="K18:T18"/>
    <mergeCell ref="H19:J19"/>
    <mergeCell ref="U18:W18"/>
    <mergeCell ref="B24:C24"/>
    <mergeCell ref="B20:C20"/>
    <mergeCell ref="B18:C18"/>
    <mergeCell ref="D18:G18"/>
    <mergeCell ref="B21:C21"/>
    <mergeCell ref="D21:G21"/>
    <mergeCell ref="U24:W24"/>
    <mergeCell ref="D24:G24"/>
    <mergeCell ref="U21:W21"/>
    <mergeCell ref="H16:J16"/>
    <mergeCell ref="K16:T16"/>
    <mergeCell ref="D16:G16"/>
    <mergeCell ref="D17:G17"/>
    <mergeCell ref="H17:J17"/>
    <mergeCell ref="K17:T17"/>
    <mergeCell ref="U17:W17"/>
    <mergeCell ref="B15:C15"/>
    <mergeCell ref="U15:W15"/>
    <mergeCell ref="X15:AA15"/>
    <mergeCell ref="AB15:AE15"/>
    <mergeCell ref="H15:J15"/>
    <mergeCell ref="K15:T15"/>
    <mergeCell ref="D15:G15"/>
    <mergeCell ref="B14:C14"/>
    <mergeCell ref="U14:W14"/>
    <mergeCell ref="X14:AA14"/>
    <mergeCell ref="AB14:AE14"/>
    <mergeCell ref="H14:J14"/>
    <mergeCell ref="K14:T14"/>
    <mergeCell ref="D14:G14"/>
    <mergeCell ref="B13:C13"/>
    <mergeCell ref="U13:W13"/>
    <mergeCell ref="X13:AA13"/>
    <mergeCell ref="AB13:AE13"/>
    <mergeCell ref="H13:J13"/>
    <mergeCell ref="K13:T13"/>
    <mergeCell ref="D13:G13"/>
    <mergeCell ref="B12:C12"/>
    <mergeCell ref="U12:W12"/>
    <mergeCell ref="X12:AA12"/>
    <mergeCell ref="AB12:AE12"/>
    <mergeCell ref="H12:J12"/>
    <mergeCell ref="K12:T12"/>
    <mergeCell ref="D12:G12"/>
    <mergeCell ref="AF12:AI12"/>
    <mergeCell ref="D7:G8"/>
    <mergeCell ref="U8:W8"/>
    <mergeCell ref="H9:J9"/>
    <mergeCell ref="D9:G9"/>
    <mergeCell ref="AF8:AI8"/>
    <mergeCell ref="K9:T9"/>
    <mergeCell ref="X7:AI7"/>
    <mergeCell ref="K7:T8"/>
    <mergeCell ref="AF9:AI9"/>
    <mergeCell ref="U9:W9"/>
    <mergeCell ref="AB9:AE9"/>
    <mergeCell ref="AF11:AI11"/>
    <mergeCell ref="AB10:AE10"/>
    <mergeCell ref="AF10:AI10"/>
    <mergeCell ref="U10:W10"/>
    <mergeCell ref="X9:AA9"/>
    <mergeCell ref="X11:AA11"/>
    <mergeCell ref="AB11:AE11"/>
    <mergeCell ref="X16:AA16"/>
    <mergeCell ref="B9:C9"/>
    <mergeCell ref="B11:C11"/>
    <mergeCell ref="U11:W11"/>
    <mergeCell ref="D10:G10"/>
    <mergeCell ref="D11:G11"/>
    <mergeCell ref="H11:J11"/>
    <mergeCell ref="K11:T11"/>
    <mergeCell ref="X10:AA10"/>
    <mergeCell ref="H10:J10"/>
    <mergeCell ref="K10:T10"/>
    <mergeCell ref="AF39:AI39"/>
    <mergeCell ref="AF17:AI17"/>
    <mergeCell ref="AF18:AI18"/>
    <mergeCell ref="AF19:AI19"/>
    <mergeCell ref="AF20:AI20"/>
    <mergeCell ref="AF24:AI24"/>
    <mergeCell ref="AF25:AI25"/>
    <mergeCell ref="AF28:AI28"/>
    <mergeCell ref="AF29:AI29"/>
    <mergeCell ref="AF32:AI32"/>
    <mergeCell ref="AF13:AI13"/>
    <mergeCell ref="AF14:AI14"/>
    <mergeCell ref="AF15:AI15"/>
    <mergeCell ref="AF16:AI16"/>
    <mergeCell ref="AF26:AI26"/>
    <mergeCell ref="AF27:AI27"/>
    <mergeCell ref="AF31:AI31"/>
    <mergeCell ref="AF21:AI21"/>
    <mergeCell ref="AF30:AI30"/>
    <mergeCell ref="AP38:AY38"/>
    <mergeCell ref="AP17:AY17"/>
    <mergeCell ref="AL17:AO17"/>
    <mergeCell ref="AJ15:AK15"/>
    <mergeCell ref="AJ17:AK17"/>
    <mergeCell ref="AJ19:AK19"/>
    <mergeCell ref="AP36:AY36"/>
    <mergeCell ref="AJ33:AK33"/>
    <mergeCell ref="AL33:AO33"/>
    <mergeCell ref="AP33:AY33"/>
    <mergeCell ref="AZ8:BC8"/>
    <mergeCell ref="AJ9:AK9"/>
    <mergeCell ref="AL9:AO9"/>
    <mergeCell ref="AP9:AY9"/>
    <mergeCell ref="AZ9:BC9"/>
    <mergeCell ref="AL7:AO8"/>
    <mergeCell ref="AP7:AY8"/>
    <mergeCell ref="AZ7:BC7"/>
    <mergeCell ref="AJ8:AK8"/>
    <mergeCell ref="AJ7:AK7"/>
    <mergeCell ref="AJ10:AK10"/>
    <mergeCell ref="AL10:AO10"/>
    <mergeCell ref="AP10:AY10"/>
    <mergeCell ref="AZ10:BC10"/>
    <mergeCell ref="AZ11:BC11"/>
    <mergeCell ref="AJ12:AK12"/>
    <mergeCell ref="AL12:AO12"/>
    <mergeCell ref="AP12:AY12"/>
    <mergeCell ref="AZ12:BC12"/>
    <mergeCell ref="AL11:AO11"/>
    <mergeCell ref="AP11:AY11"/>
    <mergeCell ref="AJ11:AK11"/>
    <mergeCell ref="AZ13:BC13"/>
    <mergeCell ref="AJ14:AK14"/>
    <mergeCell ref="AL14:AO14"/>
    <mergeCell ref="AP14:AY14"/>
    <mergeCell ref="AZ14:BC14"/>
    <mergeCell ref="AL13:AO13"/>
    <mergeCell ref="AP13:AY13"/>
    <mergeCell ref="AJ13:AK13"/>
    <mergeCell ref="AZ15:BC15"/>
    <mergeCell ref="AJ16:AK16"/>
    <mergeCell ref="AL16:AO16"/>
    <mergeCell ref="AP16:AY16"/>
    <mergeCell ref="AZ16:BC16"/>
    <mergeCell ref="AL15:AO15"/>
    <mergeCell ref="AP15:AY15"/>
    <mergeCell ref="AZ17:BC17"/>
    <mergeCell ref="AJ18:AK18"/>
    <mergeCell ref="AL18:AO18"/>
    <mergeCell ref="AP18:AY18"/>
    <mergeCell ref="AZ18:BC18"/>
    <mergeCell ref="AZ19:BC19"/>
    <mergeCell ref="AJ20:AK20"/>
    <mergeCell ref="AL20:AO20"/>
    <mergeCell ref="AP20:AY20"/>
    <mergeCell ref="AZ20:BC20"/>
    <mergeCell ref="AL19:AO19"/>
    <mergeCell ref="AP19:AY19"/>
    <mergeCell ref="AZ21:BC21"/>
    <mergeCell ref="AJ22:AK22"/>
    <mergeCell ref="AL22:AO22"/>
    <mergeCell ref="AP22:AY22"/>
    <mergeCell ref="AZ22:BC22"/>
    <mergeCell ref="AJ21:AK21"/>
    <mergeCell ref="AL21:AO21"/>
    <mergeCell ref="AP21:AY21"/>
    <mergeCell ref="AZ23:BC23"/>
    <mergeCell ref="AJ24:AK24"/>
    <mergeCell ref="AL24:AO24"/>
    <mergeCell ref="AP24:AY24"/>
    <mergeCell ref="AZ24:BC24"/>
    <mergeCell ref="AJ23:AK23"/>
    <mergeCell ref="AL23:AO23"/>
    <mergeCell ref="AP23:AY23"/>
    <mergeCell ref="AZ25:BC25"/>
    <mergeCell ref="AJ26:AK26"/>
    <mergeCell ref="AL26:AO26"/>
    <mergeCell ref="AP26:AY26"/>
    <mergeCell ref="AZ26:BC26"/>
    <mergeCell ref="AJ25:AK25"/>
    <mergeCell ref="AL25:AO25"/>
    <mergeCell ref="AP25:AY25"/>
    <mergeCell ref="AZ27:BC27"/>
    <mergeCell ref="AJ28:AK28"/>
    <mergeCell ref="AL28:AO28"/>
    <mergeCell ref="AP28:AY28"/>
    <mergeCell ref="AZ28:BC28"/>
    <mergeCell ref="AJ27:AK27"/>
    <mergeCell ref="AL27:AO27"/>
    <mergeCell ref="AP27:AY27"/>
    <mergeCell ref="AZ29:BC29"/>
    <mergeCell ref="AJ30:AK30"/>
    <mergeCell ref="AL30:AO30"/>
    <mergeCell ref="AP30:AY30"/>
    <mergeCell ref="AZ30:BC30"/>
    <mergeCell ref="AJ29:AK29"/>
    <mergeCell ref="AL29:AO29"/>
    <mergeCell ref="AP29:AY29"/>
    <mergeCell ref="AZ31:BC31"/>
    <mergeCell ref="AJ32:AK32"/>
    <mergeCell ref="AL32:AO32"/>
    <mergeCell ref="AP32:AY32"/>
    <mergeCell ref="AZ32:BC32"/>
    <mergeCell ref="AJ31:AK31"/>
    <mergeCell ref="AL31:AO31"/>
    <mergeCell ref="AP31:AY31"/>
    <mergeCell ref="AZ33:BC33"/>
    <mergeCell ref="AZ34:BC34"/>
    <mergeCell ref="AJ35:AK35"/>
    <mergeCell ref="AL35:AO35"/>
    <mergeCell ref="AP35:AY35"/>
    <mergeCell ref="AZ35:BC35"/>
    <mergeCell ref="AJ34:AK34"/>
    <mergeCell ref="AL34:AO34"/>
    <mergeCell ref="AP34:AY34"/>
    <mergeCell ref="AZ38:BC38"/>
    <mergeCell ref="AZ36:BC36"/>
    <mergeCell ref="AJ37:AK37"/>
    <mergeCell ref="AL37:AO37"/>
    <mergeCell ref="AP37:AY37"/>
    <mergeCell ref="AZ37:BC37"/>
    <mergeCell ref="AJ36:AK36"/>
    <mergeCell ref="AL36:AO36"/>
    <mergeCell ref="AJ38:AK38"/>
    <mergeCell ref="AL38:AO38"/>
    <mergeCell ref="A1:BC2"/>
    <mergeCell ref="AE3:AE4"/>
    <mergeCell ref="AF3:AT4"/>
    <mergeCell ref="BB3:BC4"/>
    <mergeCell ref="AV3:BA4"/>
    <mergeCell ref="A3:W4"/>
    <mergeCell ref="X3:Y4"/>
    <mergeCell ref="Z3:Z4"/>
    <mergeCell ref="AA3:AA4"/>
    <mergeCell ref="AB3:AB4"/>
    <mergeCell ref="B10:C10"/>
    <mergeCell ref="AC3:AC4"/>
    <mergeCell ref="AD3:AD4"/>
    <mergeCell ref="AB39:AE39"/>
    <mergeCell ref="AB25:AE25"/>
    <mergeCell ref="AB18:AE18"/>
    <mergeCell ref="AB26:AE26"/>
    <mergeCell ref="AB29:AE29"/>
    <mergeCell ref="AB8:AE8"/>
    <mergeCell ref="AB24:AE24"/>
    <mergeCell ref="A41:W42"/>
    <mergeCell ref="X41:Y42"/>
    <mergeCell ref="Z41:Z42"/>
    <mergeCell ref="AA41:AA42"/>
    <mergeCell ref="AB41:AB42"/>
    <mergeCell ref="X39:AA39"/>
    <mergeCell ref="X8:AA8"/>
    <mergeCell ref="AE41:AE42"/>
    <mergeCell ref="AC41:AC42"/>
    <mergeCell ref="AD41:AD42"/>
    <mergeCell ref="AB28:AE28"/>
    <mergeCell ref="AB16:AE16"/>
    <mergeCell ref="X18:AA18"/>
    <mergeCell ref="X24:AA24"/>
    <mergeCell ref="AF41:BA41"/>
    <mergeCell ref="AF42:BA42"/>
    <mergeCell ref="BB41:BC42"/>
    <mergeCell ref="B6:AI6"/>
    <mergeCell ref="AJ6:BC6"/>
    <mergeCell ref="B7:C7"/>
    <mergeCell ref="B8:C8"/>
    <mergeCell ref="H7:J7"/>
    <mergeCell ref="H8:J8"/>
    <mergeCell ref="U7:W7"/>
  </mergeCells>
  <printOptions horizontalCentered="1" verticalCentered="1"/>
  <pageMargins left="0" right="0" top="0.35433070866141736"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2009-02-18T01:39:27Z</cp:lastPrinted>
  <dcterms:created xsi:type="dcterms:W3CDTF">2005-12-21T02:33:41Z</dcterms:created>
  <dcterms:modified xsi:type="dcterms:W3CDTF">2009-02-26T06:39:13Z</dcterms:modified>
  <cp:category/>
  <cp:version/>
  <cp:contentType/>
  <cp:contentStatus/>
</cp:coreProperties>
</file>