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definedNames>
    <definedName name="_xlnm.Print_Area" localSheetId="0">'資料7-1'!$A$1:$O$48</definedName>
    <definedName name="_xlnm.Print_Area" localSheetId="1">'資料7-2'!$A$1:$K$51</definedName>
    <definedName name="_xlnm.Print_Area" localSheetId="2">'資料7-3'!$A$1:$W$106</definedName>
    <definedName name="_xlnm.Print_Area" localSheetId="3">'資料7-4'!$A$1:$Q$80</definedName>
    <definedName name="_xlnm.Print_Area" localSheetId="4">'資料7-6'!$A$1:$P$68</definedName>
    <definedName name="_xlnm.Print_Area" localSheetId="5">'資料8-1'!$A$1:$AQ$51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<sst xmlns="http://schemas.openxmlformats.org/spreadsheetml/2006/main" count="1503" uniqueCount="395">
  <si>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</si>
  <si>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</si>
  <si>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</si>
  <si>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</si>
  <si>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</si>
  <si>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</si>
  <si>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</si>
  <si>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</si>
  <si>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平成 元 年</t>
  </si>
  <si>
    <t>分       譲       住       宅</t>
  </si>
  <si>
    <t>プ     レ     ハ     ブ</t>
  </si>
  <si>
    <t>ツーバイ・フォー</t>
  </si>
  <si>
    <t>マ ン シ ョ ン</t>
  </si>
  <si>
    <t>分譲に占</t>
  </si>
  <si>
    <t>新設に占</t>
  </si>
  <si>
    <t>める割合</t>
  </si>
  <si>
    <t>一　戸　建</t>
  </si>
  <si>
    <t>平成 元 年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</si>
  <si>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</si>
  <si>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</si>
  <si>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</si>
  <si>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</si>
  <si>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注）マンション　（利用関係・・・・分譲住宅，建て方・・・・・共同住宅，構造・・・・・鉄骨鉄筋コンクリート造，鉄筋コンクリート造，鉄骨造）</t>
  </si>
  <si>
    <t>　　一戸建　　　（利用関係・・・・分譲住宅，建て方・・・・・一戸建）</t>
  </si>
  <si>
    <t>マンション，分譲一戸建，プレハブ，ツーバイフォー，着工戸数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</si>
  <si>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</si>
  <si>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</si>
  <si>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</si>
  <si>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</si>
  <si>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</si>
  <si>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</si>
  <si>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資料７ー２</t>
  </si>
  <si>
    <t>平成 2 年</t>
  </si>
  <si>
    <t>平成 2 年</t>
  </si>
  <si>
    <t>平成 3 年</t>
  </si>
  <si>
    <t>平成 3 年</t>
  </si>
  <si>
    <t>平成 4 年</t>
  </si>
  <si>
    <t>平成 4 年</t>
  </si>
  <si>
    <t>平成 5 年</t>
  </si>
  <si>
    <t>平成 5 年</t>
  </si>
  <si>
    <t>平成 6 年</t>
  </si>
  <si>
    <t>平成 6 年</t>
  </si>
  <si>
    <t>平成 7 年</t>
  </si>
  <si>
    <t>平成 7 年</t>
  </si>
  <si>
    <t>平成 8 年</t>
  </si>
  <si>
    <t>平成 8 年</t>
  </si>
  <si>
    <t>平成 9 年</t>
  </si>
  <si>
    <t>令和元年</t>
  </si>
  <si>
    <t>平成 9 年</t>
  </si>
  <si>
    <t>令和元年</t>
  </si>
  <si>
    <t>平成 10 年</t>
  </si>
  <si>
    <t>平成 10 年</t>
  </si>
  <si>
    <t>平成 11 年</t>
  </si>
  <si>
    <t>平成 11 年</t>
  </si>
  <si>
    <t>平成 12 年</t>
  </si>
  <si>
    <t>平成 12 年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</si>
  <si>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</si>
  <si>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</si>
  <si>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</si>
  <si>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</si>
  <si>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</si>
  <si>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</si>
  <si>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</si>
  <si>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</si>
  <si>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</si>
  <si>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</si>
  <si>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</si>
  <si>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</si>
  <si>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</si>
  <si>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</si>
  <si>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</si>
  <si>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</si>
  <si>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</si>
  <si>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</si>
  <si>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</si>
  <si>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</si>
  <si>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</si>
  <si>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</si>
  <si>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</si>
  <si>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</si>
  <si>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</si>
  <si>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</si>
  <si>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</si>
  <si>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</si>
  <si>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</si>
  <si>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</si>
  <si>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</si>
  <si>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</si>
  <si>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</si>
  <si>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</si>
  <si>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</si>
  <si>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</si>
  <si>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</si>
  <si>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</si>
  <si>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</si>
  <si>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</si>
  <si>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</si>
  <si>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</si>
  <si>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</si>
  <si>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</si>
  <si>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</si>
  <si>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</si>
  <si>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</si>
  <si>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</si>
  <si>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</si>
  <si>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２２</t>
  </si>
  <si>
    <t xml:space="preserve"> -</t>
  </si>
  <si>
    <t>２３</t>
  </si>
  <si>
    <t>２４</t>
  </si>
  <si>
    <t>２５</t>
  </si>
  <si>
    <t>２６</t>
  </si>
  <si>
    <t xml:space="preserve">     -   </t>
  </si>
  <si>
    <t>２７</t>
  </si>
  <si>
    <t>２８</t>
  </si>
  <si>
    <t>２９</t>
  </si>
  <si>
    <t>３０</t>
  </si>
  <si>
    <t>令和元年</t>
  </si>
  <si>
    <t>２</t>
  </si>
  <si>
    <t xml:space="preserve">   -</t>
  </si>
  <si>
    <t>３</t>
  </si>
  <si>
    <t>４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</si>
  <si>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</si>
  <si>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</si>
  <si>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</si>
  <si>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</si>
  <si>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</si>
  <si>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</si>
  <si>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</si>
  <si>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</si>
  <si>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</si>
  <si>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</si>
  <si>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</si>
  <si>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</si>
  <si>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</si>
  <si>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</si>
  <si>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</si>
  <si>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</si>
  <si>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</si>
  <si>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</si>
  <si>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</si>
  <si>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</si>
  <si>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</si>
  <si>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</si>
  <si>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</si>
  <si>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</si>
  <si>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</si>
  <si>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</si>
  <si>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</si>
  <si>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</si>
  <si>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</si>
  <si>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</si>
  <si>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</si>
  <si>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</si>
  <si>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</si>
  <si>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</si>
  <si>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</si>
  <si>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</si>
  <si>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</si>
  <si>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</si>
  <si>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</si>
  <si>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</si>
  <si>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</si>
  <si>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</si>
  <si>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</si>
  <si>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</si>
  <si>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</si>
  <si>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</si>
  <si>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</si>
  <si>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</si>
  <si>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</si>
  <si>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</si>
  <si>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</si>
  <si>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</si>
  <si>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</si>
  <si>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</si>
  <si>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</si>
  <si>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</si>
  <si>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</si>
  <si>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</si>
  <si>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　　　　　　 　２月</t>
  </si>
  <si>
    <t>　　　　　　 　３月</t>
  </si>
  <si>
    <t>　　　　　　 　４月</t>
  </si>
  <si>
    <t>資料７－４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</si>
  <si>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</si>
  <si>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</si>
  <si>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</si>
  <si>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</si>
  <si>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</si>
  <si>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</si>
  <si>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</si>
  <si>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資料７－６</t>
  </si>
  <si>
    <t>令和4年計着工新設住宅戸数：利用関係別・都道府県別表（令和4年1月～令和4年12月）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</si>
  <si>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</si>
  <si>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</si>
  <si>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</si>
  <si>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</si>
  <si>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</si>
  <si>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</si>
  <si>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</si>
  <si>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</si>
  <si>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</si>
  <si>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</si>
  <si>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</si>
  <si>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</si>
  <si>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</si>
  <si>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</si>
  <si>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</si>
  <si>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</si>
  <si>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</si>
  <si>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</si>
  <si>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</si>
  <si>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</si>
  <si>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</si>
  <si>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</si>
  <si>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</si>
  <si>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</si>
  <si>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</si>
  <si>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</si>
  <si>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</si>
  <si>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</si>
  <si>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</si>
  <si>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</si>
  <si>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</si>
  <si>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</si>
  <si>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</si>
  <si>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</si>
  <si>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</si>
  <si>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</si>
  <si>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</si>
  <si>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</si>
  <si>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</si>
  <si>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</si>
  <si>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</si>
  <si>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</si>
  <si>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</si>
  <si>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</si>
  <si>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</si>
  <si>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</si>
  <si>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</si>
  <si>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</si>
  <si>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</si>
  <si>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</si>
  <si>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</si>
  <si>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</si>
  <si>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</si>
  <si>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</si>
  <si>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資料８－１</t>
  </si>
  <si>
    <t>着工建築物用途別・使途別床面積の推移（民間建築主） （令和4年1月～12月分）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</si>
  <si>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</si>
  <si>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</si>
  <si>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</si>
  <si>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</si>
  <si>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</si>
  <si>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</si>
  <si>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</si>
  <si>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</si>
  <si>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</si>
  <si>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</si>
  <si>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</si>
  <si>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</si>
  <si>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</si>
  <si>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</si>
  <si>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</si>
  <si>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</si>
  <si>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</si>
  <si>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</si>
  <si>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</si>
  <si>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</si>
  <si>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</si>
  <si>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</si>
  <si>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</si>
  <si>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</si>
  <si>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</si>
  <si>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</si>
  <si>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</si>
  <si>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</si>
  <si>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</si>
  <si>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</si>
  <si>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</si>
  <si>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</si>
  <si>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</si>
  <si>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</si>
  <si>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</si>
  <si>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</si>
  <si>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</si>
  <si>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</si>
  <si>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令和元年</t>
  </si>
  <si>
    <t>（注）四捨五入の関係で一致しないことがある。</t>
  </si>
  <si>
    <t>令和4年建築着工統計調査報告（4年1月～12月）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</si>
  <si>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</si>
  <si>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</si>
  <si>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</si>
  <si>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3　年</t>
  </si>
  <si>
    <t>4　年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</si>
  <si>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</si>
  <si>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</si>
  <si>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</si>
  <si>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</si>
  <si>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</si>
  <si>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</si>
  <si>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</si>
  <si>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</si>
  <si>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</si>
  <si>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</si>
  <si>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</si>
  <si>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</si>
  <si>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</si>
  <si>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</si>
  <si>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</si>
  <si>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</si>
  <si>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</si>
  <si>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</si>
  <si>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</si>
  <si>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</si>
  <si>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</si>
  <si>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</si>
  <si>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</si>
  <si>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</si>
  <si>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</si>
  <si>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</si>
  <si>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</si>
  <si>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</si>
  <si>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</si>
  <si>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</si>
  <si>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</si>
  <si>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</si>
  <si>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</si>
  <si>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</si>
  <si>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</si>
  <si>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</si>
  <si>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</si>
  <si>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</si>
  <si>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</si>
  <si>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</si>
  <si>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</si>
  <si>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</si>
  <si>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</si>
  <si>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</si>
  <si>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</si>
  <si>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</si>
  <si>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</si>
  <si>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</si>
  <si>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</si>
  <si>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</si>
  <si>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</si>
  <si>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</si>
  <si>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</si>
  <si>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</si>
  <si>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</si>
  <si>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</si>
  <si>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</si>
  <si>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</si>
  <si>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</si>
  <si>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</si>
  <si>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</si>
  <si>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</si>
  <si>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</si>
  <si>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</si>
  <si>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</si>
  <si>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</si>
  <si>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</si>
  <si>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</si>
  <si>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</si>
  <si>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</si>
  <si>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</si>
  <si>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</si>
  <si>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</si>
  <si>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住宅金融機構融資住宅</t>
  </si>
  <si>
    <t xml:space="preserve"> 都市再生機構建設住宅</t>
  </si>
  <si>
    <t xml:space="preserve"> そ　の　他　の　 住　宅</t>
  </si>
  <si>
    <t>　　　　　　　　　　　　 　造</t>
  </si>
  <si>
    <t xml:space="preserve"> 　　　　  木　   　　　　造</t>
  </si>
  <si>
    <t>マンション</t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</si>
  <si>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</si>
  <si>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</si>
  <si>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</si>
  <si>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</si>
  <si>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</si>
  <si>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</si>
  <si>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</si>
  <si>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</si>
  <si>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</si>
  <si>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</si>
  <si>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</si>
  <si>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</si>
  <si>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</si>
  <si>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</si>
  <si>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</si>
  <si>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</si>
  <si>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</si>
  <si>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</si>
  <si>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</si>
  <si>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</si>
  <si>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</si>
  <si>
    <t>資料７ー1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</si>
</sst>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ゴシック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76" fontId="0" fillId="0" borderId="0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7" fillId="0" borderId="0" xfId="63" applyFont="1" applyFill="1" applyAlignment="1">
      <alignment vertical="center"/>
      <protection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8" fontId="10" fillId="0" borderId="24" xfId="49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38" fontId="10" fillId="0" borderId="30" xfId="49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0" fillId="0" borderId="23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0" fillId="0" borderId="33" xfId="49" applyFont="1" applyFill="1" applyBorder="1" applyAlignment="1">
      <alignment vertical="center"/>
    </xf>
    <xf numFmtId="38" fontId="10" fillId="0" borderId="34" xfId="49" applyFont="1" applyFill="1" applyBorder="1" applyAlignment="1">
      <alignment vertical="center"/>
    </xf>
    <xf numFmtId="38" fontId="10" fillId="0" borderId="35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176" fontId="10" fillId="0" borderId="32" xfId="49" applyNumberFormat="1" applyFont="1" applyFill="1" applyBorder="1" applyAlignment="1">
      <alignment vertical="center"/>
    </xf>
    <xf numFmtId="176" fontId="10" fillId="0" borderId="34" xfId="49" applyNumberFormat="1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distributed"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38" fontId="10" fillId="0" borderId="34" xfId="49" applyFont="1" applyFill="1" applyBorder="1" applyAlignment="1" applyProtection="1">
      <alignment vertical="center"/>
      <protection hidden="1"/>
    </xf>
    <xf numFmtId="38" fontId="10" fillId="0" borderId="23" xfId="0" applyNumberFormat="1" applyFont="1" applyFill="1" applyBorder="1" applyAlignment="1" applyProtection="1">
      <alignment vertical="center"/>
      <protection hidden="1"/>
    </xf>
    <xf numFmtId="183" fontId="10" fillId="0" borderId="32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3" fontId="10" fillId="0" borderId="34" xfId="0" applyNumberFormat="1" applyFont="1" applyFill="1" applyBorder="1" applyAlignment="1" applyProtection="1">
      <alignment vertical="center"/>
      <protection hidden="1"/>
    </xf>
    <xf numFmtId="183" fontId="10" fillId="0" borderId="32" xfId="0" applyNumberFormat="1" applyFont="1" applyFill="1" applyBorder="1" applyAlignment="1" applyProtection="1">
      <alignment vertical="center"/>
      <protection hidden="1"/>
    </xf>
    <xf numFmtId="49" fontId="10" fillId="0" borderId="14" xfId="0" applyNumberFormat="1" applyFont="1" applyFill="1" applyBorder="1" applyAlignment="1">
      <alignment horizontal="center" vertical="center"/>
    </xf>
    <xf numFmtId="178" fontId="10" fillId="0" borderId="3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 applyProtection="1">
      <alignment/>
      <protection hidden="1"/>
    </xf>
    <xf numFmtId="183" fontId="10" fillId="0" borderId="37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 applyProtection="1">
      <alignment/>
      <protection hidden="1"/>
    </xf>
    <xf numFmtId="183" fontId="10" fillId="0" borderId="38" xfId="0" applyNumberFormat="1" applyFont="1" applyFill="1" applyBorder="1" applyAlignment="1" applyProtection="1">
      <alignment/>
      <protection hidden="1"/>
    </xf>
    <xf numFmtId="183" fontId="10" fillId="0" borderId="37" xfId="0" applyNumberFormat="1" applyFont="1" applyFill="1" applyBorder="1" applyAlignment="1" applyProtection="1">
      <alignment/>
      <protection hidden="1"/>
    </xf>
    <xf numFmtId="38" fontId="10" fillId="0" borderId="39" xfId="49" applyFont="1" applyFill="1" applyBorder="1" applyAlignment="1">
      <alignment vertical="center"/>
    </xf>
    <xf numFmtId="178" fontId="10" fillId="0" borderId="38" xfId="0" applyNumberFormat="1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10" fillId="0" borderId="0" xfId="0" applyFont="1" applyFill="1" applyAlignment="1">
      <alignment/>
    </xf>
    <xf numFmtId="38" fontId="10" fillId="0" borderId="12" xfId="49" applyFont="1" applyFill="1" applyBorder="1" applyAlignment="1" quotePrefix="1">
      <alignment horizontal="left" vertical="center"/>
    </xf>
    <xf numFmtId="38" fontId="10" fillId="0" borderId="12" xfId="49" applyFont="1" applyFill="1" applyBorder="1" applyAlignment="1">
      <alignment vertical="center"/>
    </xf>
    <xf numFmtId="38" fontId="10" fillId="0" borderId="12" xfId="49" applyFont="1" applyFill="1" applyBorder="1" applyAlignment="1">
      <alignment horizontal="left" vertical="center"/>
    </xf>
    <xf numFmtId="38" fontId="10" fillId="0" borderId="25" xfId="49" applyFont="1" applyFill="1" applyBorder="1" applyAlignment="1">
      <alignment vertical="center"/>
    </xf>
    <xf numFmtId="38" fontId="10" fillId="0" borderId="10" xfId="49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/>
    </xf>
    <xf numFmtId="178" fontId="10" fillId="0" borderId="35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distributed" vertical="center"/>
    </xf>
    <xf numFmtId="38" fontId="0" fillId="0" borderId="41" xfId="49" applyFont="1" applyFill="1" applyBorder="1" applyAlignment="1">
      <alignment vertical="center"/>
    </xf>
    <xf numFmtId="38" fontId="0" fillId="0" borderId="41" xfId="49" applyFont="1" applyFill="1" applyBorder="1" applyAlignment="1">
      <alignment/>
    </xf>
    <xf numFmtId="0" fontId="0" fillId="0" borderId="41" xfId="0" applyFill="1" applyBorder="1" applyAlignment="1" quotePrefix="1">
      <alignment horizontal="left" vertical="center"/>
    </xf>
    <xf numFmtId="49" fontId="0" fillId="0" borderId="4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8" fontId="0" fillId="0" borderId="4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62" applyFont="1" applyFill="1" applyAlignment="1">
      <alignment/>
      <protection/>
    </xf>
    <xf numFmtId="0" fontId="0" fillId="0" borderId="0" xfId="62" applyFill="1" applyAlignment="1">
      <alignment horizontal="centerContinuous"/>
      <protection/>
    </xf>
    <xf numFmtId="0" fontId="0" fillId="0" borderId="0" xfId="62" applyFill="1">
      <alignment vertical="center"/>
      <protection/>
    </xf>
    <xf numFmtId="0" fontId="0" fillId="0" borderId="0" xfId="62" applyFill="1" applyAlignment="1">
      <alignment horizontal="left"/>
      <protection/>
    </xf>
    <xf numFmtId="0" fontId="0" fillId="0" borderId="15" xfId="62" applyFill="1" applyBorder="1" applyAlignment="1">
      <alignment horizontal="center"/>
      <protection/>
    </xf>
    <xf numFmtId="0" fontId="0" fillId="0" borderId="15" xfId="62" applyFill="1" applyBorder="1">
      <alignment vertical="center"/>
      <protection/>
    </xf>
    <xf numFmtId="0" fontId="0" fillId="0" borderId="12" xfId="62" applyFill="1" applyBorder="1" applyAlignment="1">
      <alignment horizontal="centerContinuous"/>
      <protection/>
    </xf>
    <xf numFmtId="0" fontId="0" fillId="0" borderId="43" xfId="62" applyFill="1" applyBorder="1">
      <alignment vertical="center"/>
      <protection/>
    </xf>
    <xf numFmtId="0" fontId="0" fillId="0" borderId="16" xfId="62" applyFill="1" applyBorder="1" applyAlignment="1">
      <alignment horizontal="centerContinuous"/>
      <protection/>
    </xf>
    <xf numFmtId="0" fontId="0" fillId="0" borderId="22" xfId="62" applyFill="1" applyBorder="1">
      <alignment vertic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17" xfId="62" applyFill="1" applyBorder="1">
      <alignment vertical="center"/>
      <protection/>
    </xf>
    <xf numFmtId="0" fontId="0" fillId="0" borderId="44" xfId="62" applyFill="1" applyBorder="1">
      <alignment vertic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0" fillId="0" borderId="24" xfId="62" applyFill="1" applyBorder="1">
      <alignment vertical="center"/>
      <protection/>
    </xf>
    <xf numFmtId="0" fontId="0" fillId="0" borderId="19" xfId="62" applyFill="1" applyBorder="1" applyAlignment="1">
      <alignment horizontal="center"/>
      <protection/>
    </xf>
    <xf numFmtId="0" fontId="0" fillId="0" borderId="10" xfId="62" applyFill="1" applyBorder="1">
      <alignment vertical="center"/>
      <protection/>
    </xf>
    <xf numFmtId="0" fontId="0" fillId="0" borderId="45" xfId="62" applyFill="1" applyBorder="1" applyAlignment="1">
      <alignment horizontal="center"/>
      <protection/>
    </xf>
    <xf numFmtId="49" fontId="0" fillId="0" borderId="14" xfId="62" applyNumberFormat="1" applyFill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6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7" xfId="5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6" xfId="51" applyNumberFormat="1" applyFont="1" applyFill="1" applyBorder="1" applyAlignment="1">
      <alignment/>
    </xf>
    <xf numFmtId="38" fontId="0" fillId="0" borderId="48" xfId="51" applyFont="1" applyFill="1" applyBorder="1" applyAlignment="1">
      <alignment/>
    </xf>
    <xf numFmtId="176" fontId="0" fillId="0" borderId="23" xfId="51" applyNumberFormat="1" applyFont="1" applyFill="1" applyBorder="1" applyAlignment="1">
      <alignment/>
    </xf>
    <xf numFmtId="49" fontId="0" fillId="0" borderId="14" xfId="62" applyNumberFormat="1" applyFill="1" applyBorder="1" applyAlignment="1">
      <alignment horizontal="center"/>
      <protection/>
    </xf>
    <xf numFmtId="49" fontId="0" fillId="0" borderId="19" xfId="62" applyNumberFormat="1" applyFill="1" applyBorder="1" applyAlignment="1">
      <alignment horizontal="center"/>
      <protection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38" fontId="0" fillId="0" borderId="49" xfId="51" applyFont="1" applyFill="1" applyBorder="1" applyAlignment="1">
      <alignment/>
    </xf>
    <xf numFmtId="49" fontId="0" fillId="0" borderId="0" xfId="62" applyNumberFormat="1" applyFill="1" applyBorder="1" applyAlignment="1">
      <alignment horizontal="center"/>
      <protection/>
    </xf>
    <xf numFmtId="0" fontId="0" fillId="0" borderId="13" xfId="62" applyFill="1" applyBorder="1">
      <alignment vertical="center"/>
      <protection/>
    </xf>
    <xf numFmtId="0" fontId="0" fillId="0" borderId="12" xfId="62" applyFill="1" applyBorder="1" applyAlignment="1">
      <alignment horizontal="center"/>
      <protection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6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0" fillId="0" borderId="0" xfId="62" applyFill="1" applyBorder="1">
      <alignment vertical="center"/>
      <protection/>
    </xf>
    <xf numFmtId="0" fontId="0" fillId="0" borderId="0" xfId="62" applyAlignment="1">
      <alignment vertical="center"/>
      <protection/>
    </xf>
    <xf numFmtId="38" fontId="0" fillId="0" borderId="0" xfId="62" applyNumberFormat="1" applyFont="1" applyAlignment="1">
      <alignment horizontal="centerContinuous" vertical="center"/>
      <protection/>
    </xf>
    <xf numFmtId="0" fontId="12" fillId="0" borderId="0" xfId="62" applyFont="1" applyAlignment="1">
      <alignment horizontal="left" vertical="center"/>
      <protection/>
    </xf>
    <xf numFmtId="176" fontId="0" fillId="0" borderId="0" xfId="62" applyNumberFormat="1" applyFont="1" applyAlignment="1">
      <alignment horizontal="centerContinuous" vertical="center"/>
      <protection/>
    </xf>
    <xf numFmtId="0" fontId="12" fillId="0" borderId="0" xfId="62" applyFont="1" applyAlignment="1">
      <alignment horizontal="centerContinuous" vertical="center"/>
      <protection/>
    </xf>
    <xf numFmtId="0" fontId="12" fillId="0" borderId="0" xfId="62" applyFont="1" applyAlignment="1">
      <alignment vertical="center"/>
      <protection/>
    </xf>
    <xf numFmtId="176" fontId="0" fillId="0" borderId="0" xfId="62" applyNumberFormat="1" applyFont="1" applyAlignment="1" quotePrefix="1">
      <alignment horizontal="left" vertical="center"/>
      <protection/>
    </xf>
    <xf numFmtId="38" fontId="0" fillId="0" borderId="0" xfId="62" applyNumberFormat="1" applyFont="1" applyAlignment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15" xfId="62" applyFont="1" applyBorder="1" applyAlignment="1" applyProtection="1">
      <alignment horizontal="center" vertical="center"/>
      <protection/>
    </xf>
    <xf numFmtId="0" fontId="12" fillId="0" borderId="23" xfId="62" applyFont="1" applyBorder="1" applyAlignment="1" applyProtection="1">
      <alignment horizontal="center" vertical="center"/>
      <protection/>
    </xf>
    <xf numFmtId="0" fontId="12" fillId="0" borderId="23" xfId="62" applyFont="1" applyBorder="1" applyAlignment="1" applyProtection="1">
      <alignment vertical="center"/>
      <protection/>
    </xf>
    <xf numFmtId="38" fontId="0" fillId="0" borderId="47" xfId="62" applyNumberFormat="1" applyFont="1" applyBorder="1" applyAlignment="1" applyProtection="1" quotePrefix="1">
      <alignment horizontal="left" vertical="center"/>
      <protection/>
    </xf>
    <xf numFmtId="176" fontId="0" fillId="0" borderId="34" xfId="62" applyNumberFormat="1" applyFont="1" applyBorder="1" applyAlignment="1" applyProtection="1">
      <alignment horizontal="center" vertical="center"/>
      <protection/>
    </xf>
    <xf numFmtId="38" fontId="0" fillId="0" borderId="0" xfId="62" applyNumberFormat="1" applyFont="1" applyBorder="1" applyAlignment="1" applyProtection="1" quotePrefix="1">
      <alignment horizontal="left" vertical="center"/>
      <protection/>
    </xf>
    <xf numFmtId="176" fontId="0" fillId="0" borderId="32" xfId="62" applyNumberFormat="1" applyFont="1" applyBorder="1" applyAlignment="1" applyProtection="1">
      <alignment horizontal="center" vertical="center"/>
      <protection/>
    </xf>
    <xf numFmtId="0" fontId="12" fillId="0" borderId="50" xfId="62" applyFont="1" applyBorder="1" applyAlignment="1" applyProtection="1">
      <alignment vertical="center"/>
      <protection/>
    </xf>
    <xf numFmtId="38" fontId="0" fillId="0" borderId="51" xfId="62" applyNumberFormat="1" applyFont="1" applyBorder="1" applyAlignment="1" applyProtection="1">
      <alignment horizontal="center" vertical="top"/>
      <protection/>
    </xf>
    <xf numFmtId="176" fontId="0" fillId="0" borderId="52" xfId="62" applyNumberFormat="1" applyFont="1" applyBorder="1" applyAlignment="1" applyProtection="1">
      <alignment horizontal="center" vertical="top" shrinkToFit="1"/>
      <protection/>
    </xf>
    <xf numFmtId="38" fontId="0" fillId="0" borderId="53" xfId="62" applyNumberFormat="1" applyFont="1" applyBorder="1" applyAlignment="1" applyProtection="1">
      <alignment horizontal="center" vertical="top"/>
      <protection/>
    </xf>
    <xf numFmtId="176" fontId="0" fillId="0" borderId="54" xfId="62" applyNumberFormat="1" applyFont="1" applyBorder="1" applyAlignment="1" applyProtection="1">
      <alignment horizontal="center" vertical="top" shrinkToFit="1"/>
      <protection/>
    </xf>
    <xf numFmtId="38" fontId="0" fillId="0" borderId="55" xfId="51" applyNumberFormat="1" applyFont="1" applyFill="1" applyBorder="1" applyAlignment="1">
      <alignment horizontal="right" vertical="center"/>
    </xf>
    <xf numFmtId="176" fontId="0" fillId="0" borderId="36" xfId="51" applyNumberFormat="1" applyFont="1" applyFill="1" applyBorder="1" applyAlignment="1">
      <alignment horizontal="right" vertical="center"/>
    </xf>
    <xf numFmtId="38" fontId="0" fillId="0" borderId="36" xfId="51" applyNumberFormat="1" applyFont="1" applyFill="1" applyBorder="1" applyAlignment="1">
      <alignment horizontal="right" vertical="center"/>
    </xf>
    <xf numFmtId="38" fontId="0" fillId="0" borderId="34" xfId="51" applyNumberFormat="1" applyFont="1" applyFill="1" applyBorder="1" applyAlignment="1">
      <alignment horizontal="right" vertical="center"/>
    </xf>
    <xf numFmtId="176" fontId="0" fillId="0" borderId="18" xfId="51" applyNumberFormat="1" applyFont="1" applyFill="1" applyBorder="1" applyAlignment="1">
      <alignment horizontal="right" vertical="center"/>
    </xf>
    <xf numFmtId="176" fontId="0" fillId="0" borderId="36" xfId="51" applyNumberFormat="1" applyFont="1" applyFill="1" applyBorder="1" applyAlignment="1">
      <alignment horizontal="right" vertical="center"/>
    </xf>
    <xf numFmtId="38" fontId="0" fillId="0" borderId="34" xfId="63" applyNumberFormat="1" applyFont="1" applyFill="1" applyBorder="1" applyAlignment="1">
      <alignment vertical="center"/>
      <protection/>
    </xf>
    <xf numFmtId="176" fontId="0" fillId="0" borderId="32" xfId="63" applyNumberFormat="1" applyFont="1" applyFill="1" applyBorder="1" applyAlignment="1">
      <alignment vertical="center"/>
      <protection/>
    </xf>
    <xf numFmtId="176" fontId="0" fillId="0" borderId="34" xfId="51" applyNumberFormat="1" applyFont="1" applyFill="1" applyBorder="1" applyAlignment="1">
      <alignment horizontal="right" vertical="center"/>
    </xf>
    <xf numFmtId="0" fontId="12" fillId="0" borderId="56" xfId="62" applyFont="1" applyBorder="1" applyAlignment="1" applyProtection="1">
      <alignment horizontal="center" vertical="center"/>
      <protection/>
    </xf>
    <xf numFmtId="38" fontId="0" fillId="0" borderId="57" xfId="51" applyNumberFormat="1" applyFont="1" applyFill="1" applyBorder="1" applyAlignment="1">
      <alignment horizontal="right" vertical="center"/>
    </xf>
    <xf numFmtId="176" fontId="0" fillId="0" borderId="58" xfId="51" applyNumberFormat="1" applyFont="1" applyFill="1" applyBorder="1" applyAlignment="1">
      <alignment horizontal="right" vertical="center"/>
    </xf>
    <xf numFmtId="38" fontId="0" fillId="0" borderId="59" xfId="51" applyNumberFormat="1" applyFont="1" applyFill="1" applyBorder="1" applyAlignment="1">
      <alignment horizontal="right" vertical="center"/>
    </xf>
    <xf numFmtId="176" fontId="0" fillId="0" borderId="60" xfId="51" applyNumberFormat="1" applyFont="1" applyFill="1" applyBorder="1" applyAlignment="1">
      <alignment horizontal="right" vertical="center"/>
    </xf>
    <xf numFmtId="0" fontId="12" fillId="0" borderId="46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center" vertical="center"/>
      <protection/>
    </xf>
    <xf numFmtId="38" fontId="0" fillId="0" borderId="61" xfId="51" applyNumberFormat="1" applyFont="1" applyFill="1" applyBorder="1" applyAlignment="1">
      <alignment horizontal="right" vertical="center"/>
    </xf>
    <xf numFmtId="176" fontId="0" fillId="0" borderId="40" xfId="51" applyNumberFormat="1" applyFont="1" applyFill="1" applyBorder="1" applyAlignment="1">
      <alignment horizontal="right" vertical="center"/>
    </xf>
    <xf numFmtId="38" fontId="0" fillId="0" borderId="40" xfId="51" applyNumberFormat="1" applyFont="1" applyFill="1" applyBorder="1" applyAlignment="1">
      <alignment horizontal="right" vertical="center"/>
    </xf>
    <xf numFmtId="38" fontId="0" fillId="0" borderId="38" xfId="51" applyNumberFormat="1" applyFont="1" applyFill="1" applyBorder="1" applyAlignment="1">
      <alignment horizontal="right" vertical="center"/>
    </xf>
    <xf numFmtId="176" fontId="0" fillId="0" borderId="38" xfId="51" applyNumberFormat="1" applyFont="1" applyFill="1" applyBorder="1" applyAlignment="1">
      <alignment horizontal="right" vertical="center"/>
    </xf>
    <xf numFmtId="176" fontId="0" fillId="0" borderId="17" xfId="51" applyNumberFormat="1" applyFont="1" applyFill="1" applyBorder="1" applyAlignment="1">
      <alignment horizontal="right" vertical="center"/>
    </xf>
    <xf numFmtId="0" fontId="14" fillId="0" borderId="45" xfId="62" applyFont="1" applyBorder="1" applyAlignment="1">
      <alignment horizontal="center" vertical="center"/>
      <protection/>
    </xf>
    <xf numFmtId="0" fontId="15" fillId="0" borderId="0" xfId="62" applyFont="1">
      <alignment vertical="center"/>
      <protection/>
    </xf>
    <xf numFmtId="0" fontId="0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5" fillId="0" borderId="0" xfId="62" applyFont="1" applyAlignment="1">
      <alignment/>
      <protection/>
    </xf>
    <xf numFmtId="0" fontId="15" fillId="0" borderId="10" xfId="62" applyFont="1" applyBorder="1">
      <alignment vertical="center"/>
      <protection/>
    </xf>
    <xf numFmtId="0" fontId="15" fillId="0" borderId="10" xfId="62" applyFont="1" applyBorder="1" applyAlignment="1">
      <alignment/>
      <protection/>
    </xf>
    <xf numFmtId="0" fontId="15" fillId="0" borderId="11" xfId="62" applyFont="1" applyBorder="1">
      <alignment vertical="center"/>
      <protection/>
    </xf>
    <xf numFmtId="0" fontId="15" fillId="0" borderId="15" xfId="62" applyFont="1" applyBorder="1" applyAlignment="1">
      <alignment horizontal="centerContinuous"/>
      <protection/>
    </xf>
    <xf numFmtId="0" fontId="15" fillId="0" borderId="12" xfId="62" applyFont="1" applyBorder="1" applyAlignment="1">
      <alignment horizontal="centerContinuous"/>
      <protection/>
    </xf>
    <xf numFmtId="0" fontId="15" fillId="0" borderId="13" xfId="62" applyFont="1" applyBorder="1" applyAlignment="1">
      <alignment horizontal="centerContinuous"/>
      <protection/>
    </xf>
    <xf numFmtId="0" fontId="15" fillId="0" borderId="16" xfId="62" applyFont="1" applyBorder="1" applyAlignment="1">
      <alignment horizontal="centerContinuous"/>
      <protection/>
    </xf>
    <xf numFmtId="0" fontId="15" fillId="0" borderId="22" xfId="62" applyFont="1" applyBorder="1" applyAlignment="1">
      <alignment horizontal="centerContinuous"/>
      <protection/>
    </xf>
    <xf numFmtId="0" fontId="15" fillId="0" borderId="16" xfId="62" applyFont="1" applyBorder="1" applyAlignment="1">
      <alignment/>
      <protection/>
    </xf>
    <xf numFmtId="0" fontId="15" fillId="0" borderId="22" xfId="62" applyFont="1" applyBorder="1" applyAlignment="1">
      <alignment/>
      <protection/>
    </xf>
    <xf numFmtId="0" fontId="15" fillId="0" borderId="21" xfId="62" applyFont="1" applyBorder="1" applyAlignment="1">
      <alignment/>
      <protection/>
    </xf>
    <xf numFmtId="0" fontId="15" fillId="0" borderId="23" xfId="62" applyFont="1" applyBorder="1">
      <alignment vertical="center"/>
      <protection/>
    </xf>
    <xf numFmtId="0" fontId="15" fillId="0" borderId="24" xfId="62" applyFont="1" applyBorder="1">
      <alignment vertical="center"/>
      <protection/>
    </xf>
    <xf numFmtId="0" fontId="15" fillId="0" borderId="10" xfId="62" applyFont="1" applyBorder="1" applyAlignment="1">
      <alignment horizontal="centerContinuous"/>
      <protection/>
    </xf>
    <xf numFmtId="0" fontId="15" fillId="0" borderId="17" xfId="62" applyFont="1" applyBorder="1" applyAlignment="1">
      <alignment horizontal="centerContinuous"/>
      <protection/>
    </xf>
    <xf numFmtId="0" fontId="15" fillId="0" borderId="15" xfId="62" applyFont="1" applyBorder="1" applyAlignment="1">
      <alignment horizontal="distributed" vertical="center"/>
      <protection/>
    </xf>
    <xf numFmtId="0" fontId="15" fillId="0" borderId="24" xfId="62" applyFont="1" applyBorder="1" applyAlignment="1">
      <alignment horizontal="center"/>
      <protection/>
    </xf>
    <xf numFmtId="0" fontId="15" fillId="0" borderId="24" xfId="62" applyFont="1" applyBorder="1" applyAlignment="1">
      <alignment vertical="top"/>
      <protection/>
    </xf>
    <xf numFmtId="0" fontId="15" fillId="0" borderId="38" xfId="62" applyFont="1" applyBorder="1" applyAlignment="1">
      <alignment horizontal="center"/>
      <protection/>
    </xf>
    <xf numFmtId="0" fontId="15" fillId="0" borderId="29" xfId="62" applyFont="1" applyBorder="1" applyAlignment="1">
      <alignment horizontal="center" shrinkToFit="1"/>
      <protection/>
    </xf>
    <xf numFmtId="0" fontId="15" fillId="0" borderId="0" xfId="62" applyFont="1" applyAlignment="1">
      <alignment horizontal="center"/>
      <protection/>
    </xf>
    <xf numFmtId="0" fontId="15" fillId="0" borderId="11" xfId="62" applyNumberFormat="1" applyFont="1" applyBorder="1" applyAlignment="1">
      <alignment horizontal="center"/>
      <protection/>
    </xf>
    <xf numFmtId="185" fontId="15" fillId="0" borderId="23" xfId="62" applyNumberFormat="1" applyFont="1" applyFill="1" applyBorder="1" applyAlignment="1">
      <alignment horizontal="right"/>
      <protection/>
    </xf>
    <xf numFmtId="185" fontId="15" fillId="0" borderId="35" xfId="62" applyNumberFormat="1" applyFont="1" applyFill="1" applyBorder="1" applyAlignment="1">
      <alignment horizontal="right"/>
      <protection/>
    </xf>
    <xf numFmtId="176" fontId="15" fillId="0" borderId="32" xfId="62" applyNumberFormat="1" applyFont="1" applyFill="1" applyBorder="1" applyAlignment="1">
      <alignment/>
      <protection/>
    </xf>
    <xf numFmtId="185" fontId="15" fillId="0" borderId="15" xfId="62" applyNumberFormat="1" applyFont="1" applyFill="1" applyBorder="1" applyAlignment="1">
      <alignment horizontal="right"/>
      <protection/>
    </xf>
    <xf numFmtId="185" fontId="15" fillId="0" borderId="62" xfId="62" applyNumberFormat="1" applyFont="1" applyFill="1" applyBorder="1" applyAlignment="1">
      <alignment horizontal="right"/>
      <protection/>
    </xf>
    <xf numFmtId="176" fontId="15" fillId="0" borderId="63" xfId="62" applyNumberFormat="1" applyFont="1" applyFill="1" applyBorder="1" applyAlignment="1">
      <alignment/>
      <protection/>
    </xf>
    <xf numFmtId="0" fontId="15" fillId="0" borderId="14" xfId="62" applyNumberFormat="1" applyFont="1" applyBorder="1" applyAlignment="1">
      <alignment horizontal="center"/>
      <protection/>
    </xf>
    <xf numFmtId="185" fontId="15" fillId="0" borderId="33" xfId="62" applyNumberFormat="1" applyFont="1" applyFill="1" applyBorder="1" applyAlignment="1">
      <alignment horizontal="right"/>
      <protection/>
    </xf>
    <xf numFmtId="185" fontId="15" fillId="0" borderId="34" xfId="62" applyNumberFormat="1" applyFont="1" applyFill="1" applyBorder="1" applyAlignment="1">
      <alignment horizontal="right"/>
      <protection/>
    </xf>
    <xf numFmtId="185" fontId="15" fillId="0" borderId="39" xfId="62" applyNumberFormat="1" applyFont="1" applyFill="1" applyBorder="1" applyAlignment="1">
      <alignment horizontal="right"/>
      <protection/>
    </xf>
    <xf numFmtId="185" fontId="15" fillId="0" borderId="38" xfId="62" applyNumberFormat="1" applyFont="1" applyFill="1" applyBorder="1" applyAlignment="1">
      <alignment horizontal="right"/>
      <protection/>
    </xf>
    <xf numFmtId="176" fontId="15" fillId="0" borderId="37" xfId="62" applyNumberFormat="1" applyFont="1" applyFill="1" applyBorder="1" applyAlignment="1">
      <alignment/>
      <protection/>
    </xf>
    <xf numFmtId="185" fontId="15" fillId="0" borderId="24" xfId="62" applyNumberFormat="1" applyFont="1" applyFill="1" applyBorder="1" applyAlignment="1">
      <alignment horizontal="right"/>
      <protection/>
    </xf>
    <xf numFmtId="185" fontId="15" fillId="0" borderId="64" xfId="62" applyNumberFormat="1" applyFont="1" applyFill="1" applyBorder="1" applyAlignment="1">
      <alignment horizontal="right"/>
      <protection/>
    </xf>
    <xf numFmtId="0" fontId="15" fillId="0" borderId="12" xfId="62" applyFont="1" applyBorder="1" applyAlignment="1">
      <alignment/>
      <protection/>
    </xf>
    <xf numFmtId="38" fontId="15" fillId="0" borderId="0" xfId="51" applyFont="1" applyBorder="1" applyAlignment="1">
      <alignment/>
    </xf>
    <xf numFmtId="176" fontId="15" fillId="0" borderId="0" xfId="51" applyNumberFormat="1" applyFont="1" applyBorder="1" applyAlignment="1">
      <alignment/>
    </xf>
    <xf numFmtId="38" fontId="15" fillId="0" borderId="0" xfId="62" applyNumberFormat="1" applyFont="1">
      <alignment vertical="center"/>
      <protection/>
    </xf>
    <xf numFmtId="0" fontId="15" fillId="0" borderId="0" xfId="62" applyFont="1" applyBorder="1">
      <alignment vertical="center"/>
      <protection/>
    </xf>
    <xf numFmtId="0" fontId="0" fillId="0" borderId="0" xfId="62" applyFill="1" applyAlignment="1">
      <alignment horizontal="centerContinuous" vertical="center"/>
      <protection/>
    </xf>
    <xf numFmtId="0" fontId="0" fillId="0" borderId="0" xfId="62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65" xfId="62" applyFont="1" applyBorder="1">
      <alignment vertical="center"/>
      <protection/>
    </xf>
    <xf numFmtId="0" fontId="0" fillId="0" borderId="66" xfId="62" applyFont="1" applyBorder="1">
      <alignment vertical="center"/>
      <protection/>
    </xf>
    <xf numFmtId="0" fontId="0" fillId="0" borderId="67" xfId="62" applyFont="1" applyBorder="1">
      <alignment vertical="center"/>
      <protection/>
    </xf>
    <xf numFmtId="0" fontId="0" fillId="0" borderId="27" xfId="62" applyFont="1" applyFill="1" applyBorder="1">
      <alignment vertical="center"/>
      <protection/>
    </xf>
    <xf numFmtId="0" fontId="0" fillId="0" borderId="25" xfId="62" applyFont="1" applyFill="1" applyBorder="1">
      <alignment vertical="center"/>
      <protection/>
    </xf>
    <xf numFmtId="0" fontId="0" fillId="0" borderId="26" xfId="62" applyFont="1" applyFill="1" applyBorder="1">
      <alignment vertical="center"/>
      <protection/>
    </xf>
    <xf numFmtId="0" fontId="0" fillId="0" borderId="68" xfId="62" applyFont="1" applyBorder="1">
      <alignment vertical="center"/>
      <protection/>
    </xf>
    <xf numFmtId="0" fontId="0" fillId="0" borderId="69" xfId="62" applyFont="1" applyBorder="1">
      <alignment vertical="center"/>
      <protection/>
    </xf>
    <xf numFmtId="0" fontId="0" fillId="0" borderId="70" xfId="62" applyFont="1" applyBorder="1">
      <alignment vertical="center"/>
      <protection/>
    </xf>
    <xf numFmtId="0" fontId="0" fillId="0" borderId="26" xfId="62" applyFill="1" applyBorder="1" applyAlignment="1" quotePrefix="1">
      <alignment horizontal="center"/>
      <protection/>
    </xf>
    <xf numFmtId="0" fontId="0" fillId="0" borderId="70" xfId="62" applyFont="1" applyFill="1" applyBorder="1" applyAlignment="1">
      <alignment horizontal="center"/>
      <protection/>
    </xf>
    <xf numFmtId="0" fontId="0" fillId="0" borderId="69" xfId="62" applyFont="1" applyFill="1" applyBorder="1" applyAlignment="1">
      <alignment horizontal="center"/>
      <protection/>
    </xf>
    <xf numFmtId="0" fontId="0" fillId="0" borderId="71" xfId="62" applyFill="1" applyBorder="1" applyAlignment="1" quotePrefix="1">
      <alignment horizontal="center"/>
      <protection/>
    </xf>
    <xf numFmtId="0" fontId="0" fillId="0" borderId="41" xfId="62" applyFont="1" applyFill="1" applyBorder="1" applyAlignment="1">
      <alignment horizontal="center"/>
      <protection/>
    </xf>
    <xf numFmtId="38" fontId="0" fillId="0" borderId="71" xfId="51" applyFont="1" applyFill="1" applyBorder="1" applyAlignment="1">
      <alignment vertical="center"/>
    </xf>
    <xf numFmtId="38" fontId="0" fillId="0" borderId="71" xfId="51" applyFont="1" applyFill="1" applyBorder="1" applyAlignment="1">
      <alignment vertical="center"/>
    </xf>
    <xf numFmtId="179" fontId="0" fillId="0" borderId="70" xfId="62" applyNumberFormat="1" applyFont="1" applyFill="1" applyBorder="1" applyAlignment="1">
      <alignment vertical="center"/>
      <protection/>
    </xf>
    <xf numFmtId="179" fontId="0" fillId="0" borderId="69" xfId="62" applyNumberFormat="1" applyFont="1" applyFill="1" applyBorder="1" applyAlignment="1">
      <alignment vertical="center"/>
      <protection/>
    </xf>
    <xf numFmtId="179" fontId="0" fillId="0" borderId="41" xfId="62" applyNumberFormat="1" applyFont="1" applyFill="1" applyBorder="1" applyAlignment="1">
      <alignment vertical="center"/>
      <protection/>
    </xf>
    <xf numFmtId="0" fontId="0" fillId="0" borderId="34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70" xfId="62" applyFont="1" applyBorder="1" applyAlignment="1" quotePrefix="1">
      <alignment horizontal="left"/>
      <protection/>
    </xf>
    <xf numFmtId="179" fontId="0" fillId="0" borderId="71" xfId="62" applyNumberFormat="1" applyFont="1" applyFill="1" applyBorder="1" applyAlignment="1">
      <alignment vertical="center"/>
      <protection/>
    </xf>
    <xf numFmtId="0" fontId="0" fillId="0" borderId="34" xfId="62" applyFont="1" applyBorder="1">
      <alignment vertical="center"/>
      <protection/>
    </xf>
    <xf numFmtId="0" fontId="0" fillId="0" borderId="36" xfId="62" applyFont="1" applyBorder="1">
      <alignment vertical="center"/>
      <protection/>
    </xf>
    <xf numFmtId="0" fontId="0" fillId="0" borderId="36" xfId="62" applyFont="1" applyBorder="1" applyAlignment="1" quotePrefix="1">
      <alignment horizontal="left"/>
      <protection/>
    </xf>
    <xf numFmtId="38" fontId="0" fillId="0" borderId="34" xfId="51" applyFont="1" applyFill="1" applyBorder="1" applyAlignment="1">
      <alignment vertical="center"/>
    </xf>
    <xf numFmtId="179" fontId="0" fillId="0" borderId="34" xfId="62" applyNumberFormat="1" applyFont="1" applyFill="1" applyBorder="1" applyAlignment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36" xfId="62" applyFont="1" applyBorder="1" applyAlignment="1">
      <alignment horizontal="center"/>
      <protection/>
    </xf>
    <xf numFmtId="179" fontId="0" fillId="0" borderId="41" xfId="62" applyNumberFormat="1" applyFont="1" applyFill="1" applyBorder="1" applyAlignment="1">
      <alignment vertical="center"/>
      <protection/>
    </xf>
    <xf numFmtId="179" fontId="0" fillId="0" borderId="27" xfId="62" applyNumberFormat="1" applyFont="1" applyFill="1" applyBorder="1" applyAlignment="1">
      <alignment vertical="center"/>
      <protection/>
    </xf>
    <xf numFmtId="38" fontId="0" fillId="0" borderId="41" xfId="51" applyFont="1" applyFill="1" applyBorder="1" applyAlignment="1">
      <alignment vertical="center"/>
    </xf>
    <xf numFmtId="38" fontId="0" fillId="0" borderId="41" xfId="51" applyFont="1" applyFill="1" applyBorder="1" applyAlignment="1">
      <alignment vertical="center"/>
    </xf>
    <xf numFmtId="0" fontId="0" fillId="0" borderId="36" xfId="62" applyFont="1" applyBorder="1" applyAlignment="1">
      <alignment horizontal="left"/>
      <protection/>
    </xf>
    <xf numFmtId="0" fontId="0" fillId="0" borderId="71" xfId="62" applyFont="1" applyBorder="1">
      <alignment vertical="center"/>
      <protection/>
    </xf>
    <xf numFmtId="179" fontId="0" fillId="0" borderId="34" xfId="62" applyNumberFormat="1" applyFont="1" applyFill="1" applyBorder="1" applyAlignment="1">
      <alignment vertical="center"/>
      <protection/>
    </xf>
    <xf numFmtId="0" fontId="0" fillId="0" borderId="0" xfId="62" applyFont="1" applyBorder="1" applyAlignment="1" quotePrefix="1">
      <alignment horizontal="right"/>
      <protection/>
    </xf>
    <xf numFmtId="0" fontId="0" fillId="0" borderId="70" xfId="62" applyFont="1" applyBorder="1" applyAlignment="1">
      <alignment/>
      <protection/>
    </xf>
    <xf numFmtId="0" fontId="0" fillId="0" borderId="70" xfId="62" applyFont="1" applyBorder="1" applyAlignment="1">
      <alignment horizontal="center"/>
      <protection/>
    </xf>
    <xf numFmtId="179" fontId="0" fillId="0" borderId="42" xfId="62" applyNumberFormat="1" applyFont="1" applyFill="1" applyBorder="1" applyAlignment="1">
      <alignment vertical="center"/>
      <protection/>
    </xf>
    <xf numFmtId="38" fontId="0" fillId="0" borderId="42" xfId="51" applyFont="1" applyFill="1" applyBorder="1" applyAlignment="1">
      <alignment vertical="center"/>
    </xf>
    <xf numFmtId="0" fontId="18" fillId="0" borderId="36" xfId="62" applyFont="1" applyBorder="1" applyAlignment="1">
      <alignment horizontal="left"/>
      <protection/>
    </xf>
    <xf numFmtId="0" fontId="0" fillId="0" borderId="36" xfId="62" applyFont="1" applyBorder="1" applyAlignment="1">
      <alignment horizontal="left" shrinkToFit="1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left"/>
      <protection/>
    </xf>
    <xf numFmtId="0" fontId="20" fillId="0" borderId="34" xfId="62" applyFont="1" applyBorder="1" applyAlignment="1">
      <alignment horizontal="left" shrinkToFit="1"/>
      <protection/>
    </xf>
    <xf numFmtId="38" fontId="0" fillId="0" borderId="34" xfId="51" applyFont="1" applyFill="1" applyBorder="1" applyAlignment="1">
      <alignment vertical="center"/>
    </xf>
    <xf numFmtId="0" fontId="0" fillId="0" borderId="71" xfId="62" applyFont="1" applyBorder="1" applyAlignment="1">
      <alignment horizontal="left"/>
      <protection/>
    </xf>
    <xf numFmtId="0" fontId="0" fillId="0" borderId="69" xfId="62" applyFont="1" applyBorder="1" applyAlignment="1">
      <alignment horizontal="right"/>
      <protection/>
    </xf>
    <xf numFmtId="0" fontId="0" fillId="0" borderId="70" xfId="62" applyFont="1" applyBorder="1" applyAlignment="1" quotePrefix="1">
      <alignment/>
      <protection/>
    </xf>
    <xf numFmtId="38" fontId="56" fillId="0" borderId="0" xfId="51" applyFont="1" applyFill="1" applyBorder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71" xfId="62" applyFont="1" applyFill="1" applyBorder="1" applyAlignment="1" quotePrefix="1">
      <alignment horizontal="center" vertical="center"/>
      <protection/>
    </xf>
    <xf numFmtId="0" fontId="0" fillId="0" borderId="71" xfId="62" applyFill="1" applyBorder="1" applyAlignment="1" quotePrefix="1">
      <alignment horizontal="center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0" fontId="0" fillId="0" borderId="69" xfId="62" applyFont="1" applyFill="1" applyBorder="1" applyAlignment="1">
      <alignment horizontal="center" vertical="center"/>
      <protection/>
    </xf>
    <xf numFmtId="0" fontId="0" fillId="0" borderId="36" xfId="62" applyFont="1" applyBorder="1" applyAlignment="1" quotePrefix="1">
      <alignment/>
      <protection/>
    </xf>
    <xf numFmtId="0" fontId="0" fillId="0" borderId="36" xfId="62" applyFont="1" applyBorder="1" applyAlignment="1">
      <alignment/>
      <protection/>
    </xf>
    <xf numFmtId="38" fontId="0" fillId="0" borderId="0" xfId="62" applyNumberFormat="1">
      <alignment vertical="center"/>
      <protection/>
    </xf>
    <xf numFmtId="0" fontId="0" fillId="0" borderId="36" xfId="62" applyFont="1" applyBorder="1" applyAlignment="1">
      <alignment horizontal="distributed" vertical="center"/>
      <protection/>
    </xf>
    <xf numFmtId="0" fontId="0" fillId="0" borderId="70" xfId="62" applyFont="1" applyBorder="1" applyAlignment="1">
      <alignment horizontal="distributed" vertical="center"/>
      <protection/>
    </xf>
    <xf numFmtId="38" fontId="0" fillId="0" borderId="71" xfId="51" applyNumberFormat="1" applyFont="1" applyFill="1" applyBorder="1" applyAlignment="1">
      <alignment vertical="center"/>
    </xf>
    <xf numFmtId="0" fontId="0" fillId="0" borderId="0" xfId="62" applyFont="1" applyBorder="1">
      <alignment vertical="center"/>
      <protection/>
    </xf>
    <xf numFmtId="38" fontId="0" fillId="0" borderId="0" xfId="51" applyFont="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68" xfId="62" applyFont="1" applyBorder="1" applyAlignment="1" quotePrefix="1">
      <alignment horizontal="left" vertical="center"/>
      <protection/>
    </xf>
    <xf numFmtId="0" fontId="0" fillId="0" borderId="0" xfId="62" applyFont="1" applyFill="1">
      <alignment vertical="center"/>
      <protection/>
    </xf>
    <xf numFmtId="0" fontId="0" fillId="0" borderId="25" xfId="62" applyFont="1" applyFill="1" applyBorder="1" applyAlignment="1">
      <alignment/>
      <protection/>
    </xf>
    <xf numFmtId="0" fontId="0" fillId="0" borderId="68" xfId="62" applyFont="1" applyFill="1" applyBorder="1" applyAlignment="1">
      <alignment horizontal="center" vertical="center"/>
      <protection/>
    </xf>
    <xf numFmtId="0" fontId="0" fillId="0" borderId="41" xfId="62" applyFill="1" applyBorder="1" applyAlignment="1" quotePrefix="1">
      <alignment horizontal="center"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38" fontId="0" fillId="0" borderId="36" xfId="51" applyFont="1" applyFill="1" applyBorder="1" applyAlignment="1">
      <alignment vertical="center"/>
    </xf>
    <xf numFmtId="0" fontId="0" fillId="0" borderId="0" xfId="62" applyFont="1" applyAlignment="1">
      <alignment horizontal="center"/>
      <protection/>
    </xf>
    <xf numFmtId="0" fontId="0" fillId="0" borderId="69" xfId="62" applyFont="1" applyBorder="1" applyAlignment="1">
      <alignment horizontal="center"/>
      <protection/>
    </xf>
    <xf numFmtId="38" fontId="0" fillId="0" borderId="70" xfId="51" applyFont="1" applyFill="1" applyBorder="1" applyAlignment="1">
      <alignment vertical="center"/>
    </xf>
    <xf numFmtId="0" fontId="0" fillId="0" borderId="42" xfId="62" applyFont="1" applyBorder="1">
      <alignment vertical="center"/>
      <protection/>
    </xf>
    <xf numFmtId="38" fontId="0" fillId="0" borderId="34" xfId="51" applyNumberFormat="1" applyFont="1" applyFill="1" applyBorder="1" applyAlignment="1">
      <alignment vertical="center"/>
    </xf>
    <xf numFmtId="0" fontId="0" fillId="0" borderId="71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38" fontId="0" fillId="0" borderId="75" xfId="62" applyNumberFormat="1" applyFont="1" applyBorder="1" applyAlignment="1" applyProtection="1">
      <alignment horizontal="center" vertical="center"/>
      <protection/>
    </xf>
    <xf numFmtId="38" fontId="0" fillId="0" borderId="76" xfId="62" applyNumberFormat="1" applyFont="1" applyBorder="1" applyAlignment="1" applyProtection="1">
      <alignment horizontal="center" vertical="center"/>
      <protection/>
    </xf>
    <xf numFmtId="38" fontId="0" fillId="0" borderId="77" xfId="62" applyNumberFormat="1" applyFont="1" applyBorder="1" applyAlignment="1" applyProtection="1">
      <alignment horizontal="center" vertical="center"/>
      <protection/>
    </xf>
    <xf numFmtId="38" fontId="0" fillId="0" borderId="78" xfId="62" applyNumberFormat="1" applyFont="1" applyBorder="1" applyAlignment="1" applyProtection="1">
      <alignment horizontal="center" vertical="center"/>
      <protection/>
    </xf>
    <xf numFmtId="38" fontId="0" fillId="0" borderId="62" xfId="62" applyNumberFormat="1" applyFont="1" applyBorder="1" applyAlignment="1" applyProtection="1">
      <alignment horizontal="center" vertical="center"/>
      <protection/>
    </xf>
    <xf numFmtId="38" fontId="0" fillId="0" borderId="79" xfId="62" applyNumberFormat="1" applyFont="1" applyBorder="1" applyAlignment="1" applyProtection="1">
      <alignment horizontal="center" vertical="center"/>
      <protection/>
    </xf>
    <xf numFmtId="38" fontId="0" fillId="0" borderId="12" xfId="62" applyNumberFormat="1" applyFont="1" applyBorder="1" applyAlignment="1" applyProtection="1">
      <alignment horizontal="center" vertical="center"/>
      <protection/>
    </xf>
    <xf numFmtId="38" fontId="0" fillId="0" borderId="13" xfId="62" applyNumberFormat="1" applyFont="1" applyBorder="1" applyAlignment="1" applyProtection="1">
      <alignment horizontal="center" vertical="center"/>
      <protection/>
    </xf>
    <xf numFmtId="38" fontId="0" fillId="0" borderId="80" xfId="62" applyNumberFormat="1" applyFont="1" applyBorder="1" applyAlignment="1" applyProtection="1">
      <alignment horizontal="center" vertical="center"/>
      <protection/>
    </xf>
    <xf numFmtId="38" fontId="0" fillId="0" borderId="81" xfId="62" applyNumberFormat="1" applyFont="1" applyBorder="1" applyAlignment="1">
      <alignment horizontal="center" vertical="center"/>
      <protection/>
    </xf>
    <xf numFmtId="38" fontId="0" fillId="0" borderId="82" xfId="62" applyNumberFormat="1" applyFont="1" applyBorder="1" applyAlignment="1">
      <alignment horizontal="center" vertical="center"/>
      <protection/>
    </xf>
    <xf numFmtId="0" fontId="15" fillId="0" borderId="62" xfId="62" applyFont="1" applyBorder="1" applyAlignment="1">
      <alignment horizontal="distributed" vertical="center"/>
      <protection/>
    </xf>
    <xf numFmtId="0" fontId="15" fillId="0" borderId="13" xfId="62" applyFont="1" applyBorder="1" applyAlignment="1">
      <alignment horizontal="distributed" vertical="center"/>
      <protection/>
    </xf>
    <xf numFmtId="0" fontId="15" fillId="0" borderId="21" xfId="62" applyFont="1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0" fillId="0" borderId="22" xfId="62" applyBorder="1" applyAlignment="1">
      <alignment horizontal="center"/>
      <protection/>
    </xf>
    <xf numFmtId="0" fontId="15" fillId="0" borderId="10" xfId="62" applyFont="1" applyBorder="1" applyAlignment="1">
      <alignment horizontal="right"/>
      <protection/>
    </xf>
    <xf numFmtId="0" fontId="0" fillId="0" borderId="10" xfId="62" applyBorder="1" applyAlignment="1">
      <alignment horizontal="right"/>
      <protection/>
    </xf>
    <xf numFmtId="0" fontId="14" fillId="0" borderId="21" xfId="62" applyFont="1" applyBorder="1" applyAlignment="1">
      <alignment horizontal="center"/>
      <protection/>
    </xf>
    <xf numFmtId="0" fontId="13" fillId="0" borderId="16" xfId="62" applyFont="1" applyBorder="1" applyAlignment="1">
      <alignment horizontal="center"/>
      <protection/>
    </xf>
    <xf numFmtId="0" fontId="13" fillId="0" borderId="22" xfId="62" applyFont="1" applyBorder="1" applyAlignment="1">
      <alignment horizontal="center"/>
      <protection/>
    </xf>
    <xf numFmtId="0" fontId="57" fillId="0" borderId="0" xfId="63" applyFont="1" applyFill="1" applyAlignment="1">
      <alignment horizontal="left" vertical="center"/>
      <protection/>
    </xf>
    <xf numFmtId="0" fontId="10" fillId="0" borderId="0" xfId="62" applyFont="1" applyAlignment="1">
      <alignment horizontal="center"/>
      <protection/>
    </xf>
    <xf numFmtId="0" fontId="0" fillId="0" borderId="65" xfId="62" applyFont="1" applyBorder="1" applyAlignment="1">
      <alignment horizontal="center"/>
      <protection/>
    </xf>
    <xf numFmtId="0" fontId="0" fillId="0" borderId="67" xfId="62" applyFont="1" applyBorder="1" applyAlignment="1">
      <alignment/>
      <protection/>
    </xf>
    <xf numFmtId="0" fontId="0" fillId="0" borderId="35" xfId="62" applyFont="1" applyBorder="1" applyAlignment="1">
      <alignment horizontal="center"/>
      <protection/>
    </xf>
    <xf numFmtId="0" fontId="0" fillId="0" borderId="36" xfId="62" applyFont="1" applyBorder="1" applyAlignment="1">
      <alignment/>
      <protection/>
    </xf>
    <xf numFmtId="0" fontId="0" fillId="0" borderId="68" xfId="62" applyFont="1" applyBorder="1" applyAlignment="1">
      <alignment horizontal="center"/>
      <protection/>
    </xf>
    <xf numFmtId="0" fontId="0" fillId="0" borderId="70" xfId="62" applyFon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9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828675</xdr:colOff>
      <xdr:row>45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67200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3.5">
      <c r="A1" s="1" t="s">
        <v>394</v>
      </c>
    </row>
    <row r="2" spans="1:15" ht="13.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8"/>
      <c r="B3" s="3"/>
      <c r="N3" s="2" t="s">
        <v>19</v>
      </c>
      <c r="O3" s="2"/>
    </row>
    <row r="4" spans="1:15" ht="18" customHeight="1" thickBot="1">
      <c r="A4" s="4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8" customHeight="1" thickBot="1">
      <c r="A5" s="8"/>
      <c r="B5" s="7" t="s">
        <v>0</v>
      </c>
      <c r="C5" s="9"/>
      <c r="D5" s="3"/>
      <c r="E5" s="3"/>
      <c r="F5" s="10" t="s">
        <v>1</v>
      </c>
      <c r="G5" s="11"/>
      <c r="H5" s="12"/>
      <c r="I5" s="12"/>
      <c r="J5" s="10" t="s">
        <v>2</v>
      </c>
      <c r="K5" s="6"/>
      <c r="L5" s="13" t="s">
        <v>3</v>
      </c>
      <c r="M5" s="6"/>
      <c r="N5" s="13" t="s">
        <v>4</v>
      </c>
      <c r="O5" s="6"/>
    </row>
    <row r="6" spans="1:15" ht="18" customHeight="1" thickBot="1">
      <c r="A6" s="8"/>
      <c r="B6" s="9"/>
      <c r="C6" s="14"/>
      <c r="D6" s="9" t="s">
        <v>5</v>
      </c>
      <c r="E6" s="15"/>
      <c r="F6" s="9"/>
      <c r="G6" s="14"/>
      <c r="H6" s="7" t="s">
        <v>6</v>
      </c>
      <c r="I6" s="14"/>
      <c r="J6" s="9"/>
      <c r="K6" s="14"/>
      <c r="L6" s="9"/>
      <c r="M6" s="14"/>
      <c r="N6" s="9"/>
      <c r="O6" s="14"/>
    </row>
    <row r="7" spans="1:15" ht="14.25" thickBot="1">
      <c r="A7" s="16"/>
      <c r="B7" s="3"/>
      <c r="C7" s="17" t="s">
        <v>7</v>
      </c>
      <c r="D7" s="18"/>
      <c r="E7" s="19" t="s">
        <v>7</v>
      </c>
      <c r="F7" s="3"/>
      <c r="G7" s="17" t="s">
        <v>7</v>
      </c>
      <c r="H7" s="3"/>
      <c r="I7" s="17" t="s">
        <v>7</v>
      </c>
      <c r="J7" s="3"/>
      <c r="K7" s="17" t="s">
        <v>7</v>
      </c>
      <c r="L7" s="3"/>
      <c r="M7" s="17" t="s">
        <v>7</v>
      </c>
      <c r="N7" s="3"/>
      <c r="O7" s="17" t="s">
        <v>7</v>
      </c>
    </row>
    <row r="8" spans="1:15" ht="18" customHeight="1" hidden="1">
      <c r="A8" s="20" t="s">
        <v>25</v>
      </c>
      <c r="B8" s="46">
        <v>1136797</v>
      </c>
      <c r="C8" s="47">
        <v>-0.815949758713741</v>
      </c>
      <c r="D8" s="46">
        <v>99442.441</v>
      </c>
      <c r="E8" s="47">
        <v>-7.613684845962454</v>
      </c>
      <c r="F8" s="46">
        <v>478833</v>
      </c>
      <c r="G8" s="47">
        <v>-18.033592270901877</v>
      </c>
      <c r="H8" s="46">
        <v>249348</v>
      </c>
      <c r="I8" s="47">
        <v>-27.198727025882828</v>
      </c>
      <c r="J8" s="46">
        <v>394495</v>
      </c>
      <c r="K8" s="47">
        <v>25.05864675001903</v>
      </c>
      <c r="L8" s="46">
        <v>20204</v>
      </c>
      <c r="M8" s="47">
        <v>-11.688084622781714</v>
      </c>
      <c r="N8" s="46">
        <v>243265</v>
      </c>
      <c r="O8" s="47">
        <v>8.774777433475967</v>
      </c>
    </row>
    <row r="9" spans="1:15" ht="18" customHeight="1" hidden="1">
      <c r="A9" s="20" t="s">
        <v>26</v>
      </c>
      <c r="B9" s="46">
        <v>1187282</v>
      </c>
      <c r="C9" s="47">
        <v>4.440986385432044</v>
      </c>
      <c r="D9" s="46">
        <v>100227.708</v>
      </c>
      <c r="E9" s="47">
        <v>0.7896698754609188</v>
      </c>
      <c r="F9" s="46">
        <v>469879</v>
      </c>
      <c r="G9" s="47">
        <v>-1.8699630142450463</v>
      </c>
      <c r="H9" s="46">
        <v>239767</v>
      </c>
      <c r="I9" s="47">
        <v>-3.84242103405682</v>
      </c>
      <c r="J9" s="46">
        <v>464308</v>
      </c>
      <c r="K9" s="47">
        <v>17.69680224083956</v>
      </c>
      <c r="L9" s="46">
        <v>22094</v>
      </c>
      <c r="M9" s="47">
        <v>9.354583250841419</v>
      </c>
      <c r="N9" s="46">
        <v>231001</v>
      </c>
      <c r="O9" s="47">
        <v>-5.041415740036581</v>
      </c>
    </row>
    <row r="10" spans="1:15" ht="18" customHeight="1" hidden="1">
      <c r="A10" s="20" t="s">
        <v>27</v>
      </c>
      <c r="B10" s="48">
        <v>1236072</v>
      </c>
      <c r="C10" s="47">
        <v>4.10938597569912</v>
      </c>
      <c r="D10" s="48">
        <v>103131.91</v>
      </c>
      <c r="E10" s="47">
        <v>2.8976039240566243</v>
      </c>
      <c r="F10" s="48">
        <v>464697</v>
      </c>
      <c r="G10" s="47">
        <v>-1.1028371133845138</v>
      </c>
      <c r="H10" s="48">
        <v>225554</v>
      </c>
      <c r="I10" s="47">
        <v>-5.927838276326602</v>
      </c>
      <c r="J10" s="48">
        <v>527042</v>
      </c>
      <c r="K10" s="47">
        <v>13.511289919622316</v>
      </c>
      <c r="L10" s="48">
        <v>20315</v>
      </c>
      <c r="M10" s="47">
        <v>-8.05195980809269</v>
      </c>
      <c r="N10" s="48">
        <v>224018</v>
      </c>
      <c r="O10" s="47">
        <v>-3.022930636663912</v>
      </c>
    </row>
    <row r="11" spans="1:16" ht="18" customHeight="1" hidden="1">
      <c r="A11" s="20" t="s">
        <v>28</v>
      </c>
      <c r="B11" s="46">
        <v>1364609</v>
      </c>
      <c r="C11" s="47">
        <v>10.398827899992892</v>
      </c>
      <c r="D11" s="46">
        <v>111004.393</v>
      </c>
      <c r="E11" s="47">
        <v>7.633411424262371</v>
      </c>
      <c r="F11" s="46">
        <v>477050</v>
      </c>
      <c r="G11" s="47">
        <v>2.6582913167074507</v>
      </c>
      <c r="H11" s="46">
        <v>241205</v>
      </c>
      <c r="I11" s="47">
        <v>6.9389148496590725</v>
      </c>
      <c r="J11" s="46">
        <v>645886</v>
      </c>
      <c r="K11" s="47">
        <v>22.549246549610857</v>
      </c>
      <c r="L11" s="46">
        <v>21518</v>
      </c>
      <c r="M11" s="47">
        <v>5.9217327098203265</v>
      </c>
      <c r="N11" s="46">
        <v>220155</v>
      </c>
      <c r="O11" s="47">
        <v>-1.7244150023658866</v>
      </c>
      <c r="P11" s="21"/>
    </row>
    <row r="12" spans="1:16" ht="18" customHeight="1" hidden="1">
      <c r="A12" s="20" t="s">
        <v>29</v>
      </c>
      <c r="B12" s="46">
        <v>1674300</v>
      </c>
      <c r="C12" s="47">
        <v>22.694486112871903</v>
      </c>
      <c r="D12" s="46">
        <v>132526.126</v>
      </c>
      <c r="E12" s="47">
        <v>19.38818133080553</v>
      </c>
      <c r="F12" s="46">
        <v>546316</v>
      </c>
      <c r="G12" s="47">
        <v>14.519652028089292</v>
      </c>
      <c r="H12" s="46">
        <v>290140</v>
      </c>
      <c r="I12" s="47">
        <v>20.287722062146308</v>
      </c>
      <c r="J12" s="46">
        <v>858726</v>
      </c>
      <c r="K12" s="47">
        <v>32.95318368876241</v>
      </c>
      <c r="L12" s="46">
        <v>22397</v>
      </c>
      <c r="M12" s="47">
        <v>4.084952133097874</v>
      </c>
      <c r="N12" s="46">
        <v>246861</v>
      </c>
      <c r="O12" s="47">
        <v>12.130544389180354</v>
      </c>
      <c r="P12" s="21"/>
    </row>
    <row r="13" spans="1:15" ht="18" customHeight="1" hidden="1">
      <c r="A13" s="20" t="s">
        <v>30</v>
      </c>
      <c r="B13" s="21">
        <v>1684644</v>
      </c>
      <c r="C13" s="39">
        <v>0.6178104282386743</v>
      </c>
      <c r="D13" s="40">
        <v>134531.157</v>
      </c>
      <c r="E13" s="39">
        <v>1.5129326273372046</v>
      </c>
      <c r="F13" s="40">
        <v>508660</v>
      </c>
      <c r="G13" s="39">
        <v>-6.892714106853903</v>
      </c>
      <c r="H13" s="40">
        <v>268572</v>
      </c>
      <c r="I13" s="39">
        <v>-7.433652719376848</v>
      </c>
      <c r="J13" s="40">
        <v>858665</v>
      </c>
      <c r="K13" s="39">
        <v>-0.0071035464164315165</v>
      </c>
      <c r="L13" s="40">
        <v>24008</v>
      </c>
      <c r="M13" s="39">
        <v>7.192927624235379</v>
      </c>
      <c r="N13" s="40">
        <v>293311</v>
      </c>
      <c r="O13" s="39">
        <v>18.81625692191151</v>
      </c>
    </row>
    <row r="14" spans="1:15" ht="18" customHeight="1" hidden="1">
      <c r="A14" s="20" t="s">
        <v>17</v>
      </c>
      <c r="B14" s="21">
        <v>1662612</v>
      </c>
      <c r="C14" s="39">
        <v>-1.3078134015257814</v>
      </c>
      <c r="D14" s="40">
        <v>135029.458</v>
      </c>
      <c r="E14" s="39">
        <v>0.3703982119175553</v>
      </c>
      <c r="F14" s="40">
        <v>504228</v>
      </c>
      <c r="G14" s="39">
        <v>-0.8713089293437615</v>
      </c>
      <c r="H14" s="40">
        <v>254595</v>
      </c>
      <c r="I14" s="39">
        <v>-5.204191054912655</v>
      </c>
      <c r="J14" s="40">
        <v>817186</v>
      </c>
      <c r="K14" s="39">
        <v>-4.830638258226427</v>
      </c>
      <c r="L14" s="40">
        <v>29193</v>
      </c>
      <c r="M14" s="39">
        <v>21.59696767744086</v>
      </c>
      <c r="N14" s="40">
        <v>312005</v>
      </c>
      <c r="O14" s="39">
        <v>6.373439795984459</v>
      </c>
    </row>
    <row r="15" spans="1:15" ht="18" customHeight="1" hidden="1">
      <c r="A15" s="20" t="s">
        <v>32</v>
      </c>
      <c r="B15" s="21">
        <v>1707109</v>
      </c>
      <c r="C15" s="39">
        <v>2.676330978003283</v>
      </c>
      <c r="D15" s="40">
        <v>137489.795</v>
      </c>
      <c r="E15" s="39">
        <v>1.8220742617510943</v>
      </c>
      <c r="F15" s="40">
        <v>486527</v>
      </c>
      <c r="G15" s="39">
        <v>-3.51051508444592</v>
      </c>
      <c r="H15" s="40">
        <v>243315</v>
      </c>
      <c r="I15" s="39">
        <v>-4.430566193365937</v>
      </c>
      <c r="J15" s="40">
        <v>806097</v>
      </c>
      <c r="K15" s="39">
        <v>-1.356973810124007</v>
      </c>
      <c r="L15" s="40">
        <v>34885</v>
      </c>
      <c r="M15" s="39">
        <v>19.49782482101874</v>
      </c>
      <c r="N15" s="40">
        <v>379600</v>
      </c>
      <c r="O15" s="39">
        <v>21.664716911587956</v>
      </c>
    </row>
    <row r="16" spans="1:15" ht="18" customHeight="1" hidden="1">
      <c r="A16" s="20" t="s">
        <v>34</v>
      </c>
      <c r="B16" s="21">
        <v>1370126</v>
      </c>
      <c r="C16" s="39">
        <v>-19.73998145402549</v>
      </c>
      <c r="D16" s="40">
        <v>117218.794</v>
      </c>
      <c r="E16" s="39">
        <v>-14.743640428004145</v>
      </c>
      <c r="F16" s="40">
        <v>440058</v>
      </c>
      <c r="G16" s="39">
        <v>-9.551165711255493</v>
      </c>
      <c r="H16" s="40">
        <v>203804</v>
      </c>
      <c r="I16" s="39">
        <v>-16.238620717999297</v>
      </c>
      <c r="J16" s="40">
        <v>583924</v>
      </c>
      <c r="K16" s="39">
        <v>-27.56157137416465</v>
      </c>
      <c r="L16" s="40">
        <v>41665</v>
      </c>
      <c r="M16" s="39">
        <v>19.43528737279634</v>
      </c>
      <c r="N16" s="40">
        <v>304479</v>
      </c>
      <c r="O16" s="39">
        <v>-19.78951527924131</v>
      </c>
    </row>
    <row r="17" spans="1:15" ht="18" customHeight="1" hidden="1">
      <c r="A17" s="20" t="s">
        <v>36</v>
      </c>
      <c r="B17" s="21">
        <v>1402590</v>
      </c>
      <c r="C17" s="39">
        <v>2.3694171193014313</v>
      </c>
      <c r="D17" s="40">
        <v>120318.352</v>
      </c>
      <c r="E17" s="39">
        <v>2.644250033829909</v>
      </c>
      <c r="F17" s="40">
        <v>477611</v>
      </c>
      <c r="G17" s="39">
        <v>8.533647837330527</v>
      </c>
      <c r="H17" s="40">
        <v>250135</v>
      </c>
      <c r="I17" s="39">
        <v>22.73311613118487</v>
      </c>
      <c r="J17" s="40">
        <v>671989</v>
      </c>
      <c r="K17" s="39">
        <v>15.081585959816678</v>
      </c>
      <c r="L17" s="40">
        <v>35863</v>
      </c>
      <c r="M17" s="39">
        <v>-13.925357014280571</v>
      </c>
      <c r="N17" s="40">
        <v>217127</v>
      </c>
      <c r="O17" s="39">
        <v>-28.68900646678424</v>
      </c>
    </row>
    <row r="18" spans="1:15" ht="18" customHeight="1" hidden="1">
      <c r="A18" s="20" t="s">
        <v>38</v>
      </c>
      <c r="B18" s="21">
        <v>1485684</v>
      </c>
      <c r="C18" s="39">
        <v>5.924325711719036</v>
      </c>
      <c r="D18" s="40">
        <v>131682.65</v>
      </c>
      <c r="E18" s="39">
        <v>9.445190871630293</v>
      </c>
      <c r="F18" s="40">
        <v>531034</v>
      </c>
      <c r="G18" s="39">
        <v>11.185462646379584</v>
      </c>
      <c r="H18" s="40">
        <v>321635</v>
      </c>
      <c r="I18" s="39">
        <v>28.584564335258953</v>
      </c>
      <c r="J18" s="40">
        <v>663608</v>
      </c>
      <c r="K18" s="39">
        <v>-1.2471930344097881</v>
      </c>
      <c r="L18" s="40">
        <v>31661</v>
      </c>
      <c r="M18" s="39">
        <v>-11.716811198170818</v>
      </c>
      <c r="N18" s="40">
        <v>259381</v>
      </c>
      <c r="O18" s="39">
        <v>19.460500075992382</v>
      </c>
    </row>
    <row r="19" spans="1:15" ht="18" customHeight="1" hidden="1">
      <c r="A19" s="20" t="s">
        <v>40</v>
      </c>
      <c r="B19" s="21">
        <v>1570252</v>
      </c>
      <c r="C19" s="39">
        <v>5.692192956241038</v>
      </c>
      <c r="D19" s="40">
        <v>145580.905</v>
      </c>
      <c r="E19" s="39">
        <v>10.554355490263912</v>
      </c>
      <c r="F19" s="40">
        <v>573173</v>
      </c>
      <c r="G19" s="39">
        <v>7.935273447651192</v>
      </c>
      <c r="H19" s="40">
        <v>371987</v>
      </c>
      <c r="I19" s="39">
        <v>15.655012669641044</v>
      </c>
      <c r="J19" s="40">
        <v>595812</v>
      </c>
      <c r="K19" s="39">
        <v>-10.216272257115644</v>
      </c>
      <c r="L19" s="40">
        <v>27631</v>
      </c>
      <c r="M19" s="39">
        <v>-12.728593537790978</v>
      </c>
      <c r="N19" s="40">
        <v>373636</v>
      </c>
      <c r="O19" s="39">
        <v>44.04910151476014</v>
      </c>
    </row>
    <row r="20" spans="1:15" ht="18" customHeight="1" hidden="1">
      <c r="A20" s="20" t="s">
        <v>42</v>
      </c>
      <c r="B20" s="21">
        <v>1470330</v>
      </c>
      <c r="C20" s="39">
        <v>-6.3634372062573386</v>
      </c>
      <c r="D20" s="40">
        <v>136524.222</v>
      </c>
      <c r="E20" s="39">
        <v>-6.221065187086172</v>
      </c>
      <c r="F20" s="40">
        <v>537680</v>
      </c>
      <c r="G20" s="39">
        <v>-6.192371238701055</v>
      </c>
      <c r="H20" s="40">
        <v>297535</v>
      </c>
      <c r="I20" s="39">
        <v>-20.014677932293335</v>
      </c>
      <c r="J20" s="40">
        <v>553946</v>
      </c>
      <c r="K20" s="39">
        <v>-7.026713124274098</v>
      </c>
      <c r="L20" s="40">
        <v>26053</v>
      </c>
      <c r="M20" s="39">
        <v>-5.710976801418699</v>
      </c>
      <c r="N20" s="40">
        <v>352651</v>
      </c>
      <c r="O20" s="39">
        <v>-5.61642882377501</v>
      </c>
    </row>
    <row r="21" spans="1:15" ht="18" customHeight="1" hidden="1">
      <c r="A21" s="20" t="s">
        <v>44</v>
      </c>
      <c r="B21" s="21">
        <v>1643266</v>
      </c>
      <c r="C21" s="39">
        <v>11.761713356865467</v>
      </c>
      <c r="D21" s="40">
        <v>157898.956</v>
      </c>
      <c r="E21" s="39">
        <v>15.65636755652049</v>
      </c>
      <c r="F21" s="40">
        <v>643546</v>
      </c>
      <c r="G21" s="39">
        <v>19.689406338342508</v>
      </c>
      <c r="H21" s="40">
        <v>378517</v>
      </c>
      <c r="I21" s="39">
        <v>27.21763826104493</v>
      </c>
      <c r="J21" s="40">
        <v>622719</v>
      </c>
      <c r="K21" s="39">
        <v>12.415109053951113</v>
      </c>
      <c r="L21" s="40">
        <v>26997</v>
      </c>
      <c r="M21" s="39">
        <v>3.623383103673272</v>
      </c>
      <c r="N21" s="40">
        <v>350004</v>
      </c>
      <c r="O21" s="39">
        <v>-0.750600452004957</v>
      </c>
    </row>
    <row r="22" spans="1:15" ht="18" customHeight="1" hidden="1">
      <c r="A22" s="20" t="s">
        <v>46</v>
      </c>
      <c r="B22" s="21">
        <v>1387014</v>
      </c>
      <c r="C22" s="39">
        <v>-15.594066937428263</v>
      </c>
      <c r="D22" s="40">
        <v>129180.746</v>
      </c>
      <c r="E22" s="39">
        <v>-18.187713666707207</v>
      </c>
      <c r="F22" s="40">
        <v>478741</v>
      </c>
      <c r="G22" s="39">
        <v>-25.608891982857486</v>
      </c>
      <c r="H22" s="40">
        <v>245497</v>
      </c>
      <c r="I22" s="39">
        <v>-35.142411040983625</v>
      </c>
      <c r="J22" s="40">
        <v>531220</v>
      </c>
      <c r="K22" s="39">
        <v>-14.693465270852501</v>
      </c>
      <c r="L22" s="40">
        <v>23617</v>
      </c>
      <c r="M22" s="39">
        <v>-12.519909619587366</v>
      </c>
      <c r="N22" s="40">
        <v>353436</v>
      </c>
      <c r="O22" s="39">
        <v>0.9805602221688803</v>
      </c>
    </row>
    <row r="23" spans="1:15" ht="18" customHeight="1" hidden="1">
      <c r="A23" s="20" t="s">
        <v>50</v>
      </c>
      <c r="B23" s="21">
        <v>1198295</v>
      </c>
      <c r="C23" s="39">
        <v>-13.606135194021117</v>
      </c>
      <c r="D23" s="40">
        <v>111762.21</v>
      </c>
      <c r="E23" s="39">
        <v>-13.483848436670264</v>
      </c>
      <c r="F23" s="40">
        <v>430952</v>
      </c>
      <c r="G23" s="39">
        <v>-9.982224208914637</v>
      </c>
      <c r="H23" s="40">
        <v>207204</v>
      </c>
      <c r="I23" s="39">
        <v>-15.598153948928095</v>
      </c>
      <c r="J23" s="40">
        <v>457003</v>
      </c>
      <c r="K23" s="39">
        <v>-13.971047776815638</v>
      </c>
      <c r="L23" s="40">
        <v>17313</v>
      </c>
      <c r="M23" s="39">
        <v>-26.69263666003303</v>
      </c>
      <c r="N23" s="40">
        <v>293027</v>
      </c>
      <c r="O23" s="39">
        <v>-17.09192046084722</v>
      </c>
    </row>
    <row r="24" spans="1:15" ht="18" customHeight="1" hidden="1">
      <c r="A24" s="20" t="s">
        <v>52</v>
      </c>
      <c r="B24" s="21">
        <v>1214601</v>
      </c>
      <c r="C24" s="39">
        <v>1.3607667560992853</v>
      </c>
      <c r="D24" s="40">
        <v>117934.337</v>
      </c>
      <c r="E24" s="39">
        <v>5.52255274837532</v>
      </c>
      <c r="F24" s="40">
        <v>475002</v>
      </c>
      <c r="G24" s="39">
        <v>10.221555996955578</v>
      </c>
      <c r="H24" s="40">
        <v>275598</v>
      </c>
      <c r="I24" s="39">
        <v>33.00805003764407</v>
      </c>
      <c r="J24" s="40">
        <v>424250</v>
      </c>
      <c r="K24" s="39">
        <v>-7.166911376949381</v>
      </c>
      <c r="L24" s="40">
        <v>12632</v>
      </c>
      <c r="M24" s="39">
        <v>-27.037486281984634</v>
      </c>
      <c r="N24" s="40">
        <v>302717</v>
      </c>
      <c r="O24" s="39">
        <v>3.306862507550501</v>
      </c>
    </row>
    <row r="25" spans="1:15" ht="18" customHeight="1">
      <c r="A25" s="20" t="s">
        <v>55</v>
      </c>
      <c r="B25" s="21">
        <v>1229843</v>
      </c>
      <c r="C25" s="39">
        <v>1.254897698915114</v>
      </c>
      <c r="D25" s="40">
        <v>119878.589</v>
      </c>
      <c r="E25" s="39">
        <v>1.6485885700955771</v>
      </c>
      <c r="F25" s="40">
        <v>451522</v>
      </c>
      <c r="G25" s="39">
        <v>-4.943137081528082</v>
      </c>
      <c r="H25" s="40">
        <v>210982</v>
      </c>
      <c r="I25" s="39">
        <v>-23.445743437905932</v>
      </c>
      <c r="J25" s="40">
        <v>421332</v>
      </c>
      <c r="K25" s="39">
        <v>-0.6878020035356536</v>
      </c>
      <c r="L25" s="40">
        <v>11698</v>
      </c>
      <c r="M25" s="39">
        <v>-7.39392020265991</v>
      </c>
      <c r="N25" s="40">
        <v>345291</v>
      </c>
      <c r="O25" s="39">
        <v>14.063960728997715</v>
      </c>
    </row>
    <row r="26" spans="1:15" ht="18" customHeight="1">
      <c r="A26" s="20">
        <v>13</v>
      </c>
      <c r="B26" s="21">
        <v>1173858</v>
      </c>
      <c r="C26" s="39">
        <v>-4.5522070703333695</v>
      </c>
      <c r="D26" s="40">
        <v>109836.421</v>
      </c>
      <c r="E26" s="39">
        <v>-8.376948781070492</v>
      </c>
      <c r="F26" s="40">
        <v>386814</v>
      </c>
      <c r="G26" s="39">
        <v>-14.331084642608772</v>
      </c>
      <c r="H26" s="40">
        <v>126105</v>
      </c>
      <c r="I26" s="39">
        <v>-40.229498251035636</v>
      </c>
      <c r="J26" s="40">
        <v>438312</v>
      </c>
      <c r="K26" s="39">
        <v>4.0300760445444395</v>
      </c>
      <c r="L26" s="40">
        <v>9767</v>
      </c>
      <c r="M26" s="39">
        <v>-16.50709522995384</v>
      </c>
      <c r="N26" s="40">
        <v>338965</v>
      </c>
      <c r="O26" s="39">
        <v>-1.8320778705497642</v>
      </c>
    </row>
    <row r="27" spans="1:15" ht="18" customHeight="1">
      <c r="A27" s="20">
        <v>14</v>
      </c>
      <c r="B27" s="21">
        <v>1151016</v>
      </c>
      <c r="C27" s="39">
        <v>-1.945891240678177</v>
      </c>
      <c r="D27" s="40">
        <v>104762.739</v>
      </c>
      <c r="E27" s="39">
        <v>-4.619307469969369</v>
      </c>
      <c r="F27" s="40">
        <v>367974</v>
      </c>
      <c r="G27" s="39">
        <v>-4.870557942577047</v>
      </c>
      <c r="H27" s="40">
        <v>56362</v>
      </c>
      <c r="I27" s="39">
        <v>-55.305499385432775</v>
      </c>
      <c r="J27" s="40">
        <v>450092</v>
      </c>
      <c r="K27" s="39">
        <v>2.6875832740148597</v>
      </c>
      <c r="L27" s="40">
        <v>9008</v>
      </c>
      <c r="M27" s="39">
        <v>-7.77106583393058</v>
      </c>
      <c r="N27" s="40">
        <v>323942</v>
      </c>
      <c r="O27" s="39">
        <v>-4.432021005118525</v>
      </c>
    </row>
    <row r="28" spans="1:15" ht="18" customHeight="1">
      <c r="A28" s="20">
        <v>15</v>
      </c>
      <c r="B28" s="21">
        <v>1160083</v>
      </c>
      <c r="C28" s="39">
        <v>0.7877388324749601</v>
      </c>
      <c r="D28" s="40">
        <v>104037.705</v>
      </c>
      <c r="E28" s="39">
        <v>-0.6920723979925714</v>
      </c>
      <c r="F28" s="40">
        <v>372652</v>
      </c>
      <c r="G28" s="39">
        <v>1.2712854712561228</v>
      </c>
      <c r="H28" s="40">
        <v>33086</v>
      </c>
      <c r="I28" s="39">
        <v>-41.29732798694155</v>
      </c>
      <c r="J28" s="40">
        <v>451629</v>
      </c>
      <c r="K28" s="39">
        <v>0.34148574069301496</v>
      </c>
      <c r="L28" s="40">
        <v>9163</v>
      </c>
      <c r="M28" s="39">
        <v>1.7206927175843711</v>
      </c>
      <c r="N28" s="40">
        <v>326639</v>
      </c>
      <c r="O28" s="39">
        <v>0.8325564452895895</v>
      </c>
    </row>
    <row r="29" spans="1:15" ht="18" customHeight="1">
      <c r="A29" s="20">
        <v>16</v>
      </c>
      <c r="B29" s="21">
        <v>1189049</v>
      </c>
      <c r="C29" s="39">
        <v>2.4968903087106753</v>
      </c>
      <c r="D29" s="40">
        <v>105539.655</v>
      </c>
      <c r="E29" s="39">
        <v>1.4436592964060413</v>
      </c>
      <c r="F29" s="40">
        <v>369852</v>
      </c>
      <c r="G29" s="39">
        <v>-0.7513712525358818</v>
      </c>
      <c r="H29" s="40">
        <v>18529</v>
      </c>
      <c r="I29" s="39">
        <v>-43.99746116182071</v>
      </c>
      <c r="J29" s="40">
        <v>464976</v>
      </c>
      <c r="K29" s="39">
        <v>2.9553018074570003</v>
      </c>
      <c r="L29" s="40">
        <v>8720</v>
      </c>
      <c r="M29" s="39">
        <v>-4.834661137182151</v>
      </c>
      <c r="N29" s="40">
        <v>345501</v>
      </c>
      <c r="O29" s="39">
        <v>5.774570703437121</v>
      </c>
    </row>
    <row r="30" spans="1:15" ht="18" customHeight="1">
      <c r="A30" s="20">
        <v>17</v>
      </c>
      <c r="B30" s="21">
        <v>1236175</v>
      </c>
      <c r="C30" s="39">
        <v>3.9633354050169434</v>
      </c>
      <c r="D30" s="40">
        <v>106593.189</v>
      </c>
      <c r="E30" s="39">
        <v>0.9982352131054473</v>
      </c>
      <c r="F30" s="40">
        <v>353267</v>
      </c>
      <c r="G30" s="39">
        <v>-4.484226122881585</v>
      </c>
      <c r="H30" s="40">
        <v>10592</v>
      </c>
      <c r="I30" s="39">
        <v>-42.83555507582708</v>
      </c>
      <c r="J30" s="40">
        <v>504294</v>
      </c>
      <c r="K30" s="39">
        <v>8.455920305564169</v>
      </c>
      <c r="L30" s="40">
        <v>9547</v>
      </c>
      <c r="M30" s="39">
        <v>9.483944954128432</v>
      </c>
      <c r="N30" s="40">
        <v>369067</v>
      </c>
      <c r="O30" s="39">
        <v>6.820819621361451</v>
      </c>
    </row>
    <row r="31" spans="1:15" ht="18" customHeight="1">
      <c r="A31" s="20">
        <v>18</v>
      </c>
      <c r="B31" s="21">
        <v>1290391</v>
      </c>
      <c r="C31" s="39">
        <v>4.385786802030452</v>
      </c>
      <c r="D31" s="40">
        <v>108814.659</v>
      </c>
      <c r="E31" s="39">
        <v>2.084063738819168</v>
      </c>
      <c r="F31" s="40">
        <v>358519</v>
      </c>
      <c r="G31" s="39">
        <v>1.4866942001375776</v>
      </c>
      <c r="H31" s="40">
        <v>7572</v>
      </c>
      <c r="I31" s="39">
        <v>-28.512084592145015</v>
      </c>
      <c r="J31" s="40">
        <v>543463</v>
      </c>
      <c r="K31" s="39">
        <v>7.767096178023138</v>
      </c>
      <c r="L31" s="40">
        <v>9228</v>
      </c>
      <c r="M31" s="39">
        <v>-3.341363779197664</v>
      </c>
      <c r="N31" s="40">
        <v>379181</v>
      </c>
      <c r="O31" s="39">
        <v>2.740423825484271</v>
      </c>
    </row>
    <row r="32" spans="1:15" ht="18" customHeight="1">
      <c r="A32" s="20">
        <v>19</v>
      </c>
      <c r="B32" s="21">
        <v>1060741</v>
      </c>
      <c r="C32" s="39">
        <v>-17.796931317716883</v>
      </c>
      <c r="D32" s="40">
        <v>90650.978</v>
      </c>
      <c r="E32" s="39">
        <v>-16.692310729935755</v>
      </c>
      <c r="F32" s="40">
        <v>314865</v>
      </c>
      <c r="G32" s="39">
        <v>-12.176202655926176</v>
      </c>
      <c r="H32" s="40">
        <v>4661</v>
      </c>
      <c r="I32" s="39">
        <v>-38.44426835710513</v>
      </c>
      <c r="J32" s="40">
        <v>441733</v>
      </c>
      <c r="K32" s="39">
        <v>-18.718845625185153</v>
      </c>
      <c r="L32" s="40">
        <v>9366</v>
      </c>
      <c r="M32" s="39">
        <v>1.4954486345903746</v>
      </c>
      <c r="N32" s="40">
        <v>294777</v>
      </c>
      <c r="O32" s="39">
        <v>-22.259554144326856</v>
      </c>
    </row>
    <row r="33" spans="1:15" ht="18" customHeight="1">
      <c r="A33" s="20">
        <v>20</v>
      </c>
      <c r="B33" s="21">
        <v>1093519</v>
      </c>
      <c r="C33" s="39">
        <v>3.090103993340506</v>
      </c>
      <c r="D33" s="40">
        <v>90767.757</v>
      </c>
      <c r="E33" s="39">
        <v>0.12882265870312892</v>
      </c>
      <c r="F33" s="40">
        <v>318511</v>
      </c>
      <c r="G33" s="39">
        <v>1.1579565845679838</v>
      </c>
      <c r="H33" s="40">
        <v>5341</v>
      </c>
      <c r="I33" s="39">
        <v>14.589143960523486</v>
      </c>
      <c r="J33" s="40">
        <v>464851</v>
      </c>
      <c r="K33" s="39">
        <v>5.233478141773418</v>
      </c>
      <c r="L33" s="40">
        <v>10136</v>
      </c>
      <c r="M33" s="39">
        <v>8.221225710014963</v>
      </c>
      <c r="N33" s="40">
        <v>300021</v>
      </c>
      <c r="O33" s="39">
        <v>1.778971900792797</v>
      </c>
    </row>
    <row r="34" spans="1:15" ht="18" customHeight="1">
      <c r="A34" s="20">
        <v>21</v>
      </c>
      <c r="B34" s="40">
        <v>788410</v>
      </c>
      <c r="C34" s="39">
        <v>-27.901572812177932</v>
      </c>
      <c r="D34" s="40">
        <v>68323.614</v>
      </c>
      <c r="E34" s="39">
        <v>-24.72699969880273</v>
      </c>
      <c r="F34" s="40">
        <v>284631</v>
      </c>
      <c r="G34" s="39">
        <v>-10.636995268609255</v>
      </c>
      <c r="H34" s="40">
        <v>6312</v>
      </c>
      <c r="I34" s="39">
        <v>18.1801160831305</v>
      </c>
      <c r="J34" s="40">
        <v>321470</v>
      </c>
      <c r="K34" s="39">
        <v>-30.844507164661366</v>
      </c>
      <c r="L34" s="40">
        <v>13473</v>
      </c>
      <c r="M34" s="39">
        <v>32.922257300710356</v>
      </c>
      <c r="N34" s="40">
        <v>168836</v>
      </c>
      <c r="O34" s="39">
        <v>-43.725272564253835</v>
      </c>
    </row>
    <row r="35" spans="1:15" ht="18" customHeight="1">
      <c r="A35" s="20">
        <v>22</v>
      </c>
      <c r="B35" s="40">
        <v>813126</v>
      </c>
      <c r="C35" s="39">
        <v>3.134917111655099</v>
      </c>
      <c r="D35" s="40">
        <v>72909.844</v>
      </c>
      <c r="E35" s="39">
        <v>6.712510845810925</v>
      </c>
      <c r="F35" s="40">
        <v>305221</v>
      </c>
      <c r="G35" s="39">
        <v>7.233927435873127</v>
      </c>
      <c r="H35" s="40">
        <v>21341</v>
      </c>
      <c r="I35" s="39">
        <v>238.10202788339672</v>
      </c>
      <c r="J35" s="40">
        <v>298014</v>
      </c>
      <c r="K35" s="39">
        <v>-7.296481786791915</v>
      </c>
      <c r="L35" s="40">
        <v>8003</v>
      </c>
      <c r="M35" s="39">
        <v>-40.59971795442737</v>
      </c>
      <c r="N35" s="40">
        <v>201888</v>
      </c>
      <c r="O35" s="39">
        <v>19.576393660119876</v>
      </c>
    </row>
    <row r="36" spans="1:15" ht="18" customHeight="1">
      <c r="A36" s="20">
        <v>23</v>
      </c>
      <c r="B36" s="40">
        <v>834117</v>
      </c>
      <c r="C36" s="39">
        <v>2.58151873141432</v>
      </c>
      <c r="D36" s="40">
        <v>75354.563</v>
      </c>
      <c r="E36" s="39">
        <v>3.3530712258827577</v>
      </c>
      <c r="F36" s="40">
        <v>305626</v>
      </c>
      <c r="G36" s="39">
        <v>0.13269073884170268</v>
      </c>
      <c r="H36" s="40">
        <v>26880</v>
      </c>
      <c r="I36" s="39">
        <v>25.954735017103232</v>
      </c>
      <c r="J36" s="40">
        <v>285832</v>
      </c>
      <c r="K36" s="39">
        <v>-4.087727422201638</v>
      </c>
      <c r="L36" s="40">
        <v>8088</v>
      </c>
      <c r="M36" s="39">
        <v>1.0621017118580482</v>
      </c>
      <c r="N36" s="40">
        <v>234571</v>
      </c>
      <c r="O36" s="39">
        <v>16.188678871453476</v>
      </c>
    </row>
    <row r="37" spans="1:15" ht="18" customHeight="1">
      <c r="A37" s="20">
        <v>24</v>
      </c>
      <c r="B37" s="40">
        <v>882797</v>
      </c>
      <c r="C37" s="39">
        <v>5.836111720538</v>
      </c>
      <c r="D37" s="40">
        <v>78413.22</v>
      </c>
      <c r="E37" s="39">
        <v>4.059020287862339</v>
      </c>
      <c r="F37" s="40">
        <v>311589</v>
      </c>
      <c r="G37" s="39">
        <v>1.9510774606872587</v>
      </c>
      <c r="H37" s="40">
        <v>20315</v>
      </c>
      <c r="I37" s="39">
        <v>-24.423363095238088</v>
      </c>
      <c r="J37" s="40">
        <v>318521</v>
      </c>
      <c r="K37" s="39">
        <v>11.436438187466763</v>
      </c>
      <c r="L37" s="40">
        <v>5877</v>
      </c>
      <c r="M37" s="39">
        <v>-27.336795252225528</v>
      </c>
      <c r="N37" s="40">
        <v>246810</v>
      </c>
      <c r="O37" s="39">
        <v>5.217610019993941</v>
      </c>
    </row>
    <row r="38" spans="1:15" ht="18" customHeight="1">
      <c r="A38" s="20">
        <v>25</v>
      </c>
      <c r="B38" s="40">
        <v>980025</v>
      </c>
      <c r="C38" s="39">
        <v>11.013630540203451</v>
      </c>
      <c r="D38" s="40">
        <v>87210.405</v>
      </c>
      <c r="E38" s="39">
        <v>11.219007458181167</v>
      </c>
      <c r="F38" s="40">
        <v>354772</v>
      </c>
      <c r="G38" s="39">
        <v>13.858961644987474</v>
      </c>
      <c r="H38" s="40">
        <v>16337</v>
      </c>
      <c r="I38" s="39">
        <v>-19.581589958159</v>
      </c>
      <c r="J38" s="40">
        <v>356263</v>
      </c>
      <c r="K38" s="39">
        <v>11.849140245070174</v>
      </c>
      <c r="L38" s="40">
        <v>5059</v>
      </c>
      <c r="M38" s="39">
        <v>-13.918665986047301</v>
      </c>
      <c r="N38" s="40">
        <v>263931</v>
      </c>
      <c r="O38" s="39">
        <v>6.936915035857538</v>
      </c>
    </row>
    <row r="39" spans="1:15" ht="18" customHeight="1">
      <c r="A39" s="20">
        <v>26</v>
      </c>
      <c r="B39" s="40">
        <v>892261</v>
      </c>
      <c r="C39" s="39">
        <v>-8.955281753016507</v>
      </c>
      <c r="D39" s="40">
        <v>75680.545</v>
      </c>
      <c r="E39" s="39">
        <v>-13.220738970309796</v>
      </c>
      <c r="F39" s="40">
        <v>285270</v>
      </c>
      <c r="G39" s="39">
        <v>-19.59061030746507</v>
      </c>
      <c r="H39" s="40">
        <v>11024</v>
      </c>
      <c r="I39" s="39">
        <v>-32.5212707351411</v>
      </c>
      <c r="J39" s="40">
        <v>362191</v>
      </c>
      <c r="K39" s="39">
        <v>1.6639392808122153</v>
      </c>
      <c r="L39" s="40">
        <v>7372</v>
      </c>
      <c r="M39" s="39">
        <v>45.72049812215852</v>
      </c>
      <c r="N39" s="40">
        <v>237428</v>
      </c>
      <c r="O39" s="39">
        <v>-10.041639670974618</v>
      </c>
    </row>
    <row r="40" spans="1:15" ht="18" customHeight="1">
      <c r="A40" s="20">
        <v>27</v>
      </c>
      <c r="B40" s="40">
        <v>909299</v>
      </c>
      <c r="C40" s="39">
        <v>1.9095309556284406</v>
      </c>
      <c r="D40" s="40">
        <v>75058.911</v>
      </c>
      <c r="E40" s="39">
        <v>-0.8213920763916178</v>
      </c>
      <c r="F40" s="40">
        <v>283366</v>
      </c>
      <c r="G40" s="39">
        <v>-0.6674378658814533</v>
      </c>
      <c r="H40" s="40">
        <v>15225</v>
      </c>
      <c r="I40" s="39">
        <v>38.107764876632814</v>
      </c>
      <c r="J40" s="40">
        <v>378718</v>
      </c>
      <c r="K40" s="39">
        <v>4.563062030806947</v>
      </c>
      <c r="L40" s="40">
        <v>6014</v>
      </c>
      <c r="M40" s="39">
        <v>-18.421052631578945</v>
      </c>
      <c r="N40" s="40">
        <v>241201</v>
      </c>
      <c r="O40" s="39">
        <v>1.589113331199357</v>
      </c>
    </row>
    <row r="41" spans="1:15" ht="18" customHeight="1">
      <c r="A41" s="20">
        <v>28</v>
      </c>
      <c r="B41" s="40">
        <v>967237</v>
      </c>
      <c r="C41" s="39">
        <v>6.371721512945697</v>
      </c>
      <c r="D41" s="40">
        <v>78183.37</v>
      </c>
      <c r="E41" s="39">
        <v>4.16267563487564</v>
      </c>
      <c r="F41" s="40">
        <v>292287</v>
      </c>
      <c r="G41" s="39">
        <v>3.14822526344021</v>
      </c>
      <c r="H41" s="40">
        <v>15966</v>
      </c>
      <c r="I41" s="39">
        <v>4.86699507389163</v>
      </c>
      <c r="J41" s="40">
        <v>418543</v>
      </c>
      <c r="K41" s="39">
        <v>10.515739943704801</v>
      </c>
      <c r="L41" s="40">
        <v>5875</v>
      </c>
      <c r="M41" s="39">
        <v>-2.311273694712341</v>
      </c>
      <c r="N41" s="40">
        <v>250532</v>
      </c>
      <c r="O41" s="39">
        <v>3.868557758881593</v>
      </c>
    </row>
    <row r="42" spans="1:15" ht="18" customHeight="1">
      <c r="A42" s="20">
        <v>29</v>
      </c>
      <c r="B42" s="40">
        <v>964641</v>
      </c>
      <c r="C42" s="39">
        <v>-0.26839337204842195</v>
      </c>
      <c r="D42" s="40">
        <v>77514.644</v>
      </c>
      <c r="E42" s="39">
        <v>-0.8553302319917861</v>
      </c>
      <c r="F42" s="40">
        <v>284283</v>
      </c>
      <c r="G42" s="39">
        <v>-2.738404376520336</v>
      </c>
      <c r="H42" s="40">
        <v>15597</v>
      </c>
      <c r="I42" s="39">
        <v>-2.311161217587383</v>
      </c>
      <c r="J42" s="40">
        <v>419397</v>
      </c>
      <c r="K42" s="39">
        <v>0.20404116184000998</v>
      </c>
      <c r="L42" s="40">
        <v>5770</v>
      </c>
      <c r="M42" s="39">
        <v>-1.7872340425531945</v>
      </c>
      <c r="N42" s="40">
        <v>255191</v>
      </c>
      <c r="O42" s="39">
        <v>1.8596426803761545</v>
      </c>
    </row>
    <row r="43" spans="1:15" ht="18" customHeight="1">
      <c r="A43" s="20">
        <v>30</v>
      </c>
      <c r="B43" s="40">
        <v>942370</v>
      </c>
      <c r="C43" s="39">
        <v>-2.3087345447684697</v>
      </c>
      <c r="D43" s="40">
        <v>75309.09</v>
      </c>
      <c r="E43" s="39">
        <v>-2.8453384885570756</v>
      </c>
      <c r="F43" s="40">
        <v>283235</v>
      </c>
      <c r="G43" s="39">
        <v>-0.3686467358231056</v>
      </c>
      <c r="H43" s="40">
        <v>14218</v>
      </c>
      <c r="I43" s="39">
        <v>-8.841443867410405</v>
      </c>
      <c r="J43" s="40">
        <v>396404</v>
      </c>
      <c r="K43" s="39">
        <v>-5.48239496229111</v>
      </c>
      <c r="L43" s="40">
        <v>7468</v>
      </c>
      <c r="M43" s="39">
        <v>29.42807625649914</v>
      </c>
      <c r="N43" s="40">
        <v>255263</v>
      </c>
      <c r="O43" s="39">
        <v>0.02821416115772024</v>
      </c>
    </row>
    <row r="44" spans="1:15" ht="18" customHeight="1">
      <c r="A44" s="20" t="s">
        <v>47</v>
      </c>
      <c r="B44" s="40">
        <v>905123</v>
      </c>
      <c r="C44" s="39">
        <v>-3.9524815093859047</v>
      </c>
      <c r="D44" s="40">
        <v>74875.931</v>
      </c>
      <c r="E44" s="39">
        <v>-0.5751749224429545</v>
      </c>
      <c r="F44" s="40">
        <v>288738</v>
      </c>
      <c r="G44" s="39">
        <v>1.9429095980369624</v>
      </c>
      <c r="H44" s="40">
        <v>14195</v>
      </c>
      <c r="I44" s="39">
        <v>-0.16176677451117882</v>
      </c>
      <c r="J44" s="40">
        <v>342289</v>
      </c>
      <c r="K44" s="39">
        <v>-13.651476776218203</v>
      </c>
      <c r="L44" s="40">
        <v>6400</v>
      </c>
      <c r="M44" s="39">
        <v>-14.30101767541511</v>
      </c>
      <c r="N44" s="40">
        <v>267696</v>
      </c>
      <c r="O44" s="39">
        <v>4.870662806595561</v>
      </c>
    </row>
    <row r="45" spans="1:15" ht="18" customHeight="1">
      <c r="A45" s="20">
        <v>2</v>
      </c>
      <c r="B45" s="40">
        <v>815340</v>
      </c>
      <c r="C45" s="39">
        <v>-9.919425315675326</v>
      </c>
      <c r="D45" s="40">
        <v>66454.243</v>
      </c>
      <c r="E45" s="39">
        <v>-11.247523586718415</v>
      </c>
      <c r="F45" s="40">
        <v>261088</v>
      </c>
      <c r="G45" s="39">
        <v>-9.576155545858171</v>
      </c>
      <c r="H45" s="40">
        <v>13654</v>
      </c>
      <c r="I45" s="39">
        <v>-3.811201127157446</v>
      </c>
      <c r="J45" s="40">
        <v>306753</v>
      </c>
      <c r="K45" s="39">
        <v>-10.38187029089454</v>
      </c>
      <c r="L45" s="40">
        <v>7231</v>
      </c>
      <c r="M45" s="39">
        <v>12.984375</v>
      </c>
      <c r="N45" s="40">
        <v>240268</v>
      </c>
      <c r="O45" s="39">
        <v>-10.245950630566014</v>
      </c>
    </row>
    <row r="46" spans="1:15" ht="18" customHeight="1">
      <c r="A46" s="20">
        <v>3</v>
      </c>
      <c r="B46" s="40">
        <v>856484</v>
      </c>
      <c r="C46" s="39">
        <v>5.046238379081117</v>
      </c>
      <c r="D46" s="40">
        <v>70666.168</v>
      </c>
      <c r="E46" s="39">
        <v>6.338082882081736</v>
      </c>
      <c r="F46" s="40">
        <v>285575</v>
      </c>
      <c r="G46" s="39">
        <v>9.37883012624097</v>
      </c>
      <c r="H46" s="40">
        <v>12479</v>
      </c>
      <c r="I46" s="39">
        <v>-8.60553683902154</v>
      </c>
      <c r="J46" s="40">
        <v>321376</v>
      </c>
      <c r="K46" s="39">
        <v>4.767027543332915</v>
      </c>
      <c r="L46" s="40">
        <v>5589</v>
      </c>
      <c r="M46" s="39">
        <v>-22.7077859217259</v>
      </c>
      <c r="N46" s="40">
        <v>243944</v>
      </c>
      <c r="O46" s="39">
        <v>1.5299582133284417</v>
      </c>
    </row>
    <row r="47" spans="1:15" ht="18" customHeight="1">
      <c r="A47" s="20">
        <v>4</v>
      </c>
      <c r="B47" s="40">
        <v>859529</v>
      </c>
      <c r="C47" s="39">
        <v>0.35552327889369906</v>
      </c>
      <c r="D47" s="40">
        <v>69009.757</v>
      </c>
      <c r="E47" s="39">
        <v>-2.343994370828213</v>
      </c>
      <c r="F47" s="40">
        <v>253287</v>
      </c>
      <c r="G47" s="39">
        <v>-11.306311827015662</v>
      </c>
      <c r="H47" s="40">
        <v>9775</v>
      </c>
      <c r="I47" s="39">
        <v>-21.66840291690039</v>
      </c>
      <c r="J47" s="40">
        <v>345080</v>
      </c>
      <c r="K47" s="39">
        <v>7.375784128248526</v>
      </c>
      <c r="L47" s="40">
        <v>5675</v>
      </c>
      <c r="M47" s="39">
        <v>1.5387368044372778</v>
      </c>
      <c r="N47" s="40">
        <v>255487</v>
      </c>
      <c r="O47" s="39">
        <v>4.7318236972419925</v>
      </c>
    </row>
    <row r="48" spans="1:15" ht="9.75" customHeight="1" thickBot="1">
      <c r="A48" s="24"/>
      <c r="B48" s="36"/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31</v>
      </c>
    </row>
    <row r="2" spans="1:11" ht="13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38"/>
      <c r="J3" s="2" t="s">
        <v>21</v>
      </c>
      <c r="K3" s="2"/>
    </row>
    <row r="4" spans="1:11" ht="16.5" customHeight="1" thickBot="1">
      <c r="A4" s="364"/>
      <c r="B4" s="27" t="s">
        <v>9</v>
      </c>
      <c r="C4" s="28"/>
      <c r="D4" s="28"/>
      <c r="E4" s="28"/>
      <c r="F4" s="29"/>
      <c r="G4" s="30" t="s">
        <v>10</v>
      </c>
      <c r="H4" s="5"/>
      <c r="I4" s="31"/>
      <c r="J4" s="5" t="s">
        <v>11</v>
      </c>
      <c r="K4" s="31"/>
    </row>
    <row r="5" spans="1:11" ht="16.5" customHeight="1" thickBot="1">
      <c r="A5" s="365"/>
      <c r="B5" s="32" t="s">
        <v>12</v>
      </c>
      <c r="C5" s="32"/>
      <c r="D5" s="14"/>
      <c r="E5" s="32" t="s">
        <v>16</v>
      </c>
      <c r="F5" s="32"/>
      <c r="G5" s="33"/>
      <c r="H5" s="9"/>
      <c r="I5" s="14"/>
      <c r="J5" s="9"/>
      <c r="K5" s="15"/>
    </row>
    <row r="6" spans="1:11" ht="16.5" customHeight="1" thickBot="1">
      <c r="A6" s="365"/>
      <c r="B6" s="9"/>
      <c r="C6" s="14"/>
      <c r="D6" s="34" t="s">
        <v>13</v>
      </c>
      <c r="E6" s="9"/>
      <c r="F6" s="14"/>
      <c r="G6" s="33"/>
      <c r="H6" s="14"/>
      <c r="I6" s="23" t="s">
        <v>14</v>
      </c>
      <c r="J6" s="9"/>
      <c r="K6" s="14"/>
    </row>
    <row r="7" spans="1:11" ht="15.75" customHeight="1" thickBot="1">
      <c r="A7" s="366"/>
      <c r="B7" s="3"/>
      <c r="C7" s="17" t="s">
        <v>7</v>
      </c>
      <c r="D7" s="17" t="s">
        <v>15</v>
      </c>
      <c r="E7" s="3"/>
      <c r="F7" s="17" t="s">
        <v>7</v>
      </c>
      <c r="G7" s="35"/>
      <c r="H7" s="17" t="s">
        <v>7</v>
      </c>
      <c r="I7" s="17" t="s">
        <v>15</v>
      </c>
      <c r="J7" s="3"/>
      <c r="K7" s="17" t="s">
        <v>7</v>
      </c>
    </row>
    <row r="8" spans="1:11" ht="18" customHeight="1" hidden="1">
      <c r="A8" s="20" t="s">
        <v>25</v>
      </c>
      <c r="B8" s="21">
        <v>131792</v>
      </c>
      <c r="C8" s="22">
        <v>19.24180049762496</v>
      </c>
      <c r="D8" s="22">
        <v>54.17630978562473</v>
      </c>
      <c r="E8" s="21">
        <v>110045</v>
      </c>
      <c r="F8" s="22">
        <v>-1.6709109592101146</v>
      </c>
      <c r="G8" s="21">
        <v>146679</v>
      </c>
      <c r="H8" s="22">
        <v>5.9100033214435355</v>
      </c>
      <c r="I8" s="22">
        <v>12.902831376226361</v>
      </c>
      <c r="J8" s="21"/>
      <c r="K8" s="22"/>
    </row>
    <row r="9" spans="1:11" ht="18" customHeight="1" hidden="1">
      <c r="A9" s="20" t="s">
        <v>26</v>
      </c>
      <c r="B9" s="21">
        <v>126166</v>
      </c>
      <c r="C9" s="22">
        <v>-4.268847881510263</v>
      </c>
      <c r="D9" s="22">
        <v>54.617079579742075</v>
      </c>
      <c r="E9" s="21">
        <v>103259</v>
      </c>
      <c r="F9" s="22">
        <v>-6.166568222090962</v>
      </c>
      <c r="G9" s="21">
        <v>162833</v>
      </c>
      <c r="H9" s="22">
        <v>11.013164802050746</v>
      </c>
      <c r="I9" s="22">
        <v>13.714770374687731</v>
      </c>
      <c r="J9" s="21"/>
      <c r="K9" s="22"/>
    </row>
    <row r="10" spans="1:11" ht="18" customHeight="1" hidden="1">
      <c r="A10" s="20" t="s">
        <v>27</v>
      </c>
      <c r="B10" s="21">
        <v>123593</v>
      </c>
      <c r="C10" s="22">
        <v>-2.0393766941965374</v>
      </c>
      <c r="D10" s="22">
        <v>55.171013043594705</v>
      </c>
      <c r="E10" s="21">
        <v>98832</v>
      </c>
      <c r="F10" s="22">
        <v>-4.2872776222895865</v>
      </c>
      <c r="G10" s="21">
        <v>177842</v>
      </c>
      <c r="H10" s="22">
        <v>9.217419073529332</v>
      </c>
      <c r="I10" s="22">
        <v>14.387673209974825</v>
      </c>
      <c r="J10" s="21"/>
      <c r="K10" s="22"/>
    </row>
    <row r="11" spans="1:11" ht="18" customHeight="1" hidden="1">
      <c r="A11" s="20" t="s">
        <v>28</v>
      </c>
      <c r="B11" s="21">
        <v>119745</v>
      </c>
      <c r="C11" s="22">
        <v>-3.1134449362018923</v>
      </c>
      <c r="D11" s="22">
        <v>54.39122436465218</v>
      </c>
      <c r="E11" s="21">
        <v>97720</v>
      </c>
      <c r="F11" s="22">
        <v>-1.1251416545248527</v>
      </c>
      <c r="G11" s="21">
        <v>203365</v>
      </c>
      <c r="H11" s="22">
        <v>14.351503019534185</v>
      </c>
      <c r="I11" s="22">
        <v>14.902803660242606</v>
      </c>
      <c r="J11" s="21"/>
      <c r="K11" s="22"/>
    </row>
    <row r="12" spans="1:11" ht="18" customHeight="1" hidden="1">
      <c r="A12" s="20" t="s">
        <v>29</v>
      </c>
      <c r="B12" s="21">
        <v>133776</v>
      </c>
      <c r="C12" s="22">
        <v>11.717399473881995</v>
      </c>
      <c r="D12" s="22">
        <v>54.19081993510518</v>
      </c>
      <c r="E12" s="21">
        <v>110266</v>
      </c>
      <c r="F12" s="22">
        <v>12.838722881702825</v>
      </c>
      <c r="G12" s="21">
        <v>247455</v>
      </c>
      <c r="H12" s="22">
        <v>21.680230128094813</v>
      </c>
      <c r="I12" s="22">
        <v>14.779609388998388</v>
      </c>
      <c r="J12" s="21"/>
      <c r="K12" s="22"/>
    </row>
    <row r="13" spans="1:11" ht="18" customHeight="1" hidden="1">
      <c r="A13" s="20" t="s">
        <v>30</v>
      </c>
      <c r="B13" s="21">
        <v>167876</v>
      </c>
      <c r="C13" s="22">
        <v>25.49037196507595</v>
      </c>
      <c r="D13" s="22">
        <v>57.234812195928555</v>
      </c>
      <c r="E13" s="21">
        <v>117725</v>
      </c>
      <c r="F13" s="22">
        <v>6.764551176246525</v>
      </c>
      <c r="G13" s="21">
        <v>218716</v>
      </c>
      <c r="H13" s="22">
        <v>-11.613828776949342</v>
      </c>
      <c r="I13" s="22">
        <v>12.982921020702296</v>
      </c>
      <c r="J13" s="21">
        <v>32462</v>
      </c>
      <c r="K13" s="22"/>
    </row>
    <row r="14" spans="1:11" ht="18" customHeight="1" hidden="1">
      <c r="A14" s="23" t="s">
        <v>8</v>
      </c>
      <c r="B14" s="21">
        <v>177834</v>
      </c>
      <c r="C14" s="22">
        <v>5.931759155567207</v>
      </c>
      <c r="D14" s="22">
        <v>56.997163506995086</v>
      </c>
      <c r="E14" s="21">
        <v>126802</v>
      </c>
      <c r="F14" s="22">
        <v>7.710341898492246</v>
      </c>
      <c r="G14" s="21">
        <v>211210</v>
      </c>
      <c r="H14" s="22">
        <v>-3.4318476928985486</v>
      </c>
      <c r="I14" s="22">
        <v>12.703505087176081</v>
      </c>
      <c r="J14" s="21">
        <v>47572</v>
      </c>
      <c r="K14" s="22">
        <v>46.54673156305835</v>
      </c>
    </row>
    <row r="15" spans="1:11" ht="18" customHeight="1" hidden="1">
      <c r="A15" s="23" t="s">
        <v>33</v>
      </c>
      <c r="B15" s="21">
        <v>238600</v>
      </c>
      <c r="C15" s="22">
        <v>34.17006871576864</v>
      </c>
      <c r="D15" s="22">
        <v>62.85563751317176</v>
      </c>
      <c r="E15" s="21">
        <v>133248</v>
      </c>
      <c r="F15" s="22">
        <v>5.083516032870139</v>
      </c>
      <c r="G15" s="21">
        <v>219186</v>
      </c>
      <c r="H15" s="22">
        <v>3.776336347710818</v>
      </c>
      <c r="I15" s="22">
        <v>12.839601923485846</v>
      </c>
      <c r="J15" s="21">
        <v>51093</v>
      </c>
      <c r="K15" s="22">
        <v>7.401412595644508</v>
      </c>
    </row>
    <row r="16" spans="1:11" ht="18" customHeight="1" hidden="1">
      <c r="A16" s="23" t="s">
        <v>35</v>
      </c>
      <c r="B16" s="21">
        <v>190412</v>
      </c>
      <c r="C16" s="22">
        <v>-20.196144174350373</v>
      </c>
      <c r="D16" s="22">
        <v>62.536989414705126</v>
      </c>
      <c r="E16" s="21">
        <v>109744</v>
      </c>
      <c r="F16" s="22">
        <v>-17.63928914505284</v>
      </c>
      <c r="G16" s="21">
        <v>219774</v>
      </c>
      <c r="H16" s="22">
        <v>0.268265308915705</v>
      </c>
      <c r="I16" s="22">
        <v>16.04042255967699</v>
      </c>
      <c r="J16" s="21">
        <v>45437</v>
      </c>
      <c r="K16" s="22">
        <v>-11.070009590354847</v>
      </c>
    </row>
    <row r="17" spans="1:11" ht="18" customHeight="1" hidden="1">
      <c r="A17" s="23" t="s">
        <v>37</v>
      </c>
      <c r="B17" s="21">
        <v>113873</v>
      </c>
      <c r="C17" s="22">
        <v>-40.19652122765371</v>
      </c>
      <c r="D17" s="22">
        <v>52.44534304807785</v>
      </c>
      <c r="E17" s="21">
        <v>99840</v>
      </c>
      <c r="F17" s="22">
        <v>-9.024639160227444</v>
      </c>
      <c r="G17" s="21">
        <v>252398</v>
      </c>
      <c r="H17" s="22">
        <v>14.844340094824693</v>
      </c>
      <c r="I17" s="22">
        <v>17.99513756692975</v>
      </c>
      <c r="J17" s="21">
        <v>52933</v>
      </c>
      <c r="K17" s="22">
        <v>16.49756806127165</v>
      </c>
    </row>
    <row r="18" spans="1:11" ht="18" customHeight="1" hidden="1">
      <c r="A18" s="23" t="s">
        <v>39</v>
      </c>
      <c r="B18" s="21">
        <v>135416</v>
      </c>
      <c r="C18" s="22">
        <v>18.918444231731833</v>
      </c>
      <c r="D18" s="22">
        <v>52.20737062467953</v>
      </c>
      <c r="E18" s="21">
        <v>119272</v>
      </c>
      <c r="F18" s="22">
        <v>19.46314102564102</v>
      </c>
      <c r="G18" s="21">
        <v>246108</v>
      </c>
      <c r="H18" s="22">
        <v>-2.492095816924067</v>
      </c>
      <c r="I18" s="22">
        <v>16.56529921571478</v>
      </c>
      <c r="J18" s="21">
        <v>56299</v>
      </c>
      <c r="K18" s="22">
        <v>6.358982109459133</v>
      </c>
    </row>
    <row r="19" spans="1:11" ht="18" customHeight="1" hidden="1">
      <c r="A19" s="23" t="s">
        <v>41</v>
      </c>
      <c r="B19" s="21">
        <v>222501</v>
      </c>
      <c r="C19" s="22">
        <v>64.30923967625685</v>
      </c>
      <c r="D19" s="22">
        <v>59.55020394180433</v>
      </c>
      <c r="E19" s="21">
        <v>144698</v>
      </c>
      <c r="F19" s="22">
        <v>21.31766047353947</v>
      </c>
      <c r="G19" s="21">
        <v>227331</v>
      </c>
      <c r="H19" s="22">
        <v>-7.629577258764442</v>
      </c>
      <c r="I19" s="22">
        <v>14.477357774420922</v>
      </c>
      <c r="J19" s="21">
        <v>64037</v>
      </c>
      <c r="K19" s="22">
        <v>13.744471482619591</v>
      </c>
    </row>
    <row r="20" spans="1:11" ht="18" customHeight="1" hidden="1">
      <c r="A20" s="23" t="s">
        <v>43</v>
      </c>
      <c r="B20" s="21">
        <v>206804</v>
      </c>
      <c r="C20" s="22">
        <v>-7.0547997537089735</v>
      </c>
      <c r="D20" s="22">
        <v>58.64268072400192</v>
      </c>
      <c r="E20" s="21">
        <v>139550</v>
      </c>
      <c r="F20" s="22">
        <v>-3.557754772007904</v>
      </c>
      <c r="G20" s="21">
        <v>224758</v>
      </c>
      <c r="H20" s="22">
        <v>-1.1318297988395787</v>
      </c>
      <c r="I20" s="22">
        <v>15.286228261682751</v>
      </c>
      <c r="J20" s="21">
        <v>73989</v>
      </c>
      <c r="K20" s="22">
        <v>15.541015350500498</v>
      </c>
    </row>
    <row r="21" spans="1:11" ht="18" customHeight="1" hidden="1">
      <c r="A21" s="23" t="s">
        <v>45</v>
      </c>
      <c r="B21" s="21">
        <v>196470</v>
      </c>
      <c r="C21" s="22">
        <v>-4.997001992224526</v>
      </c>
      <c r="D21" s="22">
        <v>56.13364418692358</v>
      </c>
      <c r="E21" s="21">
        <v>147944</v>
      </c>
      <c r="F21" s="22">
        <v>6.0150483697599455</v>
      </c>
      <c r="G21" s="21">
        <v>251296</v>
      </c>
      <c r="H21" s="22">
        <v>11.807366144920305</v>
      </c>
      <c r="I21" s="22">
        <v>15.292472429904835</v>
      </c>
      <c r="J21" s="21">
        <v>93693</v>
      </c>
      <c r="K21" s="22">
        <v>26.630985687061592</v>
      </c>
    </row>
    <row r="22" spans="1:11" ht="18" customHeight="1" hidden="1">
      <c r="A22" s="23" t="s">
        <v>48</v>
      </c>
      <c r="B22" s="21">
        <v>209385</v>
      </c>
      <c r="C22" s="22">
        <v>6.57352267521758</v>
      </c>
      <c r="D22" s="22">
        <v>59.24269174617187</v>
      </c>
      <c r="E22" s="21">
        <v>139628</v>
      </c>
      <c r="F22" s="22">
        <v>-5.621045801113933</v>
      </c>
      <c r="G22" s="21">
        <v>206532</v>
      </c>
      <c r="H22" s="22">
        <v>-17.8132560804788</v>
      </c>
      <c r="I22" s="22">
        <v>14.890404855322299</v>
      </c>
      <c r="J22" s="21">
        <v>79458</v>
      </c>
      <c r="K22" s="22">
        <v>-15.193237488392942</v>
      </c>
    </row>
    <row r="23" spans="1:11" ht="18" customHeight="1" hidden="1">
      <c r="A23" s="23" t="s">
        <v>51</v>
      </c>
      <c r="B23" s="21">
        <v>175182</v>
      </c>
      <c r="C23" s="22">
        <v>-16.334981015832085</v>
      </c>
      <c r="D23" s="22">
        <v>59.78356943216837</v>
      </c>
      <c r="E23" s="21">
        <v>114331</v>
      </c>
      <c r="F23" s="22">
        <v>-18.117426304179673</v>
      </c>
      <c r="G23" s="21">
        <v>182399</v>
      </c>
      <c r="H23" s="22">
        <v>-11.68487207793465</v>
      </c>
      <c r="I23" s="22">
        <v>15.221543943686655</v>
      </c>
      <c r="J23" s="21">
        <v>67923</v>
      </c>
      <c r="K23" s="22">
        <v>-14.517103375368123</v>
      </c>
    </row>
    <row r="24" spans="1:11" ht="18" customHeight="1" hidden="1">
      <c r="A24" s="23" t="s">
        <v>53</v>
      </c>
      <c r="B24" s="21">
        <v>184668</v>
      </c>
      <c r="C24" s="22">
        <v>5.414939891084702</v>
      </c>
      <c r="D24" s="22">
        <v>61.00351153057145</v>
      </c>
      <c r="E24" s="21">
        <v>115469</v>
      </c>
      <c r="F24" s="22">
        <v>0.9953555903473355</v>
      </c>
      <c r="G24" s="21">
        <v>185724</v>
      </c>
      <c r="H24" s="22">
        <v>1.8229266607821204</v>
      </c>
      <c r="I24" s="22">
        <v>15.290947397540428</v>
      </c>
      <c r="J24" s="21">
        <v>75864</v>
      </c>
      <c r="K24" s="22">
        <v>11.691179718210321</v>
      </c>
    </row>
    <row r="25" spans="1:11" ht="18" customHeight="1">
      <c r="A25" s="20" t="s">
        <v>54</v>
      </c>
      <c r="B25" s="21">
        <v>217703</v>
      </c>
      <c r="C25" s="22">
        <v>17.888860008230978</v>
      </c>
      <c r="D25" s="22">
        <v>63.04913826308823</v>
      </c>
      <c r="E25" s="21">
        <v>125261</v>
      </c>
      <c r="F25" s="22">
        <v>8.480198148420781</v>
      </c>
      <c r="G25" s="21">
        <v>175069</v>
      </c>
      <c r="H25" s="22">
        <v>-5.737007602679245</v>
      </c>
      <c r="I25" s="22">
        <v>14.235069029136238</v>
      </c>
      <c r="J25" s="21">
        <v>79114</v>
      </c>
      <c r="K25" s="22">
        <v>4.283981862279873</v>
      </c>
    </row>
    <row r="26" spans="1:11" ht="18" customHeight="1">
      <c r="A26" s="20">
        <v>13</v>
      </c>
      <c r="B26" s="21">
        <v>215301</v>
      </c>
      <c r="C26" s="22">
        <v>-1.1033380339269594</v>
      </c>
      <c r="D26" s="22">
        <v>63.51717728969067</v>
      </c>
      <c r="E26" s="21">
        <v>121381</v>
      </c>
      <c r="F26" s="22">
        <v>-3.0975323524480847</v>
      </c>
      <c r="G26" s="21">
        <v>165257</v>
      </c>
      <c r="H26" s="22">
        <v>-5.604647310489009</v>
      </c>
      <c r="I26" s="22">
        <v>14.078108255001883</v>
      </c>
      <c r="J26" s="21">
        <v>77235</v>
      </c>
      <c r="K26" s="22">
        <v>-2.375053719948428</v>
      </c>
    </row>
    <row r="27" spans="1:11" ht="18" customHeight="1">
      <c r="A27" s="20">
        <v>14</v>
      </c>
      <c r="B27" s="21">
        <v>208114</v>
      </c>
      <c r="C27" s="22">
        <v>-3.338117333407653</v>
      </c>
      <c r="D27" s="22">
        <v>64.24421655728494</v>
      </c>
      <c r="E27" s="21">
        <v>114176</v>
      </c>
      <c r="F27" s="22">
        <v>-5.935854870202095</v>
      </c>
      <c r="G27" s="21">
        <v>160871</v>
      </c>
      <c r="H27" s="22">
        <v>-2.6540479374549952</v>
      </c>
      <c r="I27" s="22">
        <v>13.976434732445075</v>
      </c>
      <c r="J27" s="21">
        <v>78988</v>
      </c>
      <c r="K27" s="22">
        <v>2.2696963811743354</v>
      </c>
    </row>
    <row r="28" spans="1:11" ht="18" customHeight="1">
      <c r="A28" s="20">
        <v>15</v>
      </c>
      <c r="B28" s="21">
        <v>200221</v>
      </c>
      <c r="C28" s="22">
        <v>-3.792632883900171</v>
      </c>
      <c r="D28" s="22">
        <v>61.29733436607386</v>
      </c>
      <c r="E28" s="21">
        <v>124157</v>
      </c>
      <c r="F28" s="22">
        <v>8.741767096412566</v>
      </c>
      <c r="G28" s="21">
        <v>159224</v>
      </c>
      <c r="H28" s="22">
        <v>-1.0238016796066396</v>
      </c>
      <c r="I28" s="22">
        <v>13.725224833050738</v>
      </c>
      <c r="J28" s="21">
        <v>81502</v>
      </c>
      <c r="K28" s="22">
        <v>3.182761938522316</v>
      </c>
    </row>
    <row r="29" spans="1:11" ht="18" customHeight="1">
      <c r="A29" s="20">
        <v>16</v>
      </c>
      <c r="B29" s="21">
        <v>204081</v>
      </c>
      <c r="C29" s="22">
        <v>1.9278697039771142</v>
      </c>
      <c r="D29" s="22">
        <v>59.0681358375229</v>
      </c>
      <c r="E29" s="21">
        <v>139242</v>
      </c>
      <c r="F29" s="22">
        <v>12.149939189896664</v>
      </c>
      <c r="G29" s="21">
        <v>159930</v>
      </c>
      <c r="H29" s="22">
        <v>0.44340049238809076</v>
      </c>
      <c r="I29" s="22">
        <v>13.450244691345773</v>
      </c>
      <c r="J29" s="21">
        <v>90706</v>
      </c>
      <c r="K29" s="22">
        <v>11.292974405536071</v>
      </c>
    </row>
    <row r="30" spans="1:11" ht="18" customHeight="1">
      <c r="A30" s="20">
        <v>17</v>
      </c>
      <c r="B30" s="21">
        <v>229352</v>
      </c>
      <c r="C30" s="22">
        <v>12.382828386768008</v>
      </c>
      <c r="D30" s="22">
        <v>62.143730000243856</v>
      </c>
      <c r="E30" s="21">
        <v>137836</v>
      </c>
      <c r="F30" s="22">
        <v>-1.009752804469921</v>
      </c>
      <c r="G30" s="21">
        <v>156254</v>
      </c>
      <c r="H30" s="22">
        <v>-2.2985055961983414</v>
      </c>
      <c r="I30" s="22">
        <v>12.640119724149088</v>
      </c>
      <c r="J30" s="21">
        <v>95824</v>
      </c>
      <c r="K30" s="22">
        <v>5.642405133067263</v>
      </c>
    </row>
    <row r="31" spans="1:11" ht="18" customHeight="1">
      <c r="A31" s="20">
        <v>18</v>
      </c>
      <c r="B31" s="21">
        <v>238614</v>
      </c>
      <c r="C31" s="22">
        <v>4.0383340890857795</v>
      </c>
      <c r="D31" s="22">
        <v>62.92878598874944</v>
      </c>
      <c r="E31" s="21">
        <v>138261</v>
      </c>
      <c r="F31" s="22">
        <v>0.3083374444992444</v>
      </c>
      <c r="G31" s="21">
        <v>160347</v>
      </c>
      <c r="H31" s="22">
        <v>2.6194529420046706</v>
      </c>
      <c r="I31" s="22">
        <v>12.426233598963416</v>
      </c>
      <c r="J31" s="21">
        <v>105390</v>
      </c>
      <c r="K31" s="22">
        <v>9.982885289697776</v>
      </c>
    </row>
    <row r="32" spans="1:11" ht="18" customHeight="1">
      <c r="A32" s="20">
        <v>19</v>
      </c>
      <c r="B32" s="21">
        <v>168918</v>
      </c>
      <c r="C32" s="22">
        <v>-29.20868012773768</v>
      </c>
      <c r="D32" s="22">
        <v>57.30365666249402</v>
      </c>
      <c r="E32" s="21">
        <v>124238</v>
      </c>
      <c r="F32" s="22">
        <v>-10.142411815334768</v>
      </c>
      <c r="G32" s="21">
        <v>145360</v>
      </c>
      <c r="H32" s="22">
        <v>-9.346604551379201</v>
      </c>
      <c r="I32" s="22">
        <v>13.703627935565798</v>
      </c>
      <c r="J32" s="21">
        <v>98555</v>
      </c>
      <c r="K32" s="22">
        <v>-6.485435050763826</v>
      </c>
    </row>
    <row r="33" spans="1:11" ht="18" customHeight="1">
      <c r="A33" s="20">
        <v>20</v>
      </c>
      <c r="B33" s="21">
        <v>182555</v>
      </c>
      <c r="C33" s="22">
        <v>8.073147917924686</v>
      </c>
      <c r="D33" s="22">
        <v>60.847407348152295</v>
      </c>
      <c r="E33" s="21">
        <v>115785</v>
      </c>
      <c r="F33" s="22">
        <v>-6.803876430721672</v>
      </c>
      <c r="G33" s="21">
        <v>154427</v>
      </c>
      <c r="H33" s="22">
        <v>6.237616951018168</v>
      </c>
      <c r="I33" s="22">
        <v>14.122022571167031</v>
      </c>
      <c r="J33" s="21">
        <v>107715</v>
      </c>
      <c r="K33" s="22">
        <v>9.294302673634007</v>
      </c>
    </row>
    <row r="34" spans="1:11" ht="18" customHeight="1">
      <c r="A34" s="20">
        <v>21</v>
      </c>
      <c r="B34" s="43">
        <v>76678</v>
      </c>
      <c r="C34" s="39">
        <v>-57.997315877406805</v>
      </c>
      <c r="D34" s="39">
        <v>45.4156696439148</v>
      </c>
      <c r="E34" s="40">
        <v>91254</v>
      </c>
      <c r="F34" s="39">
        <v>-21.18668221272185</v>
      </c>
      <c r="G34" s="44">
        <v>125924</v>
      </c>
      <c r="H34" s="39">
        <v>-18.457264597512093</v>
      </c>
      <c r="I34" s="39">
        <v>15.971892796895016</v>
      </c>
      <c r="J34" s="40">
        <v>91730</v>
      </c>
      <c r="K34" s="39">
        <v>-14.840087267325814</v>
      </c>
    </row>
    <row r="35" spans="1:11" ht="18" customHeight="1">
      <c r="A35" s="20">
        <v>22</v>
      </c>
      <c r="B35" s="43">
        <v>90597</v>
      </c>
      <c r="C35" s="39">
        <v>18.152533973238747</v>
      </c>
      <c r="D35" s="39">
        <v>44.874881122206375</v>
      </c>
      <c r="E35" s="40">
        <v>110358</v>
      </c>
      <c r="F35" s="39">
        <v>20.934972713524886</v>
      </c>
      <c r="G35" s="44">
        <v>126671</v>
      </c>
      <c r="H35" s="39">
        <v>0.5932149550522468</v>
      </c>
      <c r="I35" s="39">
        <v>15.578274461768531</v>
      </c>
      <c r="J35" s="40">
        <v>96104</v>
      </c>
      <c r="K35" s="39">
        <v>4.768341872887817</v>
      </c>
    </row>
    <row r="36" spans="1:11" ht="18" customHeight="1">
      <c r="A36" s="20">
        <v>23</v>
      </c>
      <c r="B36" s="43">
        <v>116755</v>
      </c>
      <c r="C36" s="39">
        <v>28.87292073688974</v>
      </c>
      <c r="D36" s="39">
        <v>49.77384246134432</v>
      </c>
      <c r="E36" s="40">
        <v>116798</v>
      </c>
      <c r="F36" s="39">
        <v>5.835553380815156</v>
      </c>
      <c r="G36" s="44">
        <v>126770</v>
      </c>
      <c r="H36" s="39">
        <v>0.07815522100560202</v>
      </c>
      <c r="I36" s="39">
        <v>15.198107699519372</v>
      </c>
      <c r="J36" s="40">
        <v>98248</v>
      </c>
      <c r="K36" s="39">
        <v>2.2309165071172856</v>
      </c>
    </row>
    <row r="37" spans="1:11" ht="18" customHeight="1">
      <c r="A37" s="20">
        <v>24</v>
      </c>
      <c r="B37" s="43">
        <v>123203</v>
      </c>
      <c r="C37" s="39">
        <v>5.522675688407347</v>
      </c>
      <c r="D37" s="39">
        <v>49.91815566630201</v>
      </c>
      <c r="E37" s="40">
        <v>122590</v>
      </c>
      <c r="F37" s="39">
        <v>4.958989023784639</v>
      </c>
      <c r="G37" s="44">
        <v>132244</v>
      </c>
      <c r="H37" s="39">
        <v>4.31805632247378</v>
      </c>
      <c r="I37" s="39">
        <v>14.980114341122592</v>
      </c>
      <c r="J37" s="40">
        <v>107487</v>
      </c>
      <c r="K37" s="39">
        <v>9.403753765979971</v>
      </c>
    </row>
    <row r="38" spans="1:11" ht="18" customHeight="1">
      <c r="A38" s="20">
        <v>25</v>
      </c>
      <c r="B38" s="43">
        <v>127599</v>
      </c>
      <c r="C38" s="39">
        <v>3.5680949327532545</v>
      </c>
      <c r="D38" s="39">
        <v>48.34559032474397</v>
      </c>
      <c r="E38" s="40">
        <v>134888</v>
      </c>
      <c r="F38" s="39">
        <v>10.031813361611881</v>
      </c>
      <c r="G38" s="44">
        <v>146402</v>
      </c>
      <c r="H38" s="39">
        <v>10.705967756571184</v>
      </c>
      <c r="I38" s="39">
        <v>14.938598505140174</v>
      </c>
      <c r="J38" s="40">
        <v>120111</v>
      </c>
      <c r="K38" s="39">
        <v>11.744676100365623</v>
      </c>
    </row>
    <row r="39" spans="1:11" ht="18" customHeight="1">
      <c r="A39" s="20">
        <v>26</v>
      </c>
      <c r="B39" s="43">
        <v>110475</v>
      </c>
      <c r="C39" s="39">
        <v>-13.42016786965415</v>
      </c>
      <c r="D39" s="39">
        <v>46.52989537880958</v>
      </c>
      <c r="E39" s="40">
        <v>125421</v>
      </c>
      <c r="F39" s="39">
        <v>-7.018415277860143</v>
      </c>
      <c r="G39" s="44">
        <v>140501</v>
      </c>
      <c r="H39" s="39">
        <v>-4.030682640947532</v>
      </c>
      <c r="I39" s="39">
        <v>15.746625707052084</v>
      </c>
      <c r="J39" s="40">
        <v>111503</v>
      </c>
      <c r="K39" s="39">
        <v>-7.166704132011219</v>
      </c>
    </row>
    <row r="40" spans="1:11" ht="18" customHeight="1">
      <c r="A40" s="20">
        <v>27</v>
      </c>
      <c r="B40" s="43">
        <v>115652</v>
      </c>
      <c r="C40" s="39">
        <v>4.686128083276756</v>
      </c>
      <c r="D40" s="39">
        <v>47.94839159041629</v>
      </c>
      <c r="E40" s="40">
        <v>123624</v>
      </c>
      <c r="F40" s="39">
        <v>-1.432774415767696</v>
      </c>
      <c r="G40" s="44">
        <v>143549</v>
      </c>
      <c r="H40" s="39">
        <v>2.169379577369554</v>
      </c>
      <c r="I40" s="39">
        <v>15.786776406880465</v>
      </c>
      <c r="J40" s="40">
        <v>114617</v>
      </c>
      <c r="K40" s="39">
        <v>2.792749970852796</v>
      </c>
    </row>
    <row r="41" spans="1:11" ht="18" customHeight="1">
      <c r="A41" s="20">
        <v>28</v>
      </c>
      <c r="B41" s="43">
        <v>114570</v>
      </c>
      <c r="C41" s="39">
        <v>-0.9355653166395683</v>
      </c>
      <c r="D41" s="39">
        <v>45.730685102102726</v>
      </c>
      <c r="E41" s="40">
        <v>133739</v>
      </c>
      <c r="F41" s="39">
        <v>8.182068206820674</v>
      </c>
      <c r="G41" s="44">
        <v>148528</v>
      </c>
      <c r="H41" s="39">
        <v>3.4685020445980115</v>
      </c>
      <c r="I41" s="39">
        <v>15.355905532976925</v>
      </c>
      <c r="J41" s="40">
        <v>123713</v>
      </c>
      <c r="K41" s="39">
        <v>7.935995532948851</v>
      </c>
    </row>
    <row r="42" spans="1:11" ht="18" customHeight="1">
      <c r="A42" s="20">
        <v>29</v>
      </c>
      <c r="B42" s="43">
        <v>114830</v>
      </c>
      <c r="C42" s="39">
        <v>0.22693549794885826</v>
      </c>
      <c r="D42" s="39">
        <v>44.997668413071</v>
      </c>
      <c r="E42" s="40">
        <v>138189</v>
      </c>
      <c r="F42" s="39">
        <v>3.3273764571291906</v>
      </c>
      <c r="G42" s="44">
        <v>139012</v>
      </c>
      <c r="H42" s="39">
        <v>-6.4068727781967</v>
      </c>
      <c r="I42" s="39">
        <v>14.410749698592534</v>
      </c>
      <c r="J42" s="40">
        <v>120059</v>
      </c>
      <c r="K42" s="39">
        <v>-2.9536103723941665</v>
      </c>
    </row>
    <row r="43" spans="1:11" ht="18" customHeight="1">
      <c r="A43" s="20">
        <v>30</v>
      </c>
      <c r="B43" s="43">
        <v>110510</v>
      </c>
      <c r="C43" s="39">
        <v>-3.7620830793346727</v>
      </c>
      <c r="D43" s="39">
        <v>43.292604098518</v>
      </c>
      <c r="E43" s="40">
        <v>142393</v>
      </c>
      <c r="F43" s="39">
        <v>3.04221030617488</v>
      </c>
      <c r="G43" s="44">
        <v>131496</v>
      </c>
      <c r="H43" s="39">
        <v>-5.406727476764601</v>
      </c>
      <c r="I43" s="39">
        <v>13.953754894574319</v>
      </c>
      <c r="J43" s="40">
        <v>116988</v>
      </c>
      <c r="K43" s="39">
        <v>-2.5579090280612036</v>
      </c>
    </row>
    <row r="44" spans="1:11" ht="18" customHeight="1">
      <c r="A44" s="20" t="s">
        <v>49</v>
      </c>
      <c r="B44" s="43">
        <v>117803</v>
      </c>
      <c r="C44" s="39">
        <v>6.599402768980184</v>
      </c>
      <c r="D44" s="39">
        <v>44.00626083318391</v>
      </c>
      <c r="E44" s="40">
        <v>147522</v>
      </c>
      <c r="F44" s="39">
        <v>3.6020029074463054</v>
      </c>
      <c r="G44" s="44">
        <v>127131</v>
      </c>
      <c r="H44" s="39">
        <v>-3.319492608140166</v>
      </c>
      <c r="I44" s="39">
        <v>14.045715333717073</v>
      </c>
      <c r="J44" s="40">
        <v>109625</v>
      </c>
      <c r="K44" s="39">
        <v>-6.293807911922585</v>
      </c>
    </row>
    <row r="45" spans="1:11" ht="18" customHeight="1">
      <c r="A45" s="20">
        <v>2</v>
      </c>
      <c r="B45" s="43">
        <v>107884</v>
      </c>
      <c r="C45" s="39">
        <v>-8.419989304177307</v>
      </c>
      <c r="D45" s="39">
        <v>44.90152662859806</v>
      </c>
      <c r="E45" s="40">
        <v>130753</v>
      </c>
      <c r="F45" s="39">
        <v>-11.36711812475427</v>
      </c>
      <c r="G45" s="44">
        <v>110107</v>
      </c>
      <c r="H45" s="39">
        <v>-13.390911736712525</v>
      </c>
      <c r="I45" s="39">
        <v>13.504427600755514</v>
      </c>
      <c r="J45" s="40">
        <v>93009</v>
      </c>
      <c r="K45" s="39">
        <v>-15.157126567844927</v>
      </c>
    </row>
    <row r="46" spans="1:11" ht="18" customHeight="1">
      <c r="A46" s="20">
        <v>3</v>
      </c>
      <c r="B46" s="43">
        <v>101292</v>
      </c>
      <c r="C46" s="39">
        <v>-6.110266582625783</v>
      </c>
      <c r="D46" s="39">
        <v>41.52264454137015</v>
      </c>
      <c r="E46" s="40">
        <v>141094</v>
      </c>
      <c r="F46" s="39">
        <v>7.908805151698246</v>
      </c>
      <c r="G46" s="44">
        <v>113474</v>
      </c>
      <c r="H46" s="39">
        <v>3.0579345545696413</v>
      </c>
      <c r="I46" s="39">
        <v>13.248817257531956</v>
      </c>
      <c r="J46" s="40">
        <v>96018</v>
      </c>
      <c r="K46" s="39">
        <v>3.2351707899235436</v>
      </c>
    </row>
    <row r="47" spans="1:11" ht="18" customHeight="1">
      <c r="A47" s="20">
        <v>4</v>
      </c>
      <c r="B47" s="43">
        <v>108198</v>
      </c>
      <c r="C47" s="39">
        <v>6.8179125696007645</v>
      </c>
      <c r="D47" s="39">
        <v>42.34970859574068</v>
      </c>
      <c r="E47" s="40">
        <v>145992</v>
      </c>
      <c r="F47" s="39">
        <v>3.4714445688689892</v>
      </c>
      <c r="G47" s="44">
        <v>112528</v>
      </c>
      <c r="H47" s="39">
        <v>-0.8336711493381728</v>
      </c>
      <c r="I47" s="39">
        <v>13.091821218364942</v>
      </c>
      <c r="J47" s="40">
        <v>91233</v>
      </c>
      <c r="K47" s="39">
        <v>-4.983440604886582</v>
      </c>
    </row>
    <row r="48" spans="1:11" ht="9.75" customHeight="1" thickBot="1">
      <c r="A48" s="24"/>
      <c r="B48" s="37"/>
      <c r="C48" s="41"/>
      <c r="D48" s="41"/>
      <c r="E48" s="42"/>
      <c r="F48" s="41"/>
      <c r="G48" s="45"/>
      <c r="H48" s="41"/>
      <c r="I48" s="41"/>
      <c r="J48" s="42"/>
      <c r="K48" s="41"/>
    </row>
    <row r="49" spans="1:11" ht="9.75" customHeight="1">
      <c r="A49" s="25"/>
      <c r="B49" s="21"/>
      <c r="C49" s="26"/>
      <c r="D49" s="26"/>
      <c r="E49" s="21"/>
      <c r="F49" s="26"/>
      <c r="G49" s="21"/>
      <c r="H49" s="26"/>
      <c r="I49" s="26"/>
      <c r="J49" s="21"/>
      <c r="K49" s="26"/>
    </row>
    <row r="50" ht="13.5" customHeight="1">
      <c r="A50" s="1" t="s">
        <v>22</v>
      </c>
    </row>
    <row r="51" ht="13.5" customHeight="1">
      <c r="A51" s="1" t="s">
        <v>23</v>
      </c>
    </row>
    <row r="52" ht="18" customHeight="1"/>
    <row r="53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9"/>
  <sheetViews>
    <sheetView view="pageBreakPreview" zoomScaleSheetLayoutView="100" zoomScalePageLayoutView="0" workbookViewId="0" topLeftCell="A57">
      <selection activeCell="E95" sqref="E95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16384" width="9.00390625" style="1" customWidth="1"/>
  </cols>
  <sheetData>
    <row r="1" ht="18">
      <c r="A1" s="49" t="s">
        <v>56</v>
      </c>
    </row>
    <row r="2" spans="1:24" ht="16.5" customHeight="1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</row>
    <row r="3" spans="1:24" ht="16.5" customHeight="1" thickBot="1">
      <c r="A3" s="3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 t="s">
        <v>58</v>
      </c>
      <c r="V3" s="52"/>
      <c r="W3" s="52"/>
      <c r="X3" s="51"/>
    </row>
    <row r="4" spans="1:23" ht="19.5" customHeight="1">
      <c r="A4" s="53"/>
      <c r="B4" s="54" t="s">
        <v>59</v>
      </c>
      <c r="C4" s="55"/>
      <c r="D4" s="56" t="s">
        <v>60</v>
      </c>
      <c r="E4" s="56"/>
      <c r="F4" s="56"/>
      <c r="G4" s="56"/>
      <c r="H4" s="56"/>
      <c r="I4" s="56"/>
      <c r="J4" s="56"/>
      <c r="K4" s="56"/>
      <c r="L4" s="56"/>
      <c r="M4" s="56"/>
      <c r="N4" s="57" t="s">
        <v>61</v>
      </c>
      <c r="O4" s="56"/>
      <c r="P4" s="56"/>
      <c r="Q4" s="56"/>
      <c r="R4" s="56"/>
      <c r="S4" s="56"/>
      <c r="T4" s="56"/>
      <c r="U4" s="56"/>
      <c r="V4" s="56"/>
      <c r="W4" s="58"/>
    </row>
    <row r="5" spans="1:23" ht="19.5" customHeight="1">
      <c r="A5" s="59"/>
      <c r="B5" s="60"/>
      <c r="C5" s="61"/>
      <c r="D5" s="9"/>
      <c r="E5" s="9"/>
      <c r="F5" s="62" t="s">
        <v>62</v>
      </c>
      <c r="G5" s="63"/>
      <c r="H5" s="62" t="s">
        <v>63</v>
      </c>
      <c r="I5" s="63"/>
      <c r="J5" s="62" t="s">
        <v>64</v>
      </c>
      <c r="K5" s="63"/>
      <c r="L5" s="64" t="s">
        <v>65</v>
      </c>
      <c r="M5" s="64"/>
      <c r="N5" s="33"/>
      <c r="O5" s="9"/>
      <c r="P5" s="62" t="s">
        <v>66</v>
      </c>
      <c r="Q5" s="63"/>
      <c r="R5" s="62" t="s">
        <v>67</v>
      </c>
      <c r="S5" s="63"/>
      <c r="T5" s="62" t="s">
        <v>68</v>
      </c>
      <c r="U5" s="63"/>
      <c r="V5" s="62" t="s">
        <v>69</v>
      </c>
      <c r="W5" s="65"/>
    </row>
    <row r="6" spans="1:23" ht="19.5" customHeight="1" thickBot="1">
      <c r="A6" s="66"/>
      <c r="B6" s="67" t="s">
        <v>70</v>
      </c>
      <c r="C6" s="68" t="s">
        <v>7</v>
      </c>
      <c r="D6" s="69" t="s">
        <v>70</v>
      </c>
      <c r="E6" s="70" t="s">
        <v>7</v>
      </c>
      <c r="F6" s="70" t="s">
        <v>71</v>
      </c>
      <c r="G6" s="70" t="s">
        <v>7</v>
      </c>
      <c r="H6" s="70" t="s">
        <v>71</v>
      </c>
      <c r="I6" s="70" t="s">
        <v>7</v>
      </c>
      <c r="J6" s="70" t="s">
        <v>71</v>
      </c>
      <c r="K6" s="70" t="s">
        <v>7</v>
      </c>
      <c r="L6" s="70" t="s">
        <v>71</v>
      </c>
      <c r="M6" s="71" t="s">
        <v>7</v>
      </c>
      <c r="N6" s="72" t="s">
        <v>70</v>
      </c>
      <c r="O6" s="70" t="s">
        <v>7</v>
      </c>
      <c r="P6" s="70" t="s">
        <v>71</v>
      </c>
      <c r="Q6" s="70" t="s">
        <v>7</v>
      </c>
      <c r="R6" s="70" t="s">
        <v>71</v>
      </c>
      <c r="S6" s="70" t="s">
        <v>7</v>
      </c>
      <c r="T6" s="70" t="s">
        <v>71</v>
      </c>
      <c r="U6" s="70" t="s">
        <v>7</v>
      </c>
      <c r="V6" s="73" t="s">
        <v>71</v>
      </c>
      <c r="W6" s="74" t="s">
        <v>7</v>
      </c>
    </row>
    <row r="7" spans="1:23" ht="14.25" customHeight="1" hidden="1">
      <c r="A7" s="75" t="s">
        <v>72</v>
      </c>
      <c r="B7" s="76">
        <f aca="true" t="shared" si="0" ref="B7:B37">D7+N7+B58</f>
        <v>103083</v>
      </c>
      <c r="C7" s="77"/>
      <c r="D7" s="78">
        <f aca="true" t="shared" si="1" ref="D7:D24">F7+H7+J7+L7</f>
        <v>57942</v>
      </c>
      <c r="E7" s="79"/>
      <c r="F7" s="79">
        <v>5544</v>
      </c>
      <c r="G7" s="79"/>
      <c r="H7" s="79">
        <v>8596</v>
      </c>
      <c r="I7" s="79"/>
      <c r="J7" s="79">
        <v>35469</v>
      </c>
      <c r="K7" s="79"/>
      <c r="L7" s="79">
        <v>8333</v>
      </c>
      <c r="M7" s="80"/>
      <c r="N7" s="78">
        <f aca="true" t="shared" si="2" ref="N7:N24">P7+R7+T7+V7</f>
        <v>6994</v>
      </c>
      <c r="O7" s="79"/>
      <c r="P7" s="79">
        <v>99</v>
      </c>
      <c r="Q7" s="79"/>
      <c r="R7" s="79">
        <v>732</v>
      </c>
      <c r="S7" s="79"/>
      <c r="T7" s="79">
        <v>6088</v>
      </c>
      <c r="U7" s="79"/>
      <c r="V7" s="79">
        <v>75</v>
      </c>
      <c r="W7" s="81"/>
    </row>
    <row r="8" spans="1:23" ht="14.25" customHeight="1" hidden="1">
      <c r="A8" s="75" t="s">
        <v>73</v>
      </c>
      <c r="B8" s="76">
        <f t="shared" si="0"/>
        <v>103403</v>
      </c>
      <c r="C8" s="82">
        <f>B8/B7*100-100</f>
        <v>0.3104294597557242</v>
      </c>
      <c r="D8" s="78">
        <f t="shared" si="1"/>
        <v>64539</v>
      </c>
      <c r="E8" s="83">
        <f>D8/D7*100-100</f>
        <v>11.385523454488975</v>
      </c>
      <c r="F8" s="79">
        <v>6688</v>
      </c>
      <c r="G8" s="83">
        <f aca="true" t="shared" si="3" ref="G8:G19">F8/F7*100-100</f>
        <v>20.634920634920633</v>
      </c>
      <c r="H8" s="79">
        <v>8658</v>
      </c>
      <c r="I8" s="83">
        <f aca="true" t="shared" si="4" ref="I8:I19">H8/H7*100-100</f>
        <v>0.7212657049790607</v>
      </c>
      <c r="J8" s="79">
        <v>37938</v>
      </c>
      <c r="K8" s="83">
        <f aca="true" t="shared" si="5" ref="K8:K19">J8/J7*100-100</f>
        <v>6.961008204347465</v>
      </c>
      <c r="L8" s="84">
        <v>11255</v>
      </c>
      <c r="M8" s="82">
        <f aca="true" t="shared" si="6" ref="M8:M19">L8/L7*100-100</f>
        <v>35.06540261610465</v>
      </c>
      <c r="N8" s="78">
        <f t="shared" si="2"/>
        <v>6601</v>
      </c>
      <c r="O8" s="83">
        <f>N8/N7*100-100</f>
        <v>-5.619102087503563</v>
      </c>
      <c r="P8" s="79">
        <v>196</v>
      </c>
      <c r="Q8" s="83">
        <f>P8/P7*100-100</f>
        <v>97.97979797979798</v>
      </c>
      <c r="R8" s="79">
        <v>667</v>
      </c>
      <c r="S8" s="83">
        <f>R8/R7*100-100</f>
        <v>-8.879781420765028</v>
      </c>
      <c r="T8" s="79">
        <v>5690</v>
      </c>
      <c r="U8" s="83">
        <f>T8/T7*100-100</f>
        <v>-6.537450722733254</v>
      </c>
      <c r="V8" s="79">
        <v>48</v>
      </c>
      <c r="W8" s="82">
        <f>V8/V7*100-100</f>
        <v>-36</v>
      </c>
    </row>
    <row r="9" spans="1:23" ht="14.25" customHeight="1" hidden="1">
      <c r="A9" s="75" t="s">
        <v>74</v>
      </c>
      <c r="B9" s="76">
        <f t="shared" si="0"/>
        <v>107439</v>
      </c>
      <c r="C9" s="82">
        <f aca="true" t="shared" si="7" ref="C9:E19">B9/B8*100-100</f>
        <v>3.9031749562391695</v>
      </c>
      <c r="D9" s="78">
        <f t="shared" si="1"/>
        <v>68347</v>
      </c>
      <c r="E9" s="83">
        <f t="shared" si="7"/>
        <v>5.900308340693215</v>
      </c>
      <c r="F9" s="79">
        <v>9843</v>
      </c>
      <c r="G9" s="83">
        <f t="shared" si="3"/>
        <v>47.17404306220095</v>
      </c>
      <c r="H9" s="79">
        <v>8023</v>
      </c>
      <c r="I9" s="83">
        <f t="shared" si="4"/>
        <v>-7.33425733425733</v>
      </c>
      <c r="J9" s="79">
        <v>36199</v>
      </c>
      <c r="K9" s="83">
        <f t="shared" si="5"/>
        <v>-4.5837946122621105</v>
      </c>
      <c r="L9" s="84">
        <v>14282</v>
      </c>
      <c r="M9" s="82">
        <f t="shared" si="6"/>
        <v>26.894713460684144</v>
      </c>
      <c r="N9" s="78">
        <f t="shared" si="2"/>
        <v>7226</v>
      </c>
      <c r="O9" s="83">
        <f aca="true" t="shared" si="8" ref="O9:O19">N9/N8*100-100</f>
        <v>9.46826238448719</v>
      </c>
      <c r="P9" s="79">
        <v>170</v>
      </c>
      <c r="Q9" s="83">
        <f aca="true" t="shared" si="9" ref="Q9:Q19">P9/P8*100-100</f>
        <v>-13.265306122448976</v>
      </c>
      <c r="R9" s="79">
        <v>1257</v>
      </c>
      <c r="S9" s="83">
        <f aca="true" t="shared" si="10" ref="S9:S19">R9/R8*100-100</f>
        <v>88.45577211394303</v>
      </c>
      <c r="T9" s="79">
        <v>5674</v>
      </c>
      <c r="U9" s="83">
        <f aca="true" t="shared" si="11" ref="U9:U19">T9/T8*100-100</f>
        <v>-0.2811950790861175</v>
      </c>
      <c r="V9" s="79">
        <v>125</v>
      </c>
      <c r="W9" s="82">
        <f aca="true" t="shared" si="12" ref="W9:W19">V9/V8*100-100</f>
        <v>160.41666666666663</v>
      </c>
    </row>
    <row r="10" spans="1:23" ht="14.25" customHeight="1" hidden="1">
      <c r="A10" s="75" t="s">
        <v>75</v>
      </c>
      <c r="B10" s="76">
        <f t="shared" si="0"/>
        <v>115827</v>
      </c>
      <c r="C10" s="82">
        <f t="shared" si="7"/>
        <v>7.807220841593846</v>
      </c>
      <c r="D10" s="78">
        <f t="shared" si="1"/>
        <v>69592</v>
      </c>
      <c r="E10" s="83">
        <f t="shared" si="7"/>
        <v>1.82158690213177</v>
      </c>
      <c r="F10" s="79">
        <v>10375</v>
      </c>
      <c r="G10" s="83">
        <f t="shared" si="3"/>
        <v>5.404856243015345</v>
      </c>
      <c r="H10" s="79">
        <v>8411</v>
      </c>
      <c r="I10" s="83">
        <f t="shared" si="4"/>
        <v>4.836096223357856</v>
      </c>
      <c r="J10" s="79">
        <v>33216</v>
      </c>
      <c r="K10" s="83">
        <f t="shared" si="5"/>
        <v>-8.24055913146772</v>
      </c>
      <c r="L10" s="84">
        <v>17590</v>
      </c>
      <c r="M10" s="82">
        <f t="shared" si="6"/>
        <v>23.162022125752685</v>
      </c>
      <c r="N10" s="78">
        <f t="shared" si="2"/>
        <v>8956</v>
      </c>
      <c r="O10" s="83">
        <f t="shared" si="8"/>
        <v>23.941323000276782</v>
      </c>
      <c r="P10" s="79">
        <v>84</v>
      </c>
      <c r="Q10" s="83">
        <f t="shared" si="9"/>
        <v>-50.588235294117645</v>
      </c>
      <c r="R10" s="79">
        <v>1011</v>
      </c>
      <c r="S10" s="83">
        <f t="shared" si="10"/>
        <v>-19.570405727923628</v>
      </c>
      <c r="T10" s="79">
        <v>7546</v>
      </c>
      <c r="U10" s="83">
        <f t="shared" si="11"/>
        <v>32.99259781459287</v>
      </c>
      <c r="V10" s="79">
        <v>315</v>
      </c>
      <c r="W10" s="82">
        <f t="shared" si="12"/>
        <v>152</v>
      </c>
    </row>
    <row r="11" spans="1:23" ht="14.25" customHeight="1" hidden="1">
      <c r="A11" s="75" t="s">
        <v>76</v>
      </c>
      <c r="B11" s="76">
        <f t="shared" si="0"/>
        <v>128031</v>
      </c>
      <c r="C11" s="82">
        <f t="shared" si="7"/>
        <v>10.536403429252232</v>
      </c>
      <c r="D11" s="78">
        <f t="shared" si="1"/>
        <v>78793</v>
      </c>
      <c r="E11" s="83">
        <f t="shared" si="7"/>
        <v>13.221347281296687</v>
      </c>
      <c r="F11" s="79">
        <v>14579</v>
      </c>
      <c r="G11" s="83">
        <f t="shared" si="3"/>
        <v>40.52048192771085</v>
      </c>
      <c r="H11" s="79">
        <v>6224</v>
      </c>
      <c r="I11" s="83">
        <f t="shared" si="4"/>
        <v>-26.00166448698134</v>
      </c>
      <c r="J11" s="79">
        <v>40226</v>
      </c>
      <c r="K11" s="83">
        <f t="shared" si="5"/>
        <v>21.104287090558756</v>
      </c>
      <c r="L11" s="84">
        <v>17764</v>
      </c>
      <c r="M11" s="82">
        <f t="shared" si="6"/>
        <v>0.989198408186482</v>
      </c>
      <c r="N11" s="78">
        <f t="shared" si="2"/>
        <v>7537</v>
      </c>
      <c r="O11" s="83">
        <f t="shared" si="8"/>
        <v>-15.84412684234033</v>
      </c>
      <c r="P11" s="79">
        <v>192</v>
      </c>
      <c r="Q11" s="83">
        <f t="shared" si="9"/>
        <v>128.57142857142856</v>
      </c>
      <c r="R11" s="79">
        <v>714</v>
      </c>
      <c r="S11" s="83">
        <f t="shared" si="10"/>
        <v>-29.376854599406528</v>
      </c>
      <c r="T11" s="79">
        <v>6457</v>
      </c>
      <c r="U11" s="83">
        <f t="shared" si="11"/>
        <v>-14.431486880466466</v>
      </c>
      <c r="V11" s="79">
        <v>174</v>
      </c>
      <c r="W11" s="82">
        <f t="shared" si="12"/>
        <v>-44.76190476190476</v>
      </c>
    </row>
    <row r="12" spans="1:23" ht="14.25" customHeight="1" hidden="1">
      <c r="A12" s="75" t="s">
        <v>77</v>
      </c>
      <c r="B12" s="76">
        <f t="shared" si="0"/>
        <v>96032</v>
      </c>
      <c r="C12" s="82">
        <f t="shared" si="7"/>
        <v>-24.99316571767774</v>
      </c>
      <c r="D12" s="78">
        <f t="shared" si="1"/>
        <v>62442</v>
      </c>
      <c r="E12" s="83">
        <f t="shared" si="7"/>
        <v>-20.751843437868843</v>
      </c>
      <c r="F12" s="79">
        <v>8737</v>
      </c>
      <c r="G12" s="83">
        <f t="shared" si="3"/>
        <v>-40.07133548254338</v>
      </c>
      <c r="H12" s="79">
        <v>5931</v>
      </c>
      <c r="I12" s="83">
        <f t="shared" si="4"/>
        <v>-4.707583547557832</v>
      </c>
      <c r="J12" s="79">
        <v>30145</v>
      </c>
      <c r="K12" s="83">
        <f t="shared" si="5"/>
        <v>-25.060905881768008</v>
      </c>
      <c r="L12" s="84">
        <v>17629</v>
      </c>
      <c r="M12" s="82">
        <f t="shared" si="6"/>
        <v>-0.7599639720783529</v>
      </c>
      <c r="N12" s="78">
        <f t="shared" si="2"/>
        <v>7194</v>
      </c>
      <c r="O12" s="83">
        <f t="shared" si="8"/>
        <v>-4.5508823139180095</v>
      </c>
      <c r="P12" s="79">
        <v>69</v>
      </c>
      <c r="Q12" s="83">
        <f t="shared" si="9"/>
        <v>-64.0625</v>
      </c>
      <c r="R12" s="79">
        <v>773</v>
      </c>
      <c r="S12" s="83">
        <f t="shared" si="10"/>
        <v>8.263305322128843</v>
      </c>
      <c r="T12" s="79">
        <v>6032</v>
      </c>
      <c r="U12" s="83">
        <f t="shared" si="11"/>
        <v>-6.582004026637762</v>
      </c>
      <c r="V12" s="79">
        <v>320</v>
      </c>
      <c r="W12" s="82">
        <f t="shared" si="12"/>
        <v>83.90804597701148</v>
      </c>
    </row>
    <row r="13" spans="1:23" ht="14.25" customHeight="1" hidden="1">
      <c r="A13" s="75" t="s">
        <v>78</v>
      </c>
      <c r="B13" s="76">
        <f t="shared" si="0"/>
        <v>112081</v>
      </c>
      <c r="C13" s="82">
        <f t="shared" si="7"/>
        <v>16.712137620793072</v>
      </c>
      <c r="D13" s="78">
        <f t="shared" si="1"/>
        <v>73803</v>
      </c>
      <c r="E13" s="83">
        <f t="shared" si="7"/>
        <v>18.19448448159892</v>
      </c>
      <c r="F13" s="79">
        <v>6000</v>
      </c>
      <c r="G13" s="83">
        <f t="shared" si="3"/>
        <v>-31.326542291404365</v>
      </c>
      <c r="H13" s="79">
        <v>6955</v>
      </c>
      <c r="I13" s="83">
        <f t="shared" si="4"/>
        <v>17.265216658236398</v>
      </c>
      <c r="J13" s="79">
        <v>42605</v>
      </c>
      <c r="K13" s="83">
        <f t="shared" si="5"/>
        <v>41.33355448664787</v>
      </c>
      <c r="L13" s="84">
        <v>18243</v>
      </c>
      <c r="M13" s="82">
        <f t="shared" si="6"/>
        <v>3.4828974984400674</v>
      </c>
      <c r="N13" s="78">
        <f t="shared" si="2"/>
        <v>9183</v>
      </c>
      <c r="O13" s="83">
        <f t="shared" si="8"/>
        <v>27.64804003336114</v>
      </c>
      <c r="P13" s="79">
        <v>266</v>
      </c>
      <c r="Q13" s="83">
        <f t="shared" si="9"/>
        <v>285.50724637681157</v>
      </c>
      <c r="R13" s="79">
        <v>954</v>
      </c>
      <c r="S13" s="83">
        <f t="shared" si="10"/>
        <v>23.415265200517467</v>
      </c>
      <c r="T13" s="79">
        <v>7602</v>
      </c>
      <c r="U13" s="83">
        <f t="shared" si="11"/>
        <v>26.027851458885934</v>
      </c>
      <c r="V13" s="79">
        <v>361</v>
      </c>
      <c r="W13" s="82">
        <f t="shared" si="12"/>
        <v>12.8125</v>
      </c>
    </row>
    <row r="14" spans="1:23" ht="14.25" customHeight="1" hidden="1">
      <c r="A14" s="75" t="s">
        <v>79</v>
      </c>
      <c r="B14" s="76">
        <f t="shared" si="0"/>
        <v>101499</v>
      </c>
      <c r="C14" s="82">
        <f t="shared" si="7"/>
        <v>-9.441386140380615</v>
      </c>
      <c r="D14" s="78">
        <f t="shared" si="1"/>
        <v>63525</v>
      </c>
      <c r="E14" s="83">
        <f t="shared" si="7"/>
        <v>-13.926263160034154</v>
      </c>
      <c r="F14" s="79">
        <v>4770</v>
      </c>
      <c r="G14" s="83">
        <f t="shared" si="3"/>
        <v>-20.5</v>
      </c>
      <c r="H14" s="79">
        <v>4313</v>
      </c>
      <c r="I14" s="83">
        <f t="shared" si="4"/>
        <v>-37.98705966930266</v>
      </c>
      <c r="J14" s="79">
        <v>32470</v>
      </c>
      <c r="K14" s="83">
        <f t="shared" si="5"/>
        <v>-23.788287759652633</v>
      </c>
      <c r="L14" s="84">
        <v>21972</v>
      </c>
      <c r="M14" s="82">
        <f t="shared" si="6"/>
        <v>20.44071698733761</v>
      </c>
      <c r="N14" s="78">
        <f t="shared" si="2"/>
        <v>9422</v>
      </c>
      <c r="O14" s="83">
        <f t="shared" si="8"/>
        <v>2.602635304366771</v>
      </c>
      <c r="P14" s="79">
        <v>141</v>
      </c>
      <c r="Q14" s="83">
        <f t="shared" si="9"/>
        <v>-46.99248120300752</v>
      </c>
      <c r="R14" s="79">
        <v>1796</v>
      </c>
      <c r="S14" s="83">
        <f t="shared" si="10"/>
        <v>88.25995807127882</v>
      </c>
      <c r="T14" s="79">
        <v>7295</v>
      </c>
      <c r="U14" s="83">
        <f t="shared" si="11"/>
        <v>-4.038410944488291</v>
      </c>
      <c r="V14" s="79">
        <v>190</v>
      </c>
      <c r="W14" s="82">
        <f t="shared" si="12"/>
        <v>-47.36842105263158</v>
      </c>
    </row>
    <row r="15" spans="1:23" ht="14.25" customHeight="1" hidden="1">
      <c r="A15" s="75" t="s">
        <v>80</v>
      </c>
      <c r="B15" s="76">
        <f t="shared" si="0"/>
        <v>99671</v>
      </c>
      <c r="C15" s="82">
        <f t="shared" si="7"/>
        <v>-1.8010029655464592</v>
      </c>
      <c r="D15" s="78">
        <f t="shared" si="1"/>
        <v>58053</v>
      </c>
      <c r="E15" s="83">
        <f t="shared" si="7"/>
        <v>-8.61393152302243</v>
      </c>
      <c r="F15" s="79">
        <v>5942</v>
      </c>
      <c r="G15" s="83">
        <f t="shared" si="3"/>
        <v>24.570230607966465</v>
      </c>
      <c r="H15" s="79">
        <v>5133</v>
      </c>
      <c r="I15" s="83">
        <f t="shared" si="4"/>
        <v>19.01228843032692</v>
      </c>
      <c r="J15" s="79">
        <v>23758</v>
      </c>
      <c r="K15" s="83">
        <f t="shared" si="5"/>
        <v>-26.83092085001539</v>
      </c>
      <c r="L15" s="84">
        <v>23220</v>
      </c>
      <c r="M15" s="82">
        <f t="shared" si="6"/>
        <v>5.679956308028395</v>
      </c>
      <c r="N15" s="78">
        <f t="shared" si="2"/>
        <v>10221</v>
      </c>
      <c r="O15" s="83">
        <f t="shared" si="8"/>
        <v>8.480152833793241</v>
      </c>
      <c r="P15" s="79">
        <v>216</v>
      </c>
      <c r="Q15" s="83">
        <f t="shared" si="9"/>
        <v>53.19148936170214</v>
      </c>
      <c r="R15" s="79">
        <v>2206</v>
      </c>
      <c r="S15" s="83">
        <f t="shared" si="10"/>
        <v>22.828507795100222</v>
      </c>
      <c r="T15" s="79">
        <v>7666</v>
      </c>
      <c r="U15" s="83">
        <f t="shared" si="11"/>
        <v>5.085675119945179</v>
      </c>
      <c r="V15" s="79">
        <v>133</v>
      </c>
      <c r="W15" s="82">
        <f t="shared" si="12"/>
        <v>-30</v>
      </c>
    </row>
    <row r="16" spans="1:23" ht="14.25" customHeight="1" hidden="1">
      <c r="A16" s="75" t="s">
        <v>81</v>
      </c>
      <c r="B16" s="76">
        <f t="shared" si="0"/>
        <v>96575</v>
      </c>
      <c r="C16" s="82">
        <f t="shared" si="7"/>
        <v>-3.106219462030083</v>
      </c>
      <c r="D16" s="78">
        <f t="shared" si="1"/>
        <v>59305</v>
      </c>
      <c r="E16" s="83">
        <f t="shared" si="7"/>
        <v>2.1566499577971854</v>
      </c>
      <c r="F16" s="79">
        <v>7663</v>
      </c>
      <c r="G16" s="83">
        <f t="shared" si="3"/>
        <v>28.96331201615618</v>
      </c>
      <c r="H16" s="79">
        <v>4198</v>
      </c>
      <c r="I16" s="83">
        <f t="shared" si="4"/>
        <v>-18.21546853691798</v>
      </c>
      <c r="J16" s="79">
        <v>24327</v>
      </c>
      <c r="K16" s="83">
        <f t="shared" si="5"/>
        <v>2.3949827426551025</v>
      </c>
      <c r="L16" s="84">
        <v>23117</v>
      </c>
      <c r="M16" s="82">
        <f t="shared" si="6"/>
        <v>-0.443583118001726</v>
      </c>
      <c r="N16" s="78">
        <f t="shared" si="2"/>
        <v>8179</v>
      </c>
      <c r="O16" s="83">
        <f t="shared" si="8"/>
        <v>-19.978475687310436</v>
      </c>
      <c r="P16" s="79">
        <v>98</v>
      </c>
      <c r="Q16" s="83">
        <f t="shared" si="9"/>
        <v>-54.629629629629626</v>
      </c>
      <c r="R16" s="79">
        <v>1144</v>
      </c>
      <c r="S16" s="83">
        <f t="shared" si="10"/>
        <v>-48.14143245693563</v>
      </c>
      <c r="T16" s="79">
        <v>6722</v>
      </c>
      <c r="U16" s="83">
        <f t="shared" si="11"/>
        <v>-12.314114270806158</v>
      </c>
      <c r="V16" s="79">
        <v>215</v>
      </c>
      <c r="W16" s="82">
        <f t="shared" si="12"/>
        <v>61.65413533834587</v>
      </c>
    </row>
    <row r="17" spans="1:23" ht="14.25" customHeight="1" hidden="1">
      <c r="A17" s="75" t="s">
        <v>82</v>
      </c>
      <c r="B17" s="76">
        <f t="shared" si="0"/>
        <v>102210</v>
      </c>
      <c r="C17" s="82">
        <f t="shared" si="7"/>
        <v>5.8348433859694495</v>
      </c>
      <c r="D17" s="78">
        <f t="shared" si="1"/>
        <v>63728</v>
      </c>
      <c r="E17" s="83">
        <f t="shared" si="7"/>
        <v>7.45805581316921</v>
      </c>
      <c r="F17" s="79">
        <v>12047</v>
      </c>
      <c r="G17" s="83">
        <f t="shared" si="3"/>
        <v>57.2099699856453</v>
      </c>
      <c r="H17" s="79">
        <v>8078</v>
      </c>
      <c r="I17" s="83">
        <f t="shared" si="4"/>
        <v>92.42496426869937</v>
      </c>
      <c r="J17" s="79">
        <v>22390</v>
      </c>
      <c r="K17" s="83">
        <f t="shared" si="5"/>
        <v>-7.962346364122169</v>
      </c>
      <c r="L17" s="84">
        <v>21213</v>
      </c>
      <c r="M17" s="82">
        <f t="shared" si="6"/>
        <v>-8.236362849850764</v>
      </c>
      <c r="N17" s="78">
        <f t="shared" si="2"/>
        <v>10651</v>
      </c>
      <c r="O17" s="83">
        <f t="shared" si="8"/>
        <v>30.2237437339528</v>
      </c>
      <c r="P17" s="79">
        <v>79</v>
      </c>
      <c r="Q17" s="83">
        <f t="shared" si="9"/>
        <v>-19.387755102040813</v>
      </c>
      <c r="R17" s="79">
        <v>1664</v>
      </c>
      <c r="S17" s="83">
        <f t="shared" si="10"/>
        <v>45.45454545454547</v>
      </c>
      <c r="T17" s="79">
        <v>8266</v>
      </c>
      <c r="U17" s="83">
        <f t="shared" si="11"/>
        <v>22.969354358821775</v>
      </c>
      <c r="V17" s="79">
        <v>642</v>
      </c>
      <c r="W17" s="82">
        <f t="shared" si="12"/>
        <v>198.60465116279073</v>
      </c>
    </row>
    <row r="18" spans="1:23" ht="14.25" customHeight="1" hidden="1">
      <c r="A18" s="75" t="s">
        <v>83</v>
      </c>
      <c r="B18" s="76">
        <f t="shared" si="0"/>
        <v>114983</v>
      </c>
      <c r="C18" s="82">
        <f t="shared" si="7"/>
        <v>12.496820271989037</v>
      </c>
      <c r="D18" s="78">
        <f t="shared" si="1"/>
        <v>66716</v>
      </c>
      <c r="E18" s="83">
        <f t="shared" si="7"/>
        <v>4.688676876726092</v>
      </c>
      <c r="F18" s="79">
        <v>13242</v>
      </c>
      <c r="G18" s="83">
        <f t="shared" si="3"/>
        <v>9.919482028720836</v>
      </c>
      <c r="H18" s="79">
        <v>7323</v>
      </c>
      <c r="I18" s="83">
        <f t="shared" si="4"/>
        <v>-9.34637286457044</v>
      </c>
      <c r="J18" s="79">
        <v>20148</v>
      </c>
      <c r="K18" s="83">
        <f t="shared" si="5"/>
        <v>-10.013398838767301</v>
      </c>
      <c r="L18" s="84">
        <v>26003</v>
      </c>
      <c r="M18" s="82">
        <f t="shared" si="6"/>
        <v>22.58049309385754</v>
      </c>
      <c r="N18" s="78">
        <f t="shared" si="2"/>
        <v>15099</v>
      </c>
      <c r="O18" s="83">
        <f t="shared" si="8"/>
        <v>41.76133696366537</v>
      </c>
      <c r="P18" s="79">
        <v>234</v>
      </c>
      <c r="Q18" s="83">
        <f t="shared" si="9"/>
        <v>196.2025316455696</v>
      </c>
      <c r="R18" s="79">
        <v>4918</v>
      </c>
      <c r="S18" s="83">
        <f t="shared" si="10"/>
        <v>195.55288461538464</v>
      </c>
      <c r="T18" s="79">
        <v>9307</v>
      </c>
      <c r="U18" s="83">
        <f t="shared" si="11"/>
        <v>12.59375756109364</v>
      </c>
      <c r="V18" s="79">
        <v>640</v>
      </c>
      <c r="W18" s="82">
        <f t="shared" si="12"/>
        <v>-0.31152647975078196</v>
      </c>
    </row>
    <row r="19" spans="1:23" ht="14.25" customHeight="1" hidden="1">
      <c r="A19" s="75" t="s">
        <v>84</v>
      </c>
      <c r="B19" s="76">
        <f t="shared" si="0"/>
        <v>114199</v>
      </c>
      <c r="C19" s="82">
        <f t="shared" si="7"/>
        <v>-0.681839924162702</v>
      </c>
      <c r="D19" s="78">
        <f t="shared" si="1"/>
        <v>59356</v>
      </c>
      <c r="E19" s="83">
        <f t="shared" si="7"/>
        <v>-11.031836441033633</v>
      </c>
      <c r="F19" s="79">
        <v>13219</v>
      </c>
      <c r="G19" s="83">
        <f t="shared" si="3"/>
        <v>-0.17368977495846138</v>
      </c>
      <c r="H19" s="79">
        <v>7306</v>
      </c>
      <c r="I19" s="83">
        <f t="shared" si="4"/>
        <v>-0.23214529564386055</v>
      </c>
      <c r="J19" s="79">
        <v>14988</v>
      </c>
      <c r="K19" s="83">
        <f t="shared" si="5"/>
        <v>-25.610482430017868</v>
      </c>
      <c r="L19" s="84">
        <v>23843</v>
      </c>
      <c r="M19" s="82">
        <f t="shared" si="6"/>
        <v>-8.306733838403261</v>
      </c>
      <c r="N19" s="78">
        <f t="shared" si="2"/>
        <v>17709</v>
      </c>
      <c r="O19" s="83">
        <f t="shared" si="8"/>
        <v>17.285912974369168</v>
      </c>
      <c r="P19" s="79">
        <v>586</v>
      </c>
      <c r="Q19" s="83">
        <f t="shared" si="9"/>
        <v>150.42735042735043</v>
      </c>
      <c r="R19" s="79">
        <v>5649</v>
      </c>
      <c r="S19" s="83">
        <f t="shared" si="10"/>
        <v>14.86376575843839</v>
      </c>
      <c r="T19" s="79">
        <v>10679</v>
      </c>
      <c r="U19" s="83">
        <f t="shared" si="11"/>
        <v>14.741592349844197</v>
      </c>
      <c r="V19" s="79">
        <v>795</v>
      </c>
      <c r="W19" s="82">
        <f t="shared" si="12"/>
        <v>24.21875</v>
      </c>
    </row>
    <row r="20" spans="1:23" ht="14.25" customHeight="1" hidden="1">
      <c r="A20" s="85" t="s">
        <v>85</v>
      </c>
      <c r="B20" s="76">
        <f t="shared" si="0"/>
        <v>148176</v>
      </c>
      <c r="C20" s="86">
        <f aca="true" t="shared" si="13" ref="C20:C37">SUM(B20/B19-1)*100</f>
        <v>29.752449671188018</v>
      </c>
      <c r="D20" s="78">
        <f t="shared" si="1"/>
        <v>84541</v>
      </c>
      <c r="E20" s="87">
        <f>SUM(D20/D19-1)*100</f>
        <v>42.430419839611844</v>
      </c>
      <c r="F20" s="79">
        <v>13228</v>
      </c>
      <c r="G20" s="87">
        <f>SUM(F20/F19-1)*100</f>
        <v>0.06808381874574554</v>
      </c>
      <c r="H20" s="79">
        <v>11075</v>
      </c>
      <c r="I20" s="87">
        <f>SUM(H20/H19-1)*100</f>
        <v>51.58773610730907</v>
      </c>
      <c r="J20" s="79">
        <v>30481</v>
      </c>
      <c r="K20" s="87">
        <f>SUM(J20/J19-1)*100</f>
        <v>103.36936215639176</v>
      </c>
      <c r="L20" s="79">
        <v>29757</v>
      </c>
      <c r="M20" s="86">
        <f>SUM(L20/L19-1)*100</f>
        <v>24.803925680493233</v>
      </c>
      <c r="N20" s="78">
        <f t="shared" si="2"/>
        <v>23461</v>
      </c>
      <c r="O20" s="87">
        <f aca="true" t="shared" si="14" ref="O20:O34">SUM(N20/N19-1)*100</f>
        <v>32.480659551640414</v>
      </c>
      <c r="P20" s="79">
        <v>1391</v>
      </c>
      <c r="Q20" s="87">
        <f aca="true" t="shared" si="15" ref="Q20:Q34">SUM(P20/P19-1)*100</f>
        <v>137.37201365187715</v>
      </c>
      <c r="R20" s="79">
        <v>8297</v>
      </c>
      <c r="S20" s="87">
        <f aca="true" t="shared" si="16" ref="S20:S34">SUM(R20/R19-1)*100</f>
        <v>46.875553195255804</v>
      </c>
      <c r="T20" s="79">
        <v>12137</v>
      </c>
      <c r="U20" s="87">
        <f aca="true" t="shared" si="17" ref="U20:U34">SUM(T20/T19-1)*100</f>
        <v>13.652963760651748</v>
      </c>
      <c r="V20" s="79">
        <v>1636</v>
      </c>
      <c r="W20" s="88">
        <f aca="true" t="shared" si="18" ref="W20:W34">SUM(V20/V19-1)*100</f>
        <v>105.78616352201257</v>
      </c>
    </row>
    <row r="21" spans="1:23" ht="14.25" customHeight="1" hidden="1">
      <c r="A21" s="85" t="s">
        <v>86</v>
      </c>
      <c r="B21" s="76">
        <f t="shared" si="0"/>
        <v>124688</v>
      </c>
      <c r="C21" s="86">
        <f t="shared" si="13"/>
        <v>-15.85141993305259</v>
      </c>
      <c r="D21" s="78">
        <f t="shared" si="1"/>
        <v>71683</v>
      </c>
      <c r="E21" s="87">
        <f>SUM(D21/D20-1)*100</f>
        <v>-15.20918844111141</v>
      </c>
      <c r="F21" s="79">
        <v>12725</v>
      </c>
      <c r="G21" s="87">
        <f>SUM(F21/F20-1)*100</f>
        <v>-3.8025400665255504</v>
      </c>
      <c r="H21" s="79">
        <v>13787</v>
      </c>
      <c r="I21" s="87">
        <f>SUM(H21/H20-1)*100</f>
        <v>24.487584650112872</v>
      </c>
      <c r="J21" s="79">
        <v>21944</v>
      </c>
      <c r="K21" s="87">
        <f>SUM(J21/J20-1)*100</f>
        <v>-28.007611298841905</v>
      </c>
      <c r="L21" s="79">
        <v>23227</v>
      </c>
      <c r="M21" s="86">
        <f>SUM(L21/L20-1)*100</f>
        <v>-21.944416439829283</v>
      </c>
      <c r="N21" s="78">
        <f t="shared" si="2"/>
        <v>21953</v>
      </c>
      <c r="O21" s="87">
        <f t="shared" si="14"/>
        <v>-6.427688504326334</v>
      </c>
      <c r="P21" s="79">
        <v>1768</v>
      </c>
      <c r="Q21" s="87">
        <f t="shared" si="15"/>
        <v>27.10280373831775</v>
      </c>
      <c r="R21" s="79">
        <v>6761</v>
      </c>
      <c r="S21" s="87">
        <f t="shared" si="16"/>
        <v>-18.512715439315418</v>
      </c>
      <c r="T21" s="79">
        <v>12228</v>
      </c>
      <c r="U21" s="87">
        <f t="shared" si="17"/>
        <v>0.7497734201203032</v>
      </c>
      <c r="V21" s="79">
        <v>1196</v>
      </c>
      <c r="W21" s="88">
        <f t="shared" si="18"/>
        <v>-26.894865525672373</v>
      </c>
    </row>
    <row r="22" spans="1:23" ht="14.25" customHeight="1" hidden="1">
      <c r="A22" s="85" t="s">
        <v>87</v>
      </c>
      <c r="B22" s="76">
        <f t="shared" si="0"/>
        <v>78756</v>
      </c>
      <c r="C22" s="86">
        <f t="shared" si="13"/>
        <v>-36.83754651610419</v>
      </c>
      <c r="D22" s="78">
        <f t="shared" si="1"/>
        <v>44643</v>
      </c>
      <c r="E22" s="87">
        <f>SUM(D22/D21-1)*100</f>
        <v>-37.72163553422708</v>
      </c>
      <c r="F22" s="89">
        <v>8965</v>
      </c>
      <c r="G22" s="87">
        <f>SUM(F22/F21-1)*100</f>
        <v>-29.548133595284874</v>
      </c>
      <c r="H22" s="89">
        <v>6608</v>
      </c>
      <c r="I22" s="87">
        <f>SUM(H22/H21-1)*100</f>
        <v>-52.070791325161395</v>
      </c>
      <c r="J22" s="89">
        <v>13484</v>
      </c>
      <c r="K22" s="87">
        <f>SUM(J22/J21-1)*100</f>
        <v>-38.552679547940215</v>
      </c>
      <c r="L22" s="89">
        <v>15586</v>
      </c>
      <c r="M22" s="86">
        <f>SUM(L22/L21-1)*100</f>
        <v>-32.89705945666681</v>
      </c>
      <c r="N22" s="78">
        <f t="shared" si="2"/>
        <v>11993</v>
      </c>
      <c r="O22" s="87">
        <f t="shared" si="14"/>
        <v>-45.369653350339355</v>
      </c>
      <c r="P22" s="89">
        <v>945</v>
      </c>
      <c r="Q22" s="87">
        <f t="shared" si="15"/>
        <v>-46.54977375565611</v>
      </c>
      <c r="R22" s="89">
        <v>3647</v>
      </c>
      <c r="S22" s="87">
        <f t="shared" si="16"/>
        <v>-46.05827540304689</v>
      </c>
      <c r="T22" s="89">
        <v>6838</v>
      </c>
      <c r="U22" s="87">
        <f t="shared" si="17"/>
        <v>-44.079162577690546</v>
      </c>
      <c r="V22" s="89">
        <v>563</v>
      </c>
      <c r="W22" s="88">
        <f t="shared" si="18"/>
        <v>-52.926421404682266</v>
      </c>
    </row>
    <row r="23" spans="1:23" ht="14.25" customHeight="1" hidden="1">
      <c r="A23" s="85" t="s">
        <v>88</v>
      </c>
      <c r="B23" s="76">
        <f t="shared" si="0"/>
        <v>100674</v>
      </c>
      <c r="C23" s="86">
        <f t="shared" si="13"/>
        <v>27.830260551577023</v>
      </c>
      <c r="D23" s="78">
        <f t="shared" si="1"/>
        <v>59874</v>
      </c>
      <c r="E23" s="87">
        <f>SUM(D23/D22-1)*100</f>
        <v>34.117330824541355</v>
      </c>
      <c r="F23" s="89">
        <v>13942</v>
      </c>
      <c r="G23" s="87">
        <f>SUM(F23/F22-1)*100</f>
        <v>55.51589514779698</v>
      </c>
      <c r="H23" s="89">
        <v>12015</v>
      </c>
      <c r="I23" s="87">
        <f>SUM(H23/H22-1)*100</f>
        <v>81.82506053268766</v>
      </c>
      <c r="J23" s="89">
        <v>17780</v>
      </c>
      <c r="K23" s="87">
        <f>SUM(J23/J22-1)*100</f>
        <v>31.859982201127266</v>
      </c>
      <c r="L23" s="89">
        <v>16137</v>
      </c>
      <c r="M23" s="86">
        <f>SUM(L23/L22-1)*100</f>
        <v>3.5352239189015755</v>
      </c>
      <c r="N23" s="78">
        <f t="shared" si="2"/>
        <v>12386</v>
      </c>
      <c r="O23" s="87">
        <f t="shared" si="14"/>
        <v>3.276911531726845</v>
      </c>
      <c r="P23" s="89">
        <v>185</v>
      </c>
      <c r="Q23" s="87">
        <f t="shared" si="15"/>
        <v>-80.42328042328042</v>
      </c>
      <c r="R23" s="89">
        <v>2325</v>
      </c>
      <c r="S23" s="87">
        <f t="shared" si="16"/>
        <v>-36.24897175760899</v>
      </c>
      <c r="T23" s="89">
        <v>9585</v>
      </c>
      <c r="U23" s="87">
        <f t="shared" si="17"/>
        <v>40.17256507750804</v>
      </c>
      <c r="V23" s="89">
        <v>291</v>
      </c>
      <c r="W23" s="88">
        <f t="shared" si="18"/>
        <v>-48.31261101243339</v>
      </c>
    </row>
    <row r="24" spans="1:23" ht="13.5" customHeight="1" hidden="1">
      <c r="A24" s="85" t="s">
        <v>89</v>
      </c>
      <c r="B24" s="76">
        <f t="shared" si="0"/>
        <v>166661</v>
      </c>
      <c r="C24" s="86">
        <f t="shared" si="13"/>
        <v>65.54522518227148</v>
      </c>
      <c r="D24" s="78">
        <f t="shared" si="1"/>
        <v>102711</v>
      </c>
      <c r="E24" s="87">
        <f>SUM(D24/D23-1)*100</f>
        <v>71.54524501453052</v>
      </c>
      <c r="F24" s="79">
        <v>21145</v>
      </c>
      <c r="G24" s="87">
        <f>SUM(F24/F23-1)*100</f>
        <v>51.664036723569076</v>
      </c>
      <c r="H24" s="79">
        <v>17610</v>
      </c>
      <c r="I24" s="87">
        <f>SUM(H24/H23-1)*100</f>
        <v>46.566791510611736</v>
      </c>
      <c r="J24" s="79">
        <v>40173</v>
      </c>
      <c r="K24" s="87">
        <f>SUM(J24/J23-1)*100</f>
        <v>125.94488188976376</v>
      </c>
      <c r="L24" s="79">
        <v>23783</v>
      </c>
      <c r="M24" s="86">
        <f>SUM(L24/L23-1)*100</f>
        <v>47.381793394063344</v>
      </c>
      <c r="N24" s="78">
        <f t="shared" si="2"/>
        <v>20050</v>
      </c>
      <c r="O24" s="87">
        <f t="shared" si="14"/>
        <v>61.876311965121914</v>
      </c>
      <c r="P24" s="79">
        <v>830</v>
      </c>
      <c r="Q24" s="87">
        <f t="shared" si="15"/>
        <v>348.6486486486487</v>
      </c>
      <c r="R24" s="79">
        <v>3296</v>
      </c>
      <c r="S24" s="87">
        <f t="shared" si="16"/>
        <v>41.76344086021506</v>
      </c>
      <c r="T24" s="79">
        <v>15425</v>
      </c>
      <c r="U24" s="87">
        <f t="shared" si="17"/>
        <v>60.928534167970795</v>
      </c>
      <c r="V24" s="79">
        <v>499</v>
      </c>
      <c r="W24" s="88">
        <f t="shared" si="18"/>
        <v>71.47766323024054</v>
      </c>
    </row>
    <row r="25" spans="1:23" ht="13.5" customHeight="1" hidden="1">
      <c r="A25" s="85" t="s">
        <v>90</v>
      </c>
      <c r="B25" s="76">
        <f t="shared" si="0"/>
        <v>163497</v>
      </c>
      <c r="C25" s="86">
        <f t="shared" si="13"/>
        <v>-1.8984645477946205</v>
      </c>
      <c r="D25" s="78">
        <v>96983</v>
      </c>
      <c r="E25" s="87">
        <v>-5.576812610139125</v>
      </c>
      <c r="F25" s="79">
        <v>14688</v>
      </c>
      <c r="G25" s="87">
        <v>-30.536769921967366</v>
      </c>
      <c r="H25" s="79">
        <v>14179</v>
      </c>
      <c r="I25" s="87">
        <v>-19.483248154457698</v>
      </c>
      <c r="J25" s="79">
        <v>42141</v>
      </c>
      <c r="K25" s="87">
        <v>4.898812635352101</v>
      </c>
      <c r="L25" s="79">
        <v>25975</v>
      </c>
      <c r="M25" s="86">
        <v>9.216667367447329</v>
      </c>
      <c r="N25" s="78">
        <v>18130</v>
      </c>
      <c r="O25" s="87">
        <f t="shared" si="14"/>
        <v>-9.576059850374063</v>
      </c>
      <c r="P25" s="79">
        <v>797</v>
      </c>
      <c r="Q25" s="87">
        <f t="shared" si="15"/>
        <v>-3.975903614457832</v>
      </c>
      <c r="R25" s="79">
        <v>2031</v>
      </c>
      <c r="S25" s="87">
        <f t="shared" si="16"/>
        <v>-38.379854368932044</v>
      </c>
      <c r="T25" s="79">
        <v>14199</v>
      </c>
      <c r="U25" s="87">
        <f t="shared" si="17"/>
        <v>-7.948136142625605</v>
      </c>
      <c r="V25" s="79">
        <v>1103</v>
      </c>
      <c r="W25" s="88">
        <f t="shared" si="18"/>
        <v>121.04208416833666</v>
      </c>
    </row>
    <row r="26" spans="1:23" ht="19.5" customHeight="1" hidden="1">
      <c r="A26" s="85" t="s">
        <v>91</v>
      </c>
      <c r="B26" s="76">
        <f t="shared" si="0"/>
        <v>153568</v>
      </c>
      <c r="C26" s="86">
        <f t="shared" si="13"/>
        <v>-6.072894303871024</v>
      </c>
      <c r="D26" s="78">
        <v>85785</v>
      </c>
      <c r="E26" s="87">
        <v>-11.546353484631322</v>
      </c>
      <c r="F26" s="79">
        <v>10651</v>
      </c>
      <c r="G26" s="87">
        <v>-27.485021786492368</v>
      </c>
      <c r="H26" s="79">
        <v>11784</v>
      </c>
      <c r="I26" s="87">
        <v>-16.891177092883847</v>
      </c>
      <c r="J26" s="79">
        <v>39163</v>
      </c>
      <c r="K26" s="87">
        <v>-7.066752094160078</v>
      </c>
      <c r="L26" s="79">
        <v>24187</v>
      </c>
      <c r="M26" s="86">
        <v>-6.883541867179977</v>
      </c>
      <c r="N26" s="78">
        <v>14277</v>
      </c>
      <c r="O26" s="87">
        <f t="shared" si="14"/>
        <v>-21.252068394925537</v>
      </c>
      <c r="P26" s="79">
        <v>684</v>
      </c>
      <c r="Q26" s="87">
        <f t="shared" si="15"/>
        <v>-14.178168130489333</v>
      </c>
      <c r="R26" s="79">
        <v>2303</v>
      </c>
      <c r="S26" s="87">
        <f t="shared" si="16"/>
        <v>13.392417528311174</v>
      </c>
      <c r="T26" s="79">
        <v>10504</v>
      </c>
      <c r="U26" s="87">
        <f t="shared" si="17"/>
        <v>-26.022959363335453</v>
      </c>
      <c r="V26" s="79">
        <v>786</v>
      </c>
      <c r="W26" s="88">
        <f t="shared" si="18"/>
        <v>-28.739800543970983</v>
      </c>
    </row>
    <row r="27" spans="1:23" ht="19.5" customHeight="1" hidden="1">
      <c r="A27" s="85" t="s">
        <v>92</v>
      </c>
      <c r="B27" s="76">
        <f t="shared" si="0"/>
        <v>165285</v>
      </c>
      <c r="C27" s="86">
        <f t="shared" si="13"/>
        <v>7.629844759324866</v>
      </c>
      <c r="D27" s="78">
        <v>99767</v>
      </c>
      <c r="E27" s="87">
        <v>16.29888675176312</v>
      </c>
      <c r="F27" s="79">
        <v>11229</v>
      </c>
      <c r="G27" s="87">
        <v>5.426720495728099</v>
      </c>
      <c r="H27" s="79">
        <v>13834</v>
      </c>
      <c r="I27" s="87">
        <v>17.396469789545144</v>
      </c>
      <c r="J27" s="79">
        <v>47623</v>
      </c>
      <c r="K27" s="87">
        <v>21.602022316982872</v>
      </c>
      <c r="L27" s="79">
        <v>27081</v>
      </c>
      <c r="M27" s="86">
        <v>11.965105221813378</v>
      </c>
      <c r="N27" s="78">
        <v>16534</v>
      </c>
      <c r="O27" s="87">
        <f t="shared" si="14"/>
        <v>15.808643272396171</v>
      </c>
      <c r="P27" s="79">
        <v>795</v>
      </c>
      <c r="Q27" s="87">
        <f t="shared" si="15"/>
        <v>16.228070175438592</v>
      </c>
      <c r="R27" s="79">
        <v>2511</v>
      </c>
      <c r="S27" s="87">
        <f t="shared" si="16"/>
        <v>9.031697785497173</v>
      </c>
      <c r="T27" s="79">
        <v>12587</v>
      </c>
      <c r="U27" s="87">
        <f t="shared" si="17"/>
        <v>19.83054074638233</v>
      </c>
      <c r="V27" s="79">
        <v>641</v>
      </c>
      <c r="W27" s="88">
        <f t="shared" si="18"/>
        <v>-18.44783715012722</v>
      </c>
    </row>
    <row r="28" spans="1:23" ht="19.5" customHeight="1" hidden="1">
      <c r="A28" s="85" t="s">
        <v>93</v>
      </c>
      <c r="B28" s="76">
        <f t="shared" si="0"/>
        <v>145534</v>
      </c>
      <c r="C28" s="86">
        <f t="shared" si="13"/>
        <v>-11.949662703814623</v>
      </c>
      <c r="D28" s="78">
        <v>96941</v>
      </c>
      <c r="E28" s="87">
        <v>-2.8325999579019157</v>
      </c>
      <c r="F28" s="79">
        <v>10912</v>
      </c>
      <c r="G28" s="87">
        <v>-2.8230474663816896</v>
      </c>
      <c r="H28" s="79">
        <v>13087</v>
      </c>
      <c r="I28" s="87">
        <v>-5.399739771577272</v>
      </c>
      <c r="J28" s="79">
        <v>50094</v>
      </c>
      <c r="K28" s="87">
        <v>5.1886693404447515</v>
      </c>
      <c r="L28" s="79">
        <v>22848</v>
      </c>
      <c r="M28" s="86">
        <v>-15.630885122410543</v>
      </c>
      <c r="N28" s="78">
        <v>12514</v>
      </c>
      <c r="O28" s="87">
        <f t="shared" si="14"/>
        <v>-24.313535744526426</v>
      </c>
      <c r="P28" s="79">
        <v>643</v>
      </c>
      <c r="Q28" s="87">
        <f t="shared" si="15"/>
        <v>-19.119496855345908</v>
      </c>
      <c r="R28" s="79">
        <v>1910</v>
      </c>
      <c r="S28" s="87">
        <f t="shared" si="16"/>
        <v>-23.934687375547593</v>
      </c>
      <c r="T28" s="79">
        <v>9470</v>
      </c>
      <c r="U28" s="87">
        <f t="shared" si="17"/>
        <v>-24.76364503058711</v>
      </c>
      <c r="V28" s="79">
        <v>491</v>
      </c>
      <c r="W28" s="88">
        <f t="shared" si="18"/>
        <v>-23.4009360374415</v>
      </c>
    </row>
    <row r="29" spans="1:23" ht="19.5" customHeight="1" hidden="1">
      <c r="A29" s="85" t="s">
        <v>94</v>
      </c>
      <c r="B29" s="76">
        <f t="shared" si="0"/>
        <v>152112</v>
      </c>
      <c r="C29" s="86">
        <f t="shared" si="13"/>
        <v>4.519906001346774</v>
      </c>
      <c r="D29" s="78">
        <v>98095</v>
      </c>
      <c r="E29" s="87">
        <v>1.190414788376426</v>
      </c>
      <c r="F29" s="79">
        <v>11909</v>
      </c>
      <c r="G29" s="87">
        <v>9.136730205278587</v>
      </c>
      <c r="H29" s="79">
        <v>11133</v>
      </c>
      <c r="I29" s="87">
        <v>-14.930847405822567</v>
      </c>
      <c r="J29" s="79">
        <v>49296</v>
      </c>
      <c r="K29" s="87">
        <v>-1.5930051503174059</v>
      </c>
      <c r="L29" s="79">
        <v>25757</v>
      </c>
      <c r="M29" s="86">
        <v>12.73196778711485</v>
      </c>
      <c r="N29" s="78">
        <v>13089</v>
      </c>
      <c r="O29" s="87">
        <f t="shared" si="14"/>
        <v>4.594853763784568</v>
      </c>
      <c r="P29" s="79">
        <v>438</v>
      </c>
      <c r="Q29" s="87">
        <f t="shared" si="15"/>
        <v>-31.88180404354588</v>
      </c>
      <c r="R29" s="79">
        <v>2453</v>
      </c>
      <c r="S29" s="87">
        <f t="shared" si="16"/>
        <v>28.429319371727747</v>
      </c>
      <c r="T29" s="79">
        <v>9752</v>
      </c>
      <c r="U29" s="87">
        <f t="shared" si="17"/>
        <v>2.9778247096093002</v>
      </c>
      <c r="V29" s="79">
        <v>446</v>
      </c>
      <c r="W29" s="88">
        <f t="shared" si="18"/>
        <v>-9.164969450101834</v>
      </c>
    </row>
    <row r="30" spans="1:23" ht="19.5" customHeight="1" hidden="1">
      <c r="A30" s="85" t="s">
        <v>95</v>
      </c>
      <c r="B30" s="76">
        <f t="shared" si="0"/>
        <v>176715</v>
      </c>
      <c r="C30" s="86">
        <f t="shared" si="13"/>
        <v>16.174266330072573</v>
      </c>
      <c r="D30" s="78">
        <v>115663</v>
      </c>
      <c r="E30" s="87">
        <v>17.90916968245069</v>
      </c>
      <c r="F30" s="79">
        <v>11437</v>
      </c>
      <c r="G30" s="87">
        <v>-3.9633890335040722</v>
      </c>
      <c r="H30" s="79">
        <v>10422</v>
      </c>
      <c r="I30" s="87">
        <v>-6.3864187550525475</v>
      </c>
      <c r="J30" s="79">
        <v>60657</v>
      </c>
      <c r="K30" s="87">
        <v>23.046494644595917</v>
      </c>
      <c r="L30" s="79">
        <v>33147</v>
      </c>
      <c r="M30" s="86">
        <v>28.691229568660948</v>
      </c>
      <c r="N30" s="78">
        <v>15812</v>
      </c>
      <c r="O30" s="87">
        <f t="shared" si="14"/>
        <v>20.803728321491334</v>
      </c>
      <c r="P30" s="79">
        <v>732</v>
      </c>
      <c r="Q30" s="87">
        <f t="shared" si="15"/>
        <v>67.12328767123287</v>
      </c>
      <c r="R30" s="79">
        <v>2353</v>
      </c>
      <c r="S30" s="87">
        <f t="shared" si="16"/>
        <v>-4.076640847941293</v>
      </c>
      <c r="T30" s="79">
        <v>12155</v>
      </c>
      <c r="U30" s="87">
        <f t="shared" si="17"/>
        <v>24.641099261689913</v>
      </c>
      <c r="V30" s="79">
        <v>572</v>
      </c>
      <c r="W30" s="88">
        <f t="shared" si="18"/>
        <v>28.251121076233176</v>
      </c>
    </row>
    <row r="31" spans="1:23" ht="19.5" customHeight="1" hidden="1">
      <c r="A31" s="85" t="s">
        <v>96</v>
      </c>
      <c r="B31" s="76">
        <f t="shared" si="0"/>
        <v>177324</v>
      </c>
      <c r="C31" s="86">
        <f t="shared" si="13"/>
        <v>0.34462269756387887</v>
      </c>
      <c r="D31" s="78">
        <v>114172</v>
      </c>
      <c r="E31" s="87">
        <v>-1.2890898558743924</v>
      </c>
      <c r="F31" s="79">
        <v>10207</v>
      </c>
      <c r="G31" s="87">
        <v>-10.754568505727025</v>
      </c>
      <c r="H31" s="79">
        <v>14457</v>
      </c>
      <c r="I31" s="87">
        <v>38.71617731721359</v>
      </c>
      <c r="J31" s="79">
        <v>57159</v>
      </c>
      <c r="K31" s="87">
        <v>-5.766852960087043</v>
      </c>
      <c r="L31" s="79">
        <v>32349</v>
      </c>
      <c r="M31" s="86">
        <v>-2.407457688478598</v>
      </c>
      <c r="N31" s="78">
        <v>14489</v>
      </c>
      <c r="O31" s="87">
        <f t="shared" si="14"/>
        <v>-8.367062990134077</v>
      </c>
      <c r="P31" s="79">
        <v>822</v>
      </c>
      <c r="Q31" s="87">
        <f t="shared" si="15"/>
        <v>12.295081967213118</v>
      </c>
      <c r="R31" s="79">
        <v>2185</v>
      </c>
      <c r="S31" s="87">
        <f t="shared" si="16"/>
        <v>-7.139821504462384</v>
      </c>
      <c r="T31" s="79">
        <v>10708</v>
      </c>
      <c r="U31" s="87">
        <f t="shared" si="17"/>
        <v>-11.904566022213082</v>
      </c>
      <c r="V31" s="79">
        <v>774</v>
      </c>
      <c r="W31" s="88">
        <f t="shared" si="18"/>
        <v>35.31468531468531</v>
      </c>
    </row>
    <row r="32" spans="1:23" ht="19.5" customHeight="1" hidden="1">
      <c r="A32" s="85" t="s">
        <v>97</v>
      </c>
      <c r="B32" s="76">
        <f t="shared" si="0"/>
        <v>173231</v>
      </c>
      <c r="C32" s="86">
        <f t="shared" si="13"/>
        <v>-2.3082041911980378</v>
      </c>
      <c r="D32" s="78">
        <v>116536</v>
      </c>
      <c r="E32" s="87">
        <v>2.070560207406369</v>
      </c>
      <c r="F32" s="79">
        <v>10467</v>
      </c>
      <c r="G32" s="87">
        <v>2.5472714803566276</v>
      </c>
      <c r="H32" s="79">
        <v>11533</v>
      </c>
      <c r="I32" s="87">
        <v>-20.225496299370548</v>
      </c>
      <c r="J32" s="79">
        <v>65558</v>
      </c>
      <c r="K32" s="87">
        <v>14.694098917055932</v>
      </c>
      <c r="L32" s="79">
        <v>28978</v>
      </c>
      <c r="M32" s="86">
        <v>-10.420723979102908</v>
      </c>
      <c r="N32" s="78">
        <v>15352</v>
      </c>
      <c r="O32" s="87">
        <f t="shared" si="14"/>
        <v>5.9562426668507085</v>
      </c>
      <c r="P32" s="79">
        <v>771</v>
      </c>
      <c r="Q32" s="87">
        <f t="shared" si="15"/>
        <v>-6.204379562043794</v>
      </c>
      <c r="R32" s="79">
        <v>2462</v>
      </c>
      <c r="S32" s="87">
        <f t="shared" si="16"/>
        <v>12.677345537757434</v>
      </c>
      <c r="T32" s="79">
        <v>11407</v>
      </c>
      <c r="U32" s="87">
        <f t="shared" si="17"/>
        <v>6.527829660067241</v>
      </c>
      <c r="V32" s="79">
        <v>712</v>
      </c>
      <c r="W32" s="88">
        <f t="shared" si="18"/>
        <v>-8.010335917312661</v>
      </c>
    </row>
    <row r="33" spans="1:23" ht="19.5" customHeight="1" hidden="1">
      <c r="A33" s="85" t="s">
        <v>98</v>
      </c>
      <c r="B33" s="76">
        <f t="shared" si="0"/>
        <v>167396</v>
      </c>
      <c r="C33" s="86">
        <f t="shared" si="13"/>
        <v>-3.368334766871983</v>
      </c>
      <c r="D33" s="78">
        <v>116455</v>
      </c>
      <c r="E33" s="87">
        <v>-0.06950641861742657</v>
      </c>
      <c r="F33" s="79">
        <v>11598</v>
      </c>
      <c r="G33" s="87">
        <v>10.805388363427927</v>
      </c>
      <c r="H33" s="79">
        <v>6715</v>
      </c>
      <c r="I33" s="87">
        <v>-41.77577386629672</v>
      </c>
      <c r="J33" s="79">
        <v>75132</v>
      </c>
      <c r="K33" s="87">
        <v>14.60386222886605</v>
      </c>
      <c r="L33" s="79">
        <v>23010</v>
      </c>
      <c r="M33" s="86">
        <v>-20.594934087928774</v>
      </c>
      <c r="N33" s="78">
        <v>11814</v>
      </c>
      <c r="O33" s="87">
        <f t="shared" si="14"/>
        <v>-23.04585721730068</v>
      </c>
      <c r="P33" s="79">
        <v>730</v>
      </c>
      <c r="Q33" s="87">
        <f t="shared" si="15"/>
        <v>-5.317769130998706</v>
      </c>
      <c r="R33" s="79">
        <v>1828</v>
      </c>
      <c r="S33" s="87">
        <f t="shared" si="16"/>
        <v>-25.75142160844841</v>
      </c>
      <c r="T33" s="79">
        <v>8847</v>
      </c>
      <c r="U33" s="87">
        <f t="shared" si="17"/>
        <v>-22.44235995441396</v>
      </c>
      <c r="V33" s="79">
        <v>409</v>
      </c>
      <c r="W33" s="88">
        <f t="shared" si="18"/>
        <v>-42.5561797752809</v>
      </c>
    </row>
    <row r="34" spans="1:23" ht="19.5" customHeight="1" hidden="1">
      <c r="A34" s="85" t="s">
        <v>99</v>
      </c>
      <c r="B34" s="76">
        <f t="shared" si="0"/>
        <v>164177</v>
      </c>
      <c r="C34" s="86">
        <f t="shared" si="13"/>
        <v>-1.922985017563139</v>
      </c>
      <c r="D34" s="78">
        <v>114287</v>
      </c>
      <c r="E34" s="87">
        <v>-1.8616633034219232</v>
      </c>
      <c r="F34" s="79">
        <v>9846</v>
      </c>
      <c r="G34" s="87">
        <v>-15.10605276771857</v>
      </c>
      <c r="H34" s="79">
        <v>10343</v>
      </c>
      <c r="I34" s="87">
        <v>54.02829486224869</v>
      </c>
      <c r="J34" s="79">
        <v>65592</v>
      </c>
      <c r="K34" s="87">
        <v>-12.69765213224725</v>
      </c>
      <c r="L34" s="79">
        <v>28506</v>
      </c>
      <c r="M34" s="86">
        <v>23.88526727509779</v>
      </c>
      <c r="N34" s="78">
        <v>11311</v>
      </c>
      <c r="O34" s="87">
        <f t="shared" si="14"/>
        <v>-4.2576604029118</v>
      </c>
      <c r="P34" s="79">
        <v>556</v>
      </c>
      <c r="Q34" s="87">
        <f t="shared" si="15"/>
        <v>-23.835616438356166</v>
      </c>
      <c r="R34" s="79">
        <v>2162</v>
      </c>
      <c r="S34" s="87">
        <f t="shared" si="16"/>
        <v>18.27133479212253</v>
      </c>
      <c r="T34" s="79">
        <v>7307</v>
      </c>
      <c r="U34" s="87">
        <f t="shared" si="17"/>
        <v>-17.407030631852606</v>
      </c>
      <c r="V34" s="79">
        <v>1286</v>
      </c>
      <c r="W34" s="88">
        <f t="shared" si="18"/>
        <v>214.42542787286067</v>
      </c>
    </row>
    <row r="35" spans="1:23" ht="19.5" customHeight="1" hidden="1">
      <c r="A35" s="85" t="s">
        <v>100</v>
      </c>
      <c r="B35" s="76">
        <f t="shared" si="0"/>
        <v>182401</v>
      </c>
      <c r="C35" s="86">
        <f t="shared" si="13"/>
        <v>11.10021501184697</v>
      </c>
      <c r="D35" s="78">
        <v>124991</v>
      </c>
      <c r="E35" s="87">
        <v>9.365894633685379</v>
      </c>
      <c r="F35" s="79">
        <v>13647</v>
      </c>
      <c r="G35" s="87">
        <v>38.60450944546008</v>
      </c>
      <c r="H35" s="79">
        <v>16203</v>
      </c>
      <c r="I35" s="87">
        <v>56.656676012762254</v>
      </c>
      <c r="J35" s="79">
        <v>63086</v>
      </c>
      <c r="K35" s="87">
        <v>-3.820587876570314</v>
      </c>
      <c r="L35" s="79">
        <v>32055</v>
      </c>
      <c r="M35" s="86">
        <v>12.450010524100197</v>
      </c>
      <c r="N35" s="78">
        <v>14209</v>
      </c>
      <c r="O35" s="87">
        <f>SUM(N35/N34-1)*100</f>
        <v>25.621076827866673</v>
      </c>
      <c r="P35" s="79">
        <v>1212</v>
      </c>
      <c r="Q35" s="87">
        <f>SUM(P35/P34-1)*100</f>
        <v>117.98561151079139</v>
      </c>
      <c r="R35" s="79">
        <v>2439</v>
      </c>
      <c r="S35" s="87">
        <f>SUM(R35/R34-1)*100</f>
        <v>12.812210915818678</v>
      </c>
      <c r="T35" s="79">
        <v>9835</v>
      </c>
      <c r="U35" s="87">
        <f>SUM(T35/T34-1)*100</f>
        <v>34.59696181743534</v>
      </c>
      <c r="V35" s="79">
        <v>723</v>
      </c>
      <c r="W35" s="88">
        <f>SUM(V35/V34-1)*100</f>
        <v>-43.7791601866252</v>
      </c>
    </row>
    <row r="36" spans="1:23" ht="19.5" customHeight="1" hidden="1">
      <c r="A36" s="85" t="s">
        <v>101</v>
      </c>
      <c r="B36" s="76">
        <f t="shared" si="0"/>
        <v>185281</v>
      </c>
      <c r="C36" s="86">
        <f t="shared" si="13"/>
        <v>1.5789387119588216</v>
      </c>
      <c r="D36" s="78">
        <v>125271</v>
      </c>
      <c r="E36" s="87">
        <v>0.22401612916129743</v>
      </c>
      <c r="F36" s="79">
        <v>15489</v>
      </c>
      <c r="G36" s="87">
        <v>13.497471971861952</v>
      </c>
      <c r="H36" s="79">
        <v>21089</v>
      </c>
      <c r="I36" s="87">
        <v>30.15490958464482</v>
      </c>
      <c r="J36" s="79">
        <v>61489</v>
      </c>
      <c r="K36" s="87">
        <v>-2.5314649843071413</v>
      </c>
      <c r="L36" s="79">
        <v>27204</v>
      </c>
      <c r="M36" s="86">
        <v>-15.133364529714555</v>
      </c>
      <c r="N36" s="78">
        <v>13288</v>
      </c>
      <c r="O36" s="87">
        <f>SUM(N36/N35-1)*100</f>
        <v>-6.481807305229081</v>
      </c>
      <c r="P36" s="79">
        <v>633</v>
      </c>
      <c r="Q36" s="87">
        <f>SUM(P36/P35-1)*100</f>
        <v>-47.77227722772277</v>
      </c>
      <c r="R36" s="79">
        <v>2191</v>
      </c>
      <c r="S36" s="87">
        <f>SUM(R36/R35-1)*100</f>
        <v>-10.168101681016806</v>
      </c>
      <c r="T36" s="79">
        <v>9397</v>
      </c>
      <c r="U36" s="87">
        <f>SUM(T36/T35-1)*100</f>
        <v>-4.453482460599901</v>
      </c>
      <c r="V36" s="79">
        <v>1067</v>
      </c>
      <c r="W36" s="88">
        <f>SUM(V36/V35-1)*100</f>
        <v>47.579529737206094</v>
      </c>
    </row>
    <row r="37" spans="1:23" ht="19.5" customHeight="1" hidden="1">
      <c r="A37" s="85" t="s">
        <v>102</v>
      </c>
      <c r="B37" s="76">
        <f t="shared" si="0"/>
        <v>132933</v>
      </c>
      <c r="C37" s="86">
        <f t="shared" si="13"/>
        <v>-28.25330174167886</v>
      </c>
      <c r="D37" s="78">
        <v>83502</v>
      </c>
      <c r="E37" s="87">
        <f>SUM(D37/D36-1)*100</f>
        <v>-33.34291256555787</v>
      </c>
      <c r="F37" s="79">
        <v>10888</v>
      </c>
      <c r="G37" s="87">
        <f>SUM(F37/F36-1)*100</f>
        <v>-29.70495190134934</v>
      </c>
      <c r="H37" s="79">
        <v>11364</v>
      </c>
      <c r="I37" s="87">
        <f>SUM(H37/H36-1)*100</f>
        <v>-46.114087913130064</v>
      </c>
      <c r="J37" s="79">
        <v>43431</v>
      </c>
      <c r="K37" s="87">
        <f>SUM(J37/J36-1)*100</f>
        <v>-29.36785441298444</v>
      </c>
      <c r="L37" s="79">
        <v>17819</v>
      </c>
      <c r="M37" s="86">
        <f>SUM(L37/L36-1)*100</f>
        <v>-34.49860314659608</v>
      </c>
      <c r="N37" s="78">
        <v>12045</v>
      </c>
      <c r="O37" s="87">
        <f>SUM(N37/N36-1)*100</f>
        <v>-9.35430463576159</v>
      </c>
      <c r="P37" s="79">
        <v>475</v>
      </c>
      <c r="Q37" s="87">
        <f>SUM(P37/P36-1)*100</f>
        <v>-24.960505529225905</v>
      </c>
      <c r="R37" s="79">
        <v>3974</v>
      </c>
      <c r="S37" s="87">
        <f>SUM(R37/R36-1)*100</f>
        <v>81.37836604290278</v>
      </c>
      <c r="T37" s="79">
        <v>6571</v>
      </c>
      <c r="U37" s="87">
        <f>SUM(T37/T36-1)*100</f>
        <v>-30.073427689688202</v>
      </c>
      <c r="V37" s="79">
        <v>1025</v>
      </c>
      <c r="W37" s="88">
        <f>SUM(V37/V36-1)*100</f>
        <v>-3.936269915651358</v>
      </c>
    </row>
    <row r="38" spans="1:23" ht="19.5" customHeight="1" hidden="1">
      <c r="A38" s="85" t="s">
        <v>103</v>
      </c>
      <c r="B38" s="90">
        <v>146899</v>
      </c>
      <c r="C38" s="91">
        <v>10.506044398305917</v>
      </c>
      <c r="D38" s="92">
        <v>100709</v>
      </c>
      <c r="E38" s="93">
        <v>20.60669205528012</v>
      </c>
      <c r="F38" s="92">
        <v>13802</v>
      </c>
      <c r="G38" s="93">
        <v>26.7634092578986</v>
      </c>
      <c r="H38" s="92">
        <v>12626</v>
      </c>
      <c r="I38" s="93">
        <v>11.105244632171775</v>
      </c>
      <c r="J38" s="92">
        <v>50907</v>
      </c>
      <c r="K38" s="93">
        <v>17.213511086551094</v>
      </c>
      <c r="L38" s="92">
        <v>23374</v>
      </c>
      <c r="M38" s="94">
        <v>31.174588921937243</v>
      </c>
      <c r="N38" s="78">
        <v>12932</v>
      </c>
      <c r="O38" s="87">
        <v>7.364051473640515</v>
      </c>
      <c r="P38" s="79">
        <v>713</v>
      </c>
      <c r="Q38" s="87">
        <v>50.10526315789474</v>
      </c>
      <c r="R38" s="79">
        <v>2694</v>
      </c>
      <c r="S38" s="87">
        <v>-32.20936084549572</v>
      </c>
      <c r="T38" s="79">
        <v>9010</v>
      </c>
      <c r="U38" s="87">
        <v>37.117638106833056</v>
      </c>
      <c r="V38" s="79">
        <v>515</v>
      </c>
      <c r="W38" s="86">
        <v>-49.75609756097561</v>
      </c>
    </row>
    <row r="39" spans="1:23" ht="19.5" customHeight="1">
      <c r="A39" s="95" t="s">
        <v>104</v>
      </c>
      <c r="B39" s="90">
        <v>63019</v>
      </c>
      <c r="C39" s="91">
        <v>-57.10045677642462</v>
      </c>
      <c r="D39" s="92">
        <v>40041</v>
      </c>
      <c r="E39" s="93">
        <v>-60.24089207518693</v>
      </c>
      <c r="F39" s="92">
        <v>5231</v>
      </c>
      <c r="G39" s="93">
        <v>-62.0996956962759</v>
      </c>
      <c r="H39" s="92">
        <v>3611</v>
      </c>
      <c r="I39" s="93">
        <v>-71.40028512593062</v>
      </c>
      <c r="J39" s="92">
        <v>22200</v>
      </c>
      <c r="K39" s="93">
        <v>-56.391066061641816</v>
      </c>
      <c r="L39" s="92">
        <v>8999</v>
      </c>
      <c r="M39" s="94">
        <v>-61.49995721742106</v>
      </c>
      <c r="N39" s="78">
        <v>5815</v>
      </c>
      <c r="O39" s="87">
        <v>-55.034024126198574</v>
      </c>
      <c r="P39" s="79">
        <v>0</v>
      </c>
      <c r="Q39" s="87">
        <v>-100</v>
      </c>
      <c r="R39" s="79">
        <v>1232</v>
      </c>
      <c r="S39" s="87">
        <v>-54.26874536005939</v>
      </c>
      <c r="T39" s="79">
        <v>4375</v>
      </c>
      <c r="U39" s="87">
        <v>-51.44284128745838</v>
      </c>
      <c r="V39" s="79">
        <v>208</v>
      </c>
      <c r="W39" s="88">
        <v>-59.6116504854369</v>
      </c>
    </row>
    <row r="40" spans="1:23" ht="19.5" customHeight="1">
      <c r="A40" s="95" t="s">
        <v>105</v>
      </c>
      <c r="B40" s="90">
        <v>78331</v>
      </c>
      <c r="C40" s="91">
        <v>24.297434107174027</v>
      </c>
      <c r="D40" s="92">
        <v>51372</v>
      </c>
      <c r="E40" s="93">
        <v>28.298494043605302</v>
      </c>
      <c r="F40" s="92">
        <v>4215</v>
      </c>
      <c r="G40" s="93">
        <v>-19.422672529153132</v>
      </c>
      <c r="H40" s="92">
        <v>4139</v>
      </c>
      <c r="I40" s="93">
        <v>14.621988368872891</v>
      </c>
      <c r="J40" s="92">
        <v>32064</v>
      </c>
      <c r="K40" s="93">
        <v>44.43243243243242</v>
      </c>
      <c r="L40" s="92">
        <v>10954</v>
      </c>
      <c r="M40" s="94">
        <v>21.72463607067452</v>
      </c>
      <c r="N40" s="78">
        <v>7340</v>
      </c>
      <c r="O40" s="87">
        <v>26.22527944969906</v>
      </c>
      <c r="P40" s="79">
        <v>321</v>
      </c>
      <c r="Q40" s="96" t="s">
        <v>106</v>
      </c>
      <c r="R40" s="79">
        <v>1001</v>
      </c>
      <c r="S40" s="87">
        <v>-18.75</v>
      </c>
      <c r="T40" s="79">
        <v>5792</v>
      </c>
      <c r="U40" s="87">
        <v>32.388571428571424</v>
      </c>
      <c r="V40" s="79">
        <v>226</v>
      </c>
      <c r="W40" s="88">
        <v>8.653846153846146</v>
      </c>
    </row>
    <row r="41" spans="1:23" ht="19.5" customHeight="1">
      <c r="A41" s="95" t="s">
        <v>107</v>
      </c>
      <c r="B41" s="90">
        <v>97802</v>
      </c>
      <c r="C41" s="91">
        <v>24.857336175971184</v>
      </c>
      <c r="D41" s="92">
        <v>68895</v>
      </c>
      <c r="E41" s="93">
        <v>34.11002102312543</v>
      </c>
      <c r="F41" s="92">
        <v>6540</v>
      </c>
      <c r="G41" s="93">
        <v>55.16014234875445</v>
      </c>
      <c r="H41" s="92">
        <v>3167</v>
      </c>
      <c r="I41" s="93">
        <v>-23.483933317226374</v>
      </c>
      <c r="J41" s="92">
        <v>41649</v>
      </c>
      <c r="K41" s="93">
        <v>29.893338323353305</v>
      </c>
      <c r="L41" s="92">
        <v>17539</v>
      </c>
      <c r="M41" s="94">
        <v>60.115026474347275</v>
      </c>
      <c r="N41" s="78">
        <v>7240</v>
      </c>
      <c r="O41" s="87">
        <v>-1.3623978201634799</v>
      </c>
      <c r="P41" s="79">
        <v>51</v>
      </c>
      <c r="Q41" s="87">
        <v>-84.11214953271028</v>
      </c>
      <c r="R41" s="79">
        <v>1487</v>
      </c>
      <c r="S41" s="87">
        <v>48.551448551448544</v>
      </c>
      <c r="T41" s="79">
        <v>5592</v>
      </c>
      <c r="U41" s="87">
        <v>-3.4530386740331522</v>
      </c>
      <c r="V41" s="79">
        <v>110</v>
      </c>
      <c r="W41" s="88">
        <v>-51.32743362831859</v>
      </c>
    </row>
    <row r="42" spans="1:23" ht="19.5" customHeight="1">
      <c r="A42" s="95" t="s">
        <v>108</v>
      </c>
      <c r="B42" s="90">
        <v>103146</v>
      </c>
      <c r="C42" s="91">
        <v>5.46410093863112</v>
      </c>
      <c r="D42" s="92">
        <v>70544</v>
      </c>
      <c r="E42" s="93">
        <v>2.3934973510414466</v>
      </c>
      <c r="F42" s="92">
        <v>6949</v>
      </c>
      <c r="G42" s="93">
        <v>6.253822629969434</v>
      </c>
      <c r="H42" s="92">
        <v>7114</v>
      </c>
      <c r="I42" s="93">
        <v>124.62898642248183</v>
      </c>
      <c r="J42" s="92">
        <v>45131</v>
      </c>
      <c r="K42" s="93">
        <v>8.360344786189344</v>
      </c>
      <c r="L42" s="92">
        <v>11350</v>
      </c>
      <c r="M42" s="94">
        <v>-35.28707451964193</v>
      </c>
      <c r="N42" s="78">
        <v>7195</v>
      </c>
      <c r="O42" s="87">
        <v>-0.6215469613259756</v>
      </c>
      <c r="P42" s="79">
        <v>282</v>
      </c>
      <c r="Q42" s="87">
        <v>452.9411764705882</v>
      </c>
      <c r="R42" s="79">
        <v>1100</v>
      </c>
      <c r="S42" s="87">
        <v>-26.02555480833894</v>
      </c>
      <c r="T42" s="79">
        <v>5578</v>
      </c>
      <c r="U42" s="87">
        <v>-0.2503576537911272</v>
      </c>
      <c r="V42" s="79">
        <v>235</v>
      </c>
      <c r="W42" s="88">
        <v>113.63636363636363</v>
      </c>
    </row>
    <row r="43" spans="1:23" ht="19.5" customHeight="1">
      <c r="A43" s="95" t="s">
        <v>109</v>
      </c>
      <c r="B43" s="90">
        <v>103807</v>
      </c>
      <c r="C43" s="91">
        <v>0.6408391988055797</v>
      </c>
      <c r="D43" s="92">
        <v>68047</v>
      </c>
      <c r="E43" s="93">
        <v>-3.539634837831713</v>
      </c>
      <c r="F43" s="92">
        <v>6511</v>
      </c>
      <c r="G43" s="93">
        <v>-6.303065189235852</v>
      </c>
      <c r="H43" s="92">
        <v>3914</v>
      </c>
      <c r="I43" s="93">
        <v>-44.98172617374192</v>
      </c>
      <c r="J43" s="92">
        <v>41995</v>
      </c>
      <c r="K43" s="93">
        <v>-6.948660565908142</v>
      </c>
      <c r="L43" s="92">
        <v>15627</v>
      </c>
      <c r="M43" s="94">
        <v>37.6828193832599</v>
      </c>
      <c r="N43" s="78">
        <v>7808</v>
      </c>
      <c r="O43" s="87">
        <v>8.519805420430842</v>
      </c>
      <c r="P43" s="79">
        <v>278</v>
      </c>
      <c r="Q43" s="87">
        <v>-1.418439716312065</v>
      </c>
      <c r="R43" s="79">
        <v>1131</v>
      </c>
      <c r="S43" s="87">
        <v>2.818181818181813</v>
      </c>
      <c r="T43" s="79">
        <v>6399</v>
      </c>
      <c r="U43" s="87">
        <v>14.718537110075289</v>
      </c>
      <c r="V43" s="79">
        <v>0</v>
      </c>
      <c r="W43" s="88">
        <v>-100</v>
      </c>
    </row>
    <row r="44" spans="1:23" ht="19.5" customHeight="1">
      <c r="A44" s="95" t="s">
        <v>110</v>
      </c>
      <c r="B44" s="90">
        <v>90782</v>
      </c>
      <c r="C44" s="91">
        <v>-12.547323398229404</v>
      </c>
      <c r="D44" s="92">
        <v>60946</v>
      </c>
      <c r="E44" s="93">
        <v>-10.43543433215278</v>
      </c>
      <c r="F44" s="92">
        <v>5432</v>
      </c>
      <c r="G44" s="93">
        <v>-16.571955152818305</v>
      </c>
      <c r="H44" s="92">
        <v>7145</v>
      </c>
      <c r="I44" s="93">
        <v>82.54982115482883</v>
      </c>
      <c r="J44" s="92">
        <v>39644</v>
      </c>
      <c r="K44" s="93">
        <v>-5.598285510179778</v>
      </c>
      <c r="L44" s="92">
        <v>8725</v>
      </c>
      <c r="M44" s="94">
        <v>-44.16714660523453</v>
      </c>
      <c r="N44" s="78">
        <v>6514</v>
      </c>
      <c r="O44" s="87">
        <v>-16.572745901639337</v>
      </c>
      <c r="P44" s="79">
        <v>318</v>
      </c>
      <c r="Q44" s="87">
        <v>14.38848920863309</v>
      </c>
      <c r="R44" s="79">
        <v>774</v>
      </c>
      <c r="S44" s="87">
        <v>-31.56498673740053</v>
      </c>
      <c r="T44" s="79">
        <v>5234</v>
      </c>
      <c r="U44" s="87">
        <v>-18.20596968276294</v>
      </c>
      <c r="V44" s="79">
        <v>188</v>
      </c>
      <c r="W44" s="88" t="s">
        <v>111</v>
      </c>
    </row>
    <row r="45" spans="1:23" ht="19.5" customHeight="1">
      <c r="A45" s="95" t="s">
        <v>112</v>
      </c>
      <c r="B45" s="90">
        <v>95009</v>
      </c>
      <c r="C45" s="91">
        <v>4.656209380714245</v>
      </c>
      <c r="D45" s="92">
        <v>63080</v>
      </c>
      <c r="E45" s="93">
        <v>3.5014603091261023</v>
      </c>
      <c r="F45" s="92">
        <v>4368</v>
      </c>
      <c r="G45" s="93">
        <v>-19.587628865979383</v>
      </c>
      <c r="H45" s="92">
        <v>5093</v>
      </c>
      <c r="I45" s="93">
        <v>-28.719384184744584</v>
      </c>
      <c r="J45" s="92">
        <v>41046</v>
      </c>
      <c r="K45" s="93">
        <v>3.5364746241549767</v>
      </c>
      <c r="L45" s="92">
        <v>12573</v>
      </c>
      <c r="M45" s="94">
        <v>44.10315186246419</v>
      </c>
      <c r="N45" s="78">
        <v>7511</v>
      </c>
      <c r="O45" s="87">
        <v>15.305495855081361</v>
      </c>
      <c r="P45" s="79">
        <v>75</v>
      </c>
      <c r="Q45" s="87">
        <v>-76.41509433962264</v>
      </c>
      <c r="R45" s="79">
        <v>1302</v>
      </c>
      <c r="S45" s="87">
        <v>68.2170542635659</v>
      </c>
      <c r="T45" s="79">
        <v>5753</v>
      </c>
      <c r="U45" s="87">
        <v>9.915934275888418</v>
      </c>
      <c r="V45" s="79">
        <v>381</v>
      </c>
      <c r="W45" s="88">
        <v>102.65957446808511</v>
      </c>
    </row>
    <row r="46" spans="1:23" ht="19.5" customHeight="1">
      <c r="A46" s="95" t="s">
        <v>113</v>
      </c>
      <c r="B46" s="90">
        <v>95117</v>
      </c>
      <c r="C46" s="91">
        <v>0.11367344146344749</v>
      </c>
      <c r="D46" s="92">
        <v>64769</v>
      </c>
      <c r="E46" s="93">
        <v>2.6775523145212503</v>
      </c>
      <c r="F46" s="92">
        <v>6075</v>
      </c>
      <c r="G46" s="93">
        <v>39.079670329670336</v>
      </c>
      <c r="H46" s="92">
        <v>5078</v>
      </c>
      <c r="I46" s="93">
        <v>-0.2945218927940374</v>
      </c>
      <c r="J46" s="92">
        <v>39718</v>
      </c>
      <c r="K46" s="93">
        <v>-3.235394435511381</v>
      </c>
      <c r="L46" s="92">
        <v>13898</v>
      </c>
      <c r="M46" s="94">
        <v>10.538455420345201</v>
      </c>
      <c r="N46" s="78">
        <v>6070</v>
      </c>
      <c r="O46" s="87">
        <v>-19.185195047264017</v>
      </c>
      <c r="P46" s="79">
        <v>262</v>
      </c>
      <c r="Q46" s="87">
        <v>249.33333333333331</v>
      </c>
      <c r="R46" s="79">
        <v>1122</v>
      </c>
      <c r="S46" s="87">
        <v>-13.824884792626719</v>
      </c>
      <c r="T46" s="79">
        <v>4530</v>
      </c>
      <c r="U46" s="87">
        <v>-21.258473839735785</v>
      </c>
      <c r="V46" s="79">
        <v>156</v>
      </c>
      <c r="W46" s="88">
        <v>-59.05511811023622</v>
      </c>
    </row>
    <row r="47" spans="1:23" ht="19.5" customHeight="1">
      <c r="A47" s="95" t="s">
        <v>114</v>
      </c>
      <c r="B47" s="90">
        <v>92663</v>
      </c>
      <c r="C47" s="91">
        <v>-2.5799804451359876</v>
      </c>
      <c r="D47" s="92">
        <v>64755</v>
      </c>
      <c r="E47" s="93">
        <v>-0.02161527891429671</v>
      </c>
      <c r="F47" s="92">
        <v>4617</v>
      </c>
      <c r="G47" s="93">
        <v>-24</v>
      </c>
      <c r="H47" s="92">
        <v>6484</v>
      </c>
      <c r="I47" s="93">
        <v>27.688066167782594</v>
      </c>
      <c r="J47" s="92">
        <v>41629</v>
      </c>
      <c r="K47" s="93">
        <v>4.811420514628125</v>
      </c>
      <c r="L47" s="92">
        <v>12025</v>
      </c>
      <c r="M47" s="94">
        <v>-13.476759245934673</v>
      </c>
      <c r="N47" s="78">
        <v>6745</v>
      </c>
      <c r="O47" s="87">
        <v>11.120263591433272</v>
      </c>
      <c r="P47" s="79">
        <v>453</v>
      </c>
      <c r="Q47" s="87">
        <v>72.90076335877862</v>
      </c>
      <c r="R47" s="79">
        <v>733</v>
      </c>
      <c r="S47" s="87">
        <v>-34.67023172905526</v>
      </c>
      <c r="T47" s="79">
        <v>5214</v>
      </c>
      <c r="U47" s="87">
        <v>15.099337748344382</v>
      </c>
      <c r="V47" s="79">
        <v>345</v>
      </c>
      <c r="W47" s="88">
        <v>121.15384615384616</v>
      </c>
    </row>
    <row r="48" spans="1:23" ht="19.5" customHeight="1">
      <c r="A48" s="95" t="s">
        <v>115</v>
      </c>
      <c r="B48" s="90">
        <v>89463</v>
      </c>
      <c r="C48" s="91">
        <v>-3.453374054369064</v>
      </c>
      <c r="D48" s="92">
        <v>55195</v>
      </c>
      <c r="E48" s="93">
        <v>-14.763338738321366</v>
      </c>
      <c r="F48" s="92">
        <v>5483</v>
      </c>
      <c r="G48" s="93">
        <v>18.756768464370793</v>
      </c>
      <c r="H48" s="92">
        <v>3237</v>
      </c>
      <c r="I48" s="93">
        <v>-50.07711289327575</v>
      </c>
      <c r="J48" s="92">
        <v>34142</v>
      </c>
      <c r="K48" s="93">
        <v>-17.985058492877556</v>
      </c>
      <c r="L48" s="92">
        <v>12333</v>
      </c>
      <c r="M48" s="94">
        <v>2.561330561330564</v>
      </c>
      <c r="N48" s="78">
        <v>8597</v>
      </c>
      <c r="O48" s="87">
        <v>27.457375833951076</v>
      </c>
      <c r="P48" s="79">
        <v>533</v>
      </c>
      <c r="Q48" s="87">
        <v>17.66004415011038</v>
      </c>
      <c r="R48" s="79">
        <v>1031</v>
      </c>
      <c r="S48" s="87">
        <v>40.65484311050477</v>
      </c>
      <c r="T48" s="79">
        <v>6807</v>
      </c>
      <c r="U48" s="87">
        <v>30.552359033371715</v>
      </c>
      <c r="V48" s="79">
        <v>226</v>
      </c>
      <c r="W48" s="88">
        <v>-34.492753623188406</v>
      </c>
    </row>
    <row r="49" spans="1:23" ht="19.5" customHeight="1">
      <c r="A49" s="95" t="s">
        <v>116</v>
      </c>
      <c r="B49" s="90">
        <v>95286</v>
      </c>
      <c r="C49" s="91">
        <v>6.508836055128924</v>
      </c>
      <c r="D49" s="92">
        <v>59406</v>
      </c>
      <c r="E49" s="93">
        <v>7.629314249479123</v>
      </c>
      <c r="F49" s="92">
        <v>4097</v>
      </c>
      <c r="G49" s="93">
        <v>-25.278132409264998</v>
      </c>
      <c r="H49" s="92">
        <v>5211</v>
      </c>
      <c r="I49" s="93">
        <v>60.98239110287301</v>
      </c>
      <c r="J49" s="92">
        <v>37666</v>
      </c>
      <c r="K49" s="93">
        <v>10.321598031749744</v>
      </c>
      <c r="L49" s="92">
        <v>12432</v>
      </c>
      <c r="M49" s="94">
        <v>0.8027243979566947</v>
      </c>
      <c r="N49" s="78">
        <v>10576</v>
      </c>
      <c r="O49" s="87">
        <v>23.019658020239618</v>
      </c>
      <c r="P49" s="79">
        <v>765</v>
      </c>
      <c r="Q49" s="87">
        <v>43.52720450281427</v>
      </c>
      <c r="R49" s="79">
        <v>500</v>
      </c>
      <c r="S49" s="87">
        <v>-51.50339476236663</v>
      </c>
      <c r="T49" s="79">
        <v>9311</v>
      </c>
      <c r="U49" s="87">
        <v>36.78566181871602</v>
      </c>
      <c r="V49" s="79">
        <v>0</v>
      </c>
      <c r="W49" s="88">
        <v>-100</v>
      </c>
    </row>
    <row r="50" spans="1:23" ht="19.5" customHeight="1">
      <c r="A50" s="95" t="s">
        <v>117</v>
      </c>
      <c r="B50" s="90">
        <v>89256</v>
      </c>
      <c r="C50" s="91">
        <v>-6.3283168566211145</v>
      </c>
      <c r="D50" s="92">
        <v>53913</v>
      </c>
      <c r="E50" s="93">
        <v>-9.246540753459243</v>
      </c>
      <c r="F50" s="92">
        <v>5991</v>
      </c>
      <c r="G50" s="93">
        <v>46.22894801073954</v>
      </c>
      <c r="H50" s="92">
        <v>5320</v>
      </c>
      <c r="I50" s="93">
        <v>2.0917290347342288</v>
      </c>
      <c r="J50" s="92">
        <v>32895</v>
      </c>
      <c r="K50" s="93">
        <v>-12.666595868953436</v>
      </c>
      <c r="L50" s="92">
        <v>9707</v>
      </c>
      <c r="M50" s="94">
        <v>-21.919240669240665</v>
      </c>
      <c r="N50" s="78">
        <v>9570</v>
      </c>
      <c r="O50" s="87">
        <v>-9.512102874432685</v>
      </c>
      <c r="P50" s="79">
        <v>413</v>
      </c>
      <c r="Q50" s="87">
        <v>-46.01307189542484</v>
      </c>
      <c r="R50" s="79">
        <v>801</v>
      </c>
      <c r="S50" s="87">
        <v>60.20000000000002</v>
      </c>
      <c r="T50" s="79">
        <v>7746</v>
      </c>
      <c r="U50" s="87">
        <v>-16.808076468692946</v>
      </c>
      <c r="V50" s="79">
        <v>610</v>
      </c>
      <c r="W50" s="88" t="s">
        <v>118</v>
      </c>
    </row>
    <row r="51" spans="1:23" ht="19.5" customHeight="1">
      <c r="A51" s="95" t="s">
        <v>119</v>
      </c>
      <c r="B51" s="90">
        <v>79563</v>
      </c>
      <c r="C51" s="91">
        <v>-10.859774132831404</v>
      </c>
      <c r="D51" s="92">
        <v>49962</v>
      </c>
      <c r="E51" s="93">
        <v>-7.328473651994884</v>
      </c>
      <c r="F51" s="92">
        <v>3975</v>
      </c>
      <c r="G51" s="93">
        <v>-33.65047571357036</v>
      </c>
      <c r="H51" s="92">
        <v>3585</v>
      </c>
      <c r="I51" s="93">
        <v>-32.61278195488721</v>
      </c>
      <c r="J51" s="92">
        <v>31221</v>
      </c>
      <c r="K51" s="93">
        <v>-5.088919288645684</v>
      </c>
      <c r="L51" s="92">
        <v>11181</v>
      </c>
      <c r="M51" s="94">
        <v>15.184918100339956</v>
      </c>
      <c r="N51" s="78">
        <v>8685</v>
      </c>
      <c r="O51" s="87">
        <v>-9.247648902821311</v>
      </c>
      <c r="P51" s="79">
        <v>313</v>
      </c>
      <c r="Q51" s="87">
        <v>-24.213075060532688</v>
      </c>
      <c r="R51" s="79">
        <v>377</v>
      </c>
      <c r="S51" s="87">
        <v>-52.93383270911361</v>
      </c>
      <c r="T51" s="79">
        <v>7712</v>
      </c>
      <c r="U51" s="87">
        <v>-0.438936225148467</v>
      </c>
      <c r="V51" s="79">
        <v>283</v>
      </c>
      <c r="W51" s="88">
        <v>-53.60655737704918</v>
      </c>
    </row>
    <row r="52" spans="1:23" ht="19.5" customHeight="1">
      <c r="A52" s="95" t="s">
        <v>120</v>
      </c>
      <c r="B52" s="90">
        <v>84523</v>
      </c>
      <c r="C52" s="91">
        <v>6.234053517338452</v>
      </c>
      <c r="D52" s="92">
        <v>52379</v>
      </c>
      <c r="E52" s="93">
        <v>4.837676634242015</v>
      </c>
      <c r="F52" s="92">
        <v>5551</v>
      </c>
      <c r="G52" s="93">
        <v>39.64779874213838</v>
      </c>
      <c r="H52" s="92">
        <v>6310</v>
      </c>
      <c r="I52" s="93">
        <v>76.01115760111577</v>
      </c>
      <c r="J52" s="92">
        <v>29579</v>
      </c>
      <c r="K52" s="93">
        <v>-5.259280612408318</v>
      </c>
      <c r="L52" s="92">
        <v>10939</v>
      </c>
      <c r="M52" s="94">
        <v>-2.164386011984618</v>
      </c>
      <c r="N52" s="78">
        <v>9145</v>
      </c>
      <c r="O52" s="87">
        <v>5.29648819804261</v>
      </c>
      <c r="P52" s="79">
        <v>31</v>
      </c>
      <c r="Q52" s="87">
        <v>-90.09584664536742</v>
      </c>
      <c r="R52" s="79">
        <v>363</v>
      </c>
      <c r="S52" s="87">
        <v>-3.713527851458892</v>
      </c>
      <c r="T52" s="79">
        <v>8179</v>
      </c>
      <c r="U52" s="87">
        <v>6.055497925311187</v>
      </c>
      <c r="V52" s="79">
        <v>572</v>
      </c>
      <c r="W52" s="88">
        <v>102.1201413427562</v>
      </c>
    </row>
    <row r="53" spans="1:23" ht="4.5" customHeight="1" thickBot="1">
      <c r="A53" s="97"/>
      <c r="B53" s="98"/>
      <c r="C53" s="99"/>
      <c r="D53" s="100"/>
      <c r="E53" s="101"/>
      <c r="F53" s="100"/>
      <c r="G53" s="101"/>
      <c r="H53" s="100"/>
      <c r="I53" s="101"/>
      <c r="J53" s="100"/>
      <c r="K53" s="101"/>
      <c r="L53" s="100"/>
      <c r="M53" s="102"/>
      <c r="N53" s="103"/>
      <c r="O53" s="104"/>
      <c r="P53" s="105"/>
      <c r="Q53" s="104"/>
      <c r="R53" s="105"/>
      <c r="S53" s="104"/>
      <c r="T53" s="105"/>
      <c r="U53" s="104"/>
      <c r="V53" s="105"/>
      <c r="W53" s="106"/>
    </row>
    <row r="54" spans="10:23" ht="16.5" customHeight="1" thickBot="1">
      <c r="J54" s="107"/>
      <c r="P54" s="108"/>
      <c r="Q54" s="108"/>
      <c r="R54" s="108"/>
      <c r="S54" s="108"/>
      <c r="T54" s="108"/>
      <c r="U54" s="108"/>
      <c r="V54" s="108"/>
      <c r="W54" s="108"/>
    </row>
    <row r="55" spans="1:23" ht="19.5" customHeight="1">
      <c r="A55" s="53"/>
      <c r="B55" s="109" t="s">
        <v>121</v>
      </c>
      <c r="C55" s="56"/>
      <c r="D55" s="110"/>
      <c r="E55" s="56"/>
      <c r="F55" s="110"/>
      <c r="G55" s="56"/>
      <c r="H55" s="110"/>
      <c r="I55" s="56"/>
      <c r="J55" s="110"/>
      <c r="K55" s="56"/>
      <c r="L55" s="110"/>
      <c r="M55" s="56"/>
      <c r="N55" s="110"/>
      <c r="O55" s="58"/>
      <c r="P55" s="111" t="s">
        <v>122</v>
      </c>
      <c r="Q55" s="58"/>
      <c r="R55" s="108"/>
      <c r="S55" s="108"/>
      <c r="T55" s="108"/>
      <c r="U55" s="108"/>
      <c r="V55" s="108"/>
      <c r="W55" s="108"/>
    </row>
    <row r="56" spans="1:23" ht="19.5" customHeight="1">
      <c r="A56" s="59"/>
      <c r="B56" s="46"/>
      <c r="C56" s="9"/>
      <c r="D56" s="112" t="s">
        <v>123</v>
      </c>
      <c r="E56" s="63"/>
      <c r="F56" s="112" t="s">
        <v>124</v>
      </c>
      <c r="G56" s="63"/>
      <c r="H56" s="112" t="s">
        <v>125</v>
      </c>
      <c r="I56" s="63"/>
      <c r="J56" s="112" t="s">
        <v>126</v>
      </c>
      <c r="K56" s="63"/>
      <c r="L56" s="112" t="s">
        <v>127</v>
      </c>
      <c r="M56" s="63"/>
      <c r="N56" s="112" t="s">
        <v>128</v>
      </c>
      <c r="O56" s="65"/>
      <c r="P56" s="46"/>
      <c r="Q56" s="15"/>
      <c r="R56" s="108"/>
      <c r="S56" s="108"/>
      <c r="T56" s="108"/>
      <c r="U56" s="108"/>
      <c r="V56" s="108"/>
      <c r="W56" s="108"/>
    </row>
    <row r="57" spans="1:23" ht="19.5" customHeight="1" thickBot="1">
      <c r="A57" s="66"/>
      <c r="B57" s="113" t="s">
        <v>70</v>
      </c>
      <c r="C57" s="70" t="s">
        <v>7</v>
      </c>
      <c r="D57" s="73" t="s">
        <v>71</v>
      </c>
      <c r="E57" s="70" t="s">
        <v>7</v>
      </c>
      <c r="F57" s="73" t="s">
        <v>71</v>
      </c>
      <c r="G57" s="70" t="s">
        <v>7</v>
      </c>
      <c r="H57" s="73" t="s">
        <v>71</v>
      </c>
      <c r="I57" s="70" t="s">
        <v>7</v>
      </c>
      <c r="J57" s="73" t="s">
        <v>71</v>
      </c>
      <c r="K57" s="70" t="s">
        <v>7</v>
      </c>
      <c r="L57" s="73" t="s">
        <v>71</v>
      </c>
      <c r="M57" s="70" t="s">
        <v>129</v>
      </c>
      <c r="N57" s="73" t="s">
        <v>71</v>
      </c>
      <c r="O57" s="68" t="s">
        <v>7</v>
      </c>
      <c r="P57" s="113" t="s">
        <v>70</v>
      </c>
      <c r="Q57" s="68" t="s">
        <v>7</v>
      </c>
      <c r="R57" s="108"/>
      <c r="S57" s="108"/>
      <c r="T57" s="108"/>
      <c r="U57" s="108"/>
      <c r="V57" s="108"/>
      <c r="W57" s="108"/>
    </row>
    <row r="58" spans="1:23" ht="19.5" customHeight="1" hidden="1">
      <c r="A58" s="75" t="s">
        <v>72</v>
      </c>
      <c r="B58" s="78">
        <f aca="true" t="shared" si="19" ref="B58:B69">D58+F58+H58+J58+L58+N58</f>
        <v>38147</v>
      </c>
      <c r="C58" s="79"/>
      <c r="D58" s="79">
        <v>277</v>
      </c>
      <c r="E58" s="79"/>
      <c r="F58" s="79">
        <v>5393</v>
      </c>
      <c r="G58" s="79"/>
      <c r="H58" s="79">
        <v>24206</v>
      </c>
      <c r="I58" s="79"/>
      <c r="J58" s="79">
        <v>7083</v>
      </c>
      <c r="K58" s="79"/>
      <c r="L58" s="79">
        <v>1146</v>
      </c>
      <c r="M58" s="79"/>
      <c r="N58" s="79">
        <v>42</v>
      </c>
      <c r="O58" s="77"/>
      <c r="P58" s="84">
        <v>11884</v>
      </c>
      <c r="Q58" s="77"/>
      <c r="R58" s="108"/>
      <c r="S58" s="108"/>
      <c r="T58" s="108"/>
      <c r="U58" s="108"/>
      <c r="V58" s="108"/>
      <c r="W58" s="108"/>
    </row>
    <row r="59" spans="1:23" ht="19.5" customHeight="1" hidden="1">
      <c r="A59" s="75" t="s">
        <v>73</v>
      </c>
      <c r="B59" s="78">
        <f t="shared" si="19"/>
        <v>32263</v>
      </c>
      <c r="C59" s="83">
        <f aca="true" t="shared" si="20" ref="C59:C70">B59/B58*100-100</f>
        <v>-15.424541903688365</v>
      </c>
      <c r="D59" s="79">
        <v>621</v>
      </c>
      <c r="E59" s="83">
        <f aca="true" t="shared" si="21" ref="E59:E70">D59/D58*100-100</f>
        <v>124.18772563176896</v>
      </c>
      <c r="F59" s="79">
        <v>3459</v>
      </c>
      <c r="G59" s="83">
        <f aca="true" t="shared" si="22" ref="G59:G70">F59/F58*100-100</f>
        <v>-35.86130168737252</v>
      </c>
      <c r="H59" s="79">
        <v>16873</v>
      </c>
      <c r="I59" s="83">
        <f aca="true" t="shared" si="23" ref="I59:I70">H59/H58*100-100</f>
        <v>-30.294141948277286</v>
      </c>
      <c r="J59" s="79">
        <v>8958</v>
      </c>
      <c r="K59" s="83">
        <f aca="true" t="shared" si="24" ref="K59:K70">J59/J58*100-100</f>
        <v>26.47183396865735</v>
      </c>
      <c r="L59" s="79">
        <v>2268</v>
      </c>
      <c r="M59" s="83">
        <f aca="true" t="shared" si="25" ref="M59:M70">L59/L58*100-100</f>
        <v>97.90575916230367</v>
      </c>
      <c r="N59" s="79">
        <v>84</v>
      </c>
      <c r="O59" s="82">
        <f>N59/N58*100-100</f>
        <v>100</v>
      </c>
      <c r="P59" s="84">
        <v>19045</v>
      </c>
      <c r="Q59" s="82">
        <v>60.25748906092224</v>
      </c>
      <c r="R59" s="108"/>
      <c r="S59" s="108"/>
      <c r="T59" s="108"/>
      <c r="U59" s="108"/>
      <c r="V59" s="108"/>
      <c r="W59" s="108"/>
    </row>
    <row r="60" spans="1:23" ht="19.5" customHeight="1" hidden="1">
      <c r="A60" s="75" t="s">
        <v>74</v>
      </c>
      <c r="B60" s="78">
        <f t="shared" si="19"/>
        <v>31866</v>
      </c>
      <c r="C60" s="83">
        <f t="shared" si="20"/>
        <v>-1.2305117317050502</v>
      </c>
      <c r="D60" s="79">
        <v>206</v>
      </c>
      <c r="E60" s="83">
        <f t="shared" si="21"/>
        <v>-66.82769726247987</v>
      </c>
      <c r="F60" s="79">
        <v>3109</v>
      </c>
      <c r="G60" s="83">
        <f t="shared" si="22"/>
        <v>-10.118531367447233</v>
      </c>
      <c r="H60" s="79">
        <v>20309</v>
      </c>
      <c r="I60" s="83">
        <f t="shared" si="23"/>
        <v>20.363894980145787</v>
      </c>
      <c r="J60" s="79">
        <v>7282</v>
      </c>
      <c r="K60" s="83">
        <f t="shared" si="24"/>
        <v>-18.709533377986148</v>
      </c>
      <c r="L60" s="79">
        <v>822</v>
      </c>
      <c r="M60" s="83">
        <f t="shared" si="25"/>
        <v>-63.75661375661375</v>
      </c>
      <c r="N60" s="79">
        <v>138</v>
      </c>
      <c r="O60" s="82">
        <f aca="true" t="shared" si="26" ref="O60:O70">N60/N59*100-100</f>
        <v>64.28571428571428</v>
      </c>
      <c r="P60" s="84">
        <v>22074</v>
      </c>
      <c r="Q60" s="82">
        <v>15.904436860068259</v>
      </c>
      <c r="R60" s="108"/>
      <c r="S60" s="108"/>
      <c r="T60" s="108"/>
      <c r="U60" s="108"/>
      <c r="V60" s="108"/>
      <c r="W60" s="108"/>
    </row>
    <row r="61" spans="1:23" ht="19.5" customHeight="1" hidden="1">
      <c r="A61" s="75" t="s">
        <v>75</v>
      </c>
      <c r="B61" s="78">
        <f t="shared" si="19"/>
        <v>37279</v>
      </c>
      <c r="C61" s="83">
        <f t="shared" si="20"/>
        <v>16.986757045126467</v>
      </c>
      <c r="D61" s="79">
        <v>633</v>
      </c>
      <c r="E61" s="83">
        <f t="shared" si="21"/>
        <v>207.2815533980583</v>
      </c>
      <c r="F61" s="79">
        <v>2385</v>
      </c>
      <c r="G61" s="83">
        <f t="shared" si="22"/>
        <v>-23.287230620778388</v>
      </c>
      <c r="H61" s="79">
        <v>21352</v>
      </c>
      <c r="I61" s="83">
        <f t="shared" si="23"/>
        <v>5.13565414348318</v>
      </c>
      <c r="J61" s="79">
        <v>10396</v>
      </c>
      <c r="K61" s="83">
        <f t="shared" si="24"/>
        <v>42.76297720406481</v>
      </c>
      <c r="L61" s="79">
        <v>2337</v>
      </c>
      <c r="M61" s="83">
        <f t="shared" si="25"/>
        <v>184.3065693430657</v>
      </c>
      <c r="N61" s="79">
        <v>176</v>
      </c>
      <c r="O61" s="82">
        <f t="shared" si="26"/>
        <v>27.536231884057955</v>
      </c>
      <c r="P61" s="84">
        <v>25133</v>
      </c>
      <c r="Q61" s="82">
        <v>13.857932409169152</v>
      </c>
      <c r="R61" s="108"/>
      <c r="S61" s="108"/>
      <c r="T61" s="108"/>
      <c r="U61" s="108"/>
      <c r="V61" s="108"/>
      <c r="W61" s="108"/>
    </row>
    <row r="62" spans="1:23" ht="19.5" customHeight="1" hidden="1">
      <c r="A62" s="75" t="s">
        <v>76</v>
      </c>
      <c r="B62" s="78">
        <f t="shared" si="19"/>
        <v>41701</v>
      </c>
      <c r="C62" s="83">
        <f t="shared" si="20"/>
        <v>11.861906167010929</v>
      </c>
      <c r="D62" s="79">
        <v>78</v>
      </c>
      <c r="E62" s="83">
        <f t="shared" si="21"/>
        <v>-87.67772511848341</v>
      </c>
      <c r="F62" s="79">
        <v>2879</v>
      </c>
      <c r="G62" s="83">
        <f t="shared" si="22"/>
        <v>20.712788259958074</v>
      </c>
      <c r="H62" s="79">
        <v>24070</v>
      </c>
      <c r="I62" s="83">
        <f t="shared" si="23"/>
        <v>12.72948669913825</v>
      </c>
      <c r="J62" s="79">
        <v>13383</v>
      </c>
      <c r="K62" s="83">
        <f t="shared" si="24"/>
        <v>28.732204694113136</v>
      </c>
      <c r="L62" s="79">
        <v>1261</v>
      </c>
      <c r="M62" s="83">
        <f t="shared" si="25"/>
        <v>-46.04193410355156</v>
      </c>
      <c r="N62" s="79">
        <v>30</v>
      </c>
      <c r="O62" s="82">
        <f t="shared" si="26"/>
        <v>-82.95454545454545</v>
      </c>
      <c r="P62" s="84">
        <v>17814</v>
      </c>
      <c r="Q62" s="82">
        <v>-29.121075876337883</v>
      </c>
      <c r="R62" s="108"/>
      <c r="S62" s="108"/>
      <c r="T62" s="108"/>
      <c r="U62" s="108"/>
      <c r="V62" s="108"/>
      <c r="W62" s="108"/>
    </row>
    <row r="63" spans="1:23" ht="19.5" customHeight="1" hidden="1">
      <c r="A63" s="75" t="s">
        <v>77</v>
      </c>
      <c r="B63" s="78">
        <f t="shared" si="19"/>
        <v>26396</v>
      </c>
      <c r="C63" s="83">
        <f t="shared" si="20"/>
        <v>-36.701757751612675</v>
      </c>
      <c r="D63" s="79">
        <v>602</v>
      </c>
      <c r="E63" s="83">
        <f t="shared" si="21"/>
        <v>671.7948717948718</v>
      </c>
      <c r="F63" s="79">
        <v>2215</v>
      </c>
      <c r="G63" s="83">
        <f t="shared" si="22"/>
        <v>-23.063563737408828</v>
      </c>
      <c r="H63" s="79">
        <v>14411</v>
      </c>
      <c r="I63" s="83">
        <f t="shared" si="23"/>
        <v>-40.12879102617366</v>
      </c>
      <c r="J63" s="79">
        <v>8438</v>
      </c>
      <c r="K63" s="83">
        <f t="shared" si="24"/>
        <v>-36.94986176492565</v>
      </c>
      <c r="L63" s="79">
        <v>583</v>
      </c>
      <c r="M63" s="83">
        <f t="shared" si="25"/>
        <v>-53.766851704996036</v>
      </c>
      <c r="N63" s="79">
        <v>147</v>
      </c>
      <c r="O63" s="82">
        <f t="shared" si="26"/>
        <v>390.00000000000006</v>
      </c>
      <c r="P63" s="84">
        <v>14493</v>
      </c>
      <c r="Q63" s="82">
        <v>-18.64264061973728</v>
      </c>
      <c r="R63" s="108"/>
      <c r="S63" s="108"/>
      <c r="T63" s="108"/>
      <c r="U63" s="108"/>
      <c r="V63" s="108"/>
      <c r="W63" s="108"/>
    </row>
    <row r="64" spans="1:23" ht="19.5" customHeight="1" hidden="1">
      <c r="A64" s="75" t="s">
        <v>78</v>
      </c>
      <c r="B64" s="78">
        <f t="shared" si="19"/>
        <v>29095</v>
      </c>
      <c r="C64" s="83">
        <f t="shared" si="20"/>
        <v>10.225034096075163</v>
      </c>
      <c r="D64" s="79">
        <v>158</v>
      </c>
      <c r="E64" s="83">
        <f t="shared" si="21"/>
        <v>-73.75415282392026</v>
      </c>
      <c r="F64" s="79">
        <v>1783</v>
      </c>
      <c r="G64" s="83">
        <f t="shared" si="22"/>
        <v>-19.50338600451468</v>
      </c>
      <c r="H64" s="79">
        <v>16853</v>
      </c>
      <c r="I64" s="83">
        <f t="shared" si="23"/>
        <v>16.94538893900493</v>
      </c>
      <c r="J64" s="79">
        <v>8928</v>
      </c>
      <c r="K64" s="83">
        <f t="shared" si="24"/>
        <v>5.807063285138668</v>
      </c>
      <c r="L64" s="79">
        <v>1266</v>
      </c>
      <c r="M64" s="83">
        <f t="shared" si="25"/>
        <v>117.15265866209262</v>
      </c>
      <c r="N64" s="79">
        <v>107</v>
      </c>
      <c r="O64" s="82">
        <f t="shared" si="26"/>
        <v>-27.21088435374149</v>
      </c>
      <c r="P64" s="84">
        <v>19711</v>
      </c>
      <c r="Q64" s="82">
        <v>36.00358793900506</v>
      </c>
      <c r="R64" s="108"/>
      <c r="S64" s="108"/>
      <c r="T64" s="108"/>
      <c r="U64" s="108"/>
      <c r="V64" s="108"/>
      <c r="W64" s="108"/>
    </row>
    <row r="65" spans="1:23" ht="19.5" customHeight="1" hidden="1">
      <c r="A65" s="75" t="s">
        <v>79</v>
      </c>
      <c r="B65" s="78">
        <f t="shared" si="19"/>
        <v>28552</v>
      </c>
      <c r="C65" s="83">
        <f t="shared" si="20"/>
        <v>-1.8663000515552426</v>
      </c>
      <c r="D65" s="79">
        <v>273</v>
      </c>
      <c r="E65" s="83">
        <f t="shared" si="21"/>
        <v>72.7848101265823</v>
      </c>
      <c r="F65" s="79">
        <v>1271</v>
      </c>
      <c r="G65" s="83">
        <f t="shared" si="22"/>
        <v>-28.715647784632637</v>
      </c>
      <c r="H65" s="79">
        <v>14068</v>
      </c>
      <c r="I65" s="83">
        <f t="shared" si="23"/>
        <v>-16.525247730374417</v>
      </c>
      <c r="J65" s="79">
        <v>11928</v>
      </c>
      <c r="K65" s="83">
        <f t="shared" si="24"/>
        <v>33.6021505376344</v>
      </c>
      <c r="L65" s="79">
        <v>827</v>
      </c>
      <c r="M65" s="83">
        <f t="shared" si="25"/>
        <v>-34.67614533965245</v>
      </c>
      <c r="N65" s="79">
        <v>185</v>
      </c>
      <c r="O65" s="82">
        <f t="shared" si="26"/>
        <v>72.89719626168224</v>
      </c>
      <c r="P65" s="84">
        <v>24667</v>
      </c>
      <c r="Q65" s="82">
        <v>25.14332098828065</v>
      </c>
      <c r="R65" s="108"/>
      <c r="S65" s="108"/>
      <c r="T65" s="108"/>
      <c r="U65" s="108"/>
      <c r="V65" s="108"/>
      <c r="W65" s="108"/>
    </row>
    <row r="66" spans="1:23" ht="19.5" customHeight="1" hidden="1">
      <c r="A66" s="75" t="s">
        <v>80</v>
      </c>
      <c r="B66" s="78">
        <f t="shared" si="19"/>
        <v>31397</v>
      </c>
      <c r="C66" s="83">
        <f t="shared" si="20"/>
        <v>9.964275707481079</v>
      </c>
      <c r="D66" s="79">
        <v>161</v>
      </c>
      <c r="E66" s="83">
        <f t="shared" si="21"/>
        <v>-41.02564102564102</v>
      </c>
      <c r="F66" s="79">
        <v>2733</v>
      </c>
      <c r="G66" s="83">
        <f t="shared" si="22"/>
        <v>115.02753737214792</v>
      </c>
      <c r="H66" s="79">
        <v>18736</v>
      </c>
      <c r="I66" s="83">
        <f t="shared" si="23"/>
        <v>33.18168893943704</v>
      </c>
      <c r="J66" s="79">
        <v>8680</v>
      </c>
      <c r="K66" s="83">
        <f t="shared" si="24"/>
        <v>-27.230046948356815</v>
      </c>
      <c r="L66" s="79">
        <v>774</v>
      </c>
      <c r="M66" s="83">
        <f t="shared" si="25"/>
        <v>-6.4087061668682</v>
      </c>
      <c r="N66" s="79">
        <v>313</v>
      </c>
      <c r="O66" s="82">
        <f t="shared" si="26"/>
        <v>69.1891891891892</v>
      </c>
      <c r="P66" s="84">
        <v>23922</v>
      </c>
      <c r="Q66" s="82">
        <v>-3.020229456358706</v>
      </c>
      <c r="R66" s="108"/>
      <c r="S66" s="108"/>
      <c r="T66" s="108"/>
      <c r="U66" s="108"/>
      <c r="V66" s="108"/>
      <c r="W66" s="108"/>
    </row>
    <row r="67" spans="1:23" ht="19.5" customHeight="1" hidden="1">
      <c r="A67" s="75" t="s">
        <v>81</v>
      </c>
      <c r="B67" s="78">
        <f t="shared" si="19"/>
        <v>29091</v>
      </c>
      <c r="C67" s="83">
        <f t="shared" si="20"/>
        <v>-7.344650762811739</v>
      </c>
      <c r="D67" s="79">
        <v>616</v>
      </c>
      <c r="E67" s="83">
        <f t="shared" si="21"/>
        <v>282.60869565217394</v>
      </c>
      <c r="F67" s="79">
        <v>2299</v>
      </c>
      <c r="G67" s="83">
        <f t="shared" si="22"/>
        <v>-15.879985364068787</v>
      </c>
      <c r="H67" s="79">
        <v>16493</v>
      </c>
      <c r="I67" s="83">
        <f t="shared" si="23"/>
        <v>-11.971605465414186</v>
      </c>
      <c r="J67" s="79">
        <v>8199</v>
      </c>
      <c r="K67" s="83">
        <f t="shared" si="24"/>
        <v>-5.541474654377879</v>
      </c>
      <c r="L67" s="79">
        <v>1251</v>
      </c>
      <c r="M67" s="83">
        <f t="shared" si="25"/>
        <v>61.627906976744185</v>
      </c>
      <c r="N67" s="79">
        <v>233</v>
      </c>
      <c r="O67" s="82">
        <f t="shared" si="26"/>
        <v>-25.559105431309902</v>
      </c>
      <c r="P67" s="84">
        <v>23170</v>
      </c>
      <c r="Q67" s="82">
        <v>-3.1435498704121727</v>
      </c>
      <c r="R67" s="108"/>
      <c r="S67" s="108"/>
      <c r="T67" s="108"/>
      <c r="U67" s="108"/>
      <c r="V67" s="108"/>
      <c r="W67" s="108"/>
    </row>
    <row r="68" spans="1:23" ht="19.5" customHeight="1" hidden="1">
      <c r="A68" s="75" t="s">
        <v>82</v>
      </c>
      <c r="B68" s="78">
        <f t="shared" si="19"/>
        <v>27831</v>
      </c>
      <c r="C68" s="83">
        <f t="shared" si="20"/>
        <v>-4.331236464886047</v>
      </c>
      <c r="D68" s="79">
        <v>554</v>
      </c>
      <c r="E68" s="83">
        <f t="shared" si="21"/>
        <v>-10.06493506493507</v>
      </c>
      <c r="F68" s="79">
        <v>3858</v>
      </c>
      <c r="G68" s="83">
        <f t="shared" si="22"/>
        <v>67.81209221400607</v>
      </c>
      <c r="H68" s="79">
        <v>11279</v>
      </c>
      <c r="I68" s="83">
        <f t="shared" si="23"/>
        <v>-31.61341175043958</v>
      </c>
      <c r="J68" s="79">
        <v>10598</v>
      </c>
      <c r="K68" s="83">
        <f t="shared" si="24"/>
        <v>29.259665812904018</v>
      </c>
      <c r="L68" s="79">
        <v>945</v>
      </c>
      <c r="M68" s="83">
        <f t="shared" si="25"/>
        <v>-24.460431654676256</v>
      </c>
      <c r="N68" s="79">
        <v>597</v>
      </c>
      <c r="O68" s="82">
        <f t="shared" si="26"/>
        <v>156.22317596566523</v>
      </c>
      <c r="P68" s="84">
        <v>31566</v>
      </c>
      <c r="Q68" s="82">
        <v>36.23651273198101</v>
      </c>
      <c r="R68" s="108"/>
      <c r="S68" s="108"/>
      <c r="T68" s="108"/>
      <c r="U68" s="108"/>
      <c r="V68" s="108"/>
      <c r="W68" s="108"/>
    </row>
    <row r="69" spans="1:23" ht="19.5" customHeight="1" hidden="1">
      <c r="A69" s="75" t="s">
        <v>83</v>
      </c>
      <c r="B69" s="78">
        <f t="shared" si="19"/>
        <v>33168</v>
      </c>
      <c r="C69" s="83">
        <f t="shared" si="20"/>
        <v>19.176457906650853</v>
      </c>
      <c r="D69" s="79">
        <v>1718</v>
      </c>
      <c r="E69" s="83">
        <f t="shared" si="21"/>
        <v>210.1083032490975</v>
      </c>
      <c r="F69" s="79">
        <v>3325</v>
      </c>
      <c r="G69" s="83">
        <f t="shared" si="22"/>
        <v>-13.815448418869877</v>
      </c>
      <c r="H69" s="79">
        <v>13511</v>
      </c>
      <c r="I69" s="83">
        <f t="shared" si="23"/>
        <v>19.78898838549516</v>
      </c>
      <c r="J69" s="79">
        <v>12258</v>
      </c>
      <c r="K69" s="83">
        <f t="shared" si="24"/>
        <v>15.663332704283818</v>
      </c>
      <c r="L69" s="79">
        <v>1273</v>
      </c>
      <c r="M69" s="83">
        <f t="shared" si="25"/>
        <v>34.70899470899471</v>
      </c>
      <c r="N69" s="79">
        <v>1083</v>
      </c>
      <c r="O69" s="82">
        <f t="shared" si="26"/>
        <v>81.4070351758794</v>
      </c>
      <c r="P69" s="84">
        <v>52893</v>
      </c>
      <c r="Q69" s="82">
        <v>67.56320091237407</v>
      </c>
      <c r="R69" s="114"/>
      <c r="S69" s="114"/>
      <c r="T69" s="114"/>
      <c r="U69" s="114"/>
      <c r="V69" s="114"/>
      <c r="W69" s="114"/>
    </row>
    <row r="70" spans="1:23" ht="19.5" customHeight="1" hidden="1">
      <c r="A70" s="75" t="s">
        <v>84</v>
      </c>
      <c r="B70" s="78">
        <f>D70+F70+H70+J70+L70+N70</f>
        <v>37134</v>
      </c>
      <c r="C70" s="83">
        <f t="shared" si="20"/>
        <v>11.957308248914615</v>
      </c>
      <c r="D70" s="79">
        <v>1832</v>
      </c>
      <c r="E70" s="83">
        <f t="shared" si="21"/>
        <v>6.635622817229333</v>
      </c>
      <c r="F70" s="79">
        <v>4584</v>
      </c>
      <c r="G70" s="83">
        <f t="shared" si="22"/>
        <v>37.86466165413535</v>
      </c>
      <c r="H70" s="79">
        <v>12372</v>
      </c>
      <c r="I70" s="83">
        <f t="shared" si="23"/>
        <v>-8.430168011250089</v>
      </c>
      <c r="J70" s="79">
        <v>13755</v>
      </c>
      <c r="K70" s="83">
        <f t="shared" si="24"/>
        <v>12.212432697014194</v>
      </c>
      <c r="L70" s="79">
        <v>2986</v>
      </c>
      <c r="M70" s="83">
        <f t="shared" si="25"/>
        <v>134.56402199528674</v>
      </c>
      <c r="N70" s="79">
        <v>1605</v>
      </c>
      <c r="O70" s="82">
        <f t="shared" si="26"/>
        <v>48.19944598337952</v>
      </c>
      <c r="P70" s="84">
        <v>63635</v>
      </c>
      <c r="Q70" s="82">
        <v>20.30892556671016</v>
      </c>
      <c r="R70" s="108"/>
      <c r="S70" s="108"/>
      <c r="T70" s="108"/>
      <c r="U70" s="108"/>
      <c r="V70" s="108"/>
      <c r="W70" s="108"/>
    </row>
    <row r="71" spans="1:23" ht="19.5" customHeight="1" hidden="1">
      <c r="A71" s="85" t="s">
        <v>85</v>
      </c>
      <c r="B71" s="84">
        <f>D71+F71+H71+J71+L71+N71</f>
        <v>40174</v>
      </c>
      <c r="C71" s="87">
        <f>SUM(B71/B70-1)*100</f>
        <v>8.186567566111913</v>
      </c>
      <c r="D71" s="79">
        <v>2473</v>
      </c>
      <c r="E71" s="87">
        <f>SUM(D71/D70-1)*100</f>
        <v>34.9890829694323</v>
      </c>
      <c r="F71" s="79">
        <v>4268</v>
      </c>
      <c r="G71" s="87">
        <f aca="true" t="shared" si="27" ref="G71:G85">SUM(F71/F70-1)*100</f>
        <v>-6.893542757417103</v>
      </c>
      <c r="H71" s="79">
        <v>12599</v>
      </c>
      <c r="I71" s="87">
        <f aca="true" t="shared" si="28" ref="I71:I85">SUM(H71/H70-1)*100</f>
        <v>1.8347882314904584</v>
      </c>
      <c r="J71" s="79">
        <v>14380</v>
      </c>
      <c r="K71" s="87">
        <f aca="true" t="shared" si="29" ref="K71:K85">SUM(J71/J70-1)*100</f>
        <v>4.543802253725926</v>
      </c>
      <c r="L71" s="79">
        <v>2449</v>
      </c>
      <c r="M71" s="87">
        <f aca="true" t="shared" si="30" ref="M71:M85">SUM(L71/L70-1)*100</f>
        <v>-17.983924983255196</v>
      </c>
      <c r="N71" s="79">
        <v>4005</v>
      </c>
      <c r="O71" s="87">
        <f aca="true" t="shared" si="31" ref="O71:O85">SUM(N71/N70-1)*100</f>
        <v>149.53271028037386</v>
      </c>
      <c r="P71" s="76">
        <v>90424</v>
      </c>
      <c r="Q71" s="86">
        <v>42.09790209790209</v>
      </c>
      <c r="R71" s="108"/>
      <c r="S71" s="108"/>
      <c r="T71" s="108"/>
      <c r="U71" s="108"/>
      <c r="V71" s="108"/>
      <c r="W71" s="108"/>
    </row>
    <row r="72" spans="1:23" ht="19.5" customHeight="1" hidden="1">
      <c r="A72" s="85" t="s">
        <v>86</v>
      </c>
      <c r="B72" s="84">
        <f aca="true" t="shared" si="32" ref="B72:B85">D72+F72+H72+J72+L72+N72</f>
        <v>31052</v>
      </c>
      <c r="C72" s="87">
        <f aca="true" t="shared" si="33" ref="C72:E85">SUM(B72/B71-1)*100</f>
        <v>-22.706227908597597</v>
      </c>
      <c r="D72" s="79">
        <v>2281</v>
      </c>
      <c r="E72" s="87">
        <f t="shared" si="33"/>
        <v>-7.763849575414472</v>
      </c>
      <c r="F72" s="79">
        <v>2560</v>
      </c>
      <c r="G72" s="87">
        <f t="shared" si="27"/>
        <v>-40.01874414245549</v>
      </c>
      <c r="H72" s="79">
        <v>9149</v>
      </c>
      <c r="I72" s="87">
        <f t="shared" si="28"/>
        <v>-27.38312564489245</v>
      </c>
      <c r="J72" s="79">
        <v>11700</v>
      </c>
      <c r="K72" s="87">
        <f t="shared" si="29"/>
        <v>-18.63699582753825</v>
      </c>
      <c r="L72" s="79">
        <v>2574</v>
      </c>
      <c r="M72" s="87">
        <f t="shared" si="30"/>
        <v>5.104124132298904</v>
      </c>
      <c r="N72" s="79">
        <v>2788</v>
      </c>
      <c r="O72" s="87">
        <f t="shared" si="31"/>
        <v>-30.38701622971286</v>
      </c>
      <c r="P72" s="76">
        <v>65724</v>
      </c>
      <c r="Q72" s="86">
        <v>-27.315756878704768</v>
      </c>
      <c r="R72" s="115"/>
      <c r="S72" s="108"/>
      <c r="T72" s="108"/>
      <c r="U72" s="108"/>
      <c r="V72" s="108"/>
      <c r="W72" s="108"/>
    </row>
    <row r="73" spans="1:23" ht="19.5" customHeight="1" hidden="1">
      <c r="A73" s="85" t="s">
        <v>87</v>
      </c>
      <c r="B73" s="84">
        <f t="shared" si="32"/>
        <v>22120</v>
      </c>
      <c r="C73" s="87">
        <f t="shared" si="33"/>
        <v>-28.764652840396753</v>
      </c>
      <c r="D73" s="80">
        <v>2223</v>
      </c>
      <c r="E73" s="87">
        <f t="shared" si="33"/>
        <v>-2.5427444103463426</v>
      </c>
      <c r="F73" s="80">
        <v>1267</v>
      </c>
      <c r="G73" s="87">
        <f t="shared" si="27"/>
        <v>-50.50781250000001</v>
      </c>
      <c r="H73" s="80">
        <v>6925</v>
      </c>
      <c r="I73" s="87">
        <f t="shared" si="28"/>
        <v>-24.308667613946877</v>
      </c>
      <c r="J73" s="80">
        <v>9460</v>
      </c>
      <c r="K73" s="87">
        <f t="shared" si="29"/>
        <v>-19.145299145299145</v>
      </c>
      <c r="L73" s="80">
        <v>1304</v>
      </c>
      <c r="M73" s="87">
        <f t="shared" si="30"/>
        <v>-49.339549339549336</v>
      </c>
      <c r="N73" s="80">
        <v>941</v>
      </c>
      <c r="O73" s="87">
        <f t="shared" si="31"/>
        <v>-66.24820659971306</v>
      </c>
      <c r="P73" s="76">
        <v>35117</v>
      </c>
      <c r="Q73" s="86">
        <v>-46.56898545432414</v>
      </c>
      <c r="R73" s="108"/>
      <c r="S73" s="108"/>
      <c r="T73" s="108"/>
      <c r="U73" s="108"/>
      <c r="V73" s="108"/>
      <c r="W73" s="108"/>
    </row>
    <row r="74" spans="1:23" ht="19.5" customHeight="1" hidden="1">
      <c r="A74" s="85" t="s">
        <v>88</v>
      </c>
      <c r="B74" s="84">
        <f t="shared" si="32"/>
        <v>28414</v>
      </c>
      <c r="C74" s="87">
        <f t="shared" si="33"/>
        <v>28.453887884267637</v>
      </c>
      <c r="D74" s="84">
        <v>3188</v>
      </c>
      <c r="E74" s="87">
        <f t="shared" si="33"/>
        <v>43.4098065677013</v>
      </c>
      <c r="F74" s="84">
        <v>1542</v>
      </c>
      <c r="G74" s="87">
        <f t="shared" si="27"/>
        <v>21.704814522494086</v>
      </c>
      <c r="H74" s="84">
        <v>11658</v>
      </c>
      <c r="I74" s="87">
        <f t="shared" si="28"/>
        <v>68.34657039711192</v>
      </c>
      <c r="J74" s="84">
        <v>8969</v>
      </c>
      <c r="K74" s="87">
        <f t="shared" si="29"/>
        <v>-5.1902748414376365</v>
      </c>
      <c r="L74" s="84">
        <v>2610</v>
      </c>
      <c r="M74" s="87">
        <f t="shared" si="30"/>
        <v>100.15337423312883</v>
      </c>
      <c r="N74" s="84">
        <v>447</v>
      </c>
      <c r="O74" s="87">
        <f t="shared" si="31"/>
        <v>-52.49734325185973</v>
      </c>
      <c r="P74" s="76">
        <v>34742</v>
      </c>
      <c r="Q74" s="86">
        <v>-1.0678588717715098</v>
      </c>
      <c r="R74" s="116"/>
      <c r="S74" s="108"/>
      <c r="T74" s="108"/>
      <c r="U74" s="108"/>
      <c r="V74" s="108"/>
      <c r="W74" s="108"/>
    </row>
    <row r="75" spans="1:23" ht="19.5" customHeight="1" hidden="1">
      <c r="A75" s="85" t="s">
        <v>89</v>
      </c>
      <c r="B75" s="84">
        <f t="shared" si="32"/>
        <v>43900</v>
      </c>
      <c r="C75" s="87">
        <f t="shared" si="33"/>
        <v>54.50130217498417</v>
      </c>
      <c r="D75" s="84">
        <v>2203</v>
      </c>
      <c r="E75" s="87">
        <f t="shared" si="33"/>
        <v>-30.897114178168128</v>
      </c>
      <c r="F75" s="84">
        <v>4437</v>
      </c>
      <c r="G75" s="87">
        <f t="shared" si="27"/>
        <v>187.7431906614786</v>
      </c>
      <c r="H75" s="84">
        <v>19411</v>
      </c>
      <c r="I75" s="87">
        <f t="shared" si="28"/>
        <v>66.50368845428032</v>
      </c>
      <c r="J75" s="84">
        <v>13778</v>
      </c>
      <c r="K75" s="87">
        <f t="shared" si="29"/>
        <v>53.6180176162337</v>
      </c>
      <c r="L75" s="84">
        <v>3377</v>
      </c>
      <c r="M75" s="87">
        <f t="shared" si="30"/>
        <v>29.386973180076637</v>
      </c>
      <c r="N75" s="84">
        <v>694</v>
      </c>
      <c r="O75" s="87">
        <f t="shared" si="31"/>
        <v>55.2572706935123</v>
      </c>
      <c r="P75" s="76">
        <v>55840</v>
      </c>
      <c r="Q75" s="86">
        <v>60.727649530827236</v>
      </c>
      <c r="R75" s="116"/>
      <c r="S75" s="108"/>
      <c r="T75" s="108"/>
      <c r="U75" s="108"/>
      <c r="V75" s="108"/>
      <c r="W75" s="108"/>
    </row>
    <row r="76" spans="1:23" ht="19.5" customHeight="1" hidden="1">
      <c r="A76" s="85" t="s">
        <v>90</v>
      </c>
      <c r="B76" s="84">
        <f t="shared" si="32"/>
        <v>48384</v>
      </c>
      <c r="C76" s="87">
        <f t="shared" si="33"/>
        <v>10.21412300683371</v>
      </c>
      <c r="D76" s="79">
        <v>2319</v>
      </c>
      <c r="E76" s="87">
        <f t="shared" si="33"/>
        <v>5.265546981389013</v>
      </c>
      <c r="F76" s="79">
        <v>5356</v>
      </c>
      <c r="G76" s="87">
        <f t="shared" si="27"/>
        <v>20.712192923146276</v>
      </c>
      <c r="H76" s="79">
        <v>23165</v>
      </c>
      <c r="I76" s="87">
        <f t="shared" si="28"/>
        <v>19.339549739838247</v>
      </c>
      <c r="J76" s="79">
        <v>14116</v>
      </c>
      <c r="K76" s="87">
        <f t="shared" si="29"/>
        <v>2.453186238931626</v>
      </c>
      <c r="L76" s="79">
        <v>3368</v>
      </c>
      <c r="M76" s="87">
        <f t="shared" si="30"/>
        <v>-0.26650873556410826</v>
      </c>
      <c r="N76" s="79">
        <v>60</v>
      </c>
      <c r="O76" s="87">
        <f t="shared" si="31"/>
        <v>-91.35446685878964</v>
      </c>
      <c r="P76" s="76">
        <v>43307</v>
      </c>
      <c r="Q76" s="86">
        <v>-22.44448424068768</v>
      </c>
      <c r="R76" s="108"/>
      <c r="S76" s="117"/>
      <c r="T76" s="108"/>
      <c r="U76" s="108"/>
      <c r="V76" s="108"/>
      <c r="W76" s="108"/>
    </row>
    <row r="77" spans="1:23" ht="19.5" customHeight="1" hidden="1">
      <c r="A77" s="85" t="s">
        <v>91</v>
      </c>
      <c r="B77" s="84">
        <f t="shared" si="32"/>
        <v>53506</v>
      </c>
      <c r="C77" s="87">
        <f t="shared" si="33"/>
        <v>10.586144179894186</v>
      </c>
      <c r="D77" s="79">
        <v>2206</v>
      </c>
      <c r="E77" s="87">
        <f t="shared" si="33"/>
        <v>-4.872789995687798</v>
      </c>
      <c r="F77" s="79">
        <v>4085</v>
      </c>
      <c r="G77" s="87">
        <f t="shared" si="27"/>
        <v>-23.730395817774465</v>
      </c>
      <c r="H77" s="79">
        <v>23055</v>
      </c>
      <c r="I77" s="87">
        <f t="shared" si="28"/>
        <v>-0.47485430606518664</v>
      </c>
      <c r="J77" s="79">
        <v>22070</v>
      </c>
      <c r="K77" s="87">
        <f t="shared" si="29"/>
        <v>56.34740719750637</v>
      </c>
      <c r="L77" s="79">
        <v>1851</v>
      </c>
      <c r="M77" s="87">
        <f t="shared" si="30"/>
        <v>-45.041567695961994</v>
      </c>
      <c r="N77" s="79">
        <v>239</v>
      </c>
      <c r="O77" s="87">
        <f t="shared" si="31"/>
        <v>298.3333333333333</v>
      </c>
      <c r="P77" s="76">
        <v>42902</v>
      </c>
      <c r="Q77" s="86">
        <v>-0.9351836885491904</v>
      </c>
      <c r="R77" s="108"/>
      <c r="S77" s="108"/>
      <c r="T77" s="108"/>
      <c r="U77" s="108"/>
      <c r="V77" s="108"/>
      <c r="W77" s="108"/>
    </row>
    <row r="78" spans="1:23" ht="19.5" customHeight="1" hidden="1">
      <c r="A78" s="85" t="s">
        <v>92</v>
      </c>
      <c r="B78" s="84">
        <f t="shared" si="32"/>
        <v>48984</v>
      </c>
      <c r="C78" s="87">
        <f t="shared" si="33"/>
        <v>-8.451388629312595</v>
      </c>
      <c r="D78" s="79">
        <v>1462</v>
      </c>
      <c r="E78" s="87">
        <f t="shared" si="33"/>
        <v>-33.726201269265644</v>
      </c>
      <c r="F78" s="79">
        <v>4070</v>
      </c>
      <c r="G78" s="87">
        <f t="shared" si="27"/>
        <v>-0.3671970624234966</v>
      </c>
      <c r="H78" s="79">
        <v>23747</v>
      </c>
      <c r="I78" s="87">
        <f t="shared" si="28"/>
        <v>3.0015181088700826</v>
      </c>
      <c r="J78" s="79">
        <v>18664</v>
      </c>
      <c r="K78" s="87">
        <f t="shared" si="29"/>
        <v>-15.432714091526956</v>
      </c>
      <c r="L78" s="79">
        <v>680</v>
      </c>
      <c r="M78" s="87">
        <f t="shared" si="30"/>
        <v>-63.26310102647218</v>
      </c>
      <c r="N78" s="79">
        <v>361</v>
      </c>
      <c r="O78" s="87">
        <f t="shared" si="31"/>
        <v>51.04602510460252</v>
      </c>
      <c r="P78" s="76">
        <v>44100</v>
      </c>
      <c r="Q78" s="86">
        <v>2.792410610227969</v>
      </c>
      <c r="R78" s="108"/>
      <c r="S78" s="108"/>
      <c r="T78" s="108"/>
      <c r="U78" s="108"/>
      <c r="V78" s="108"/>
      <c r="W78" s="108"/>
    </row>
    <row r="79" spans="1:23" ht="19.5" customHeight="1" hidden="1">
      <c r="A79" s="85" t="s">
        <v>93</v>
      </c>
      <c r="B79" s="84">
        <f t="shared" si="32"/>
        <v>36079</v>
      </c>
      <c r="C79" s="87">
        <f t="shared" si="33"/>
        <v>-26.34533725298056</v>
      </c>
      <c r="D79" s="79">
        <v>793</v>
      </c>
      <c r="E79" s="87">
        <f t="shared" si="33"/>
        <v>-45.759233926128594</v>
      </c>
      <c r="F79" s="79">
        <v>3030</v>
      </c>
      <c r="G79" s="87">
        <f t="shared" si="27"/>
        <v>-25.552825552825553</v>
      </c>
      <c r="H79" s="79">
        <v>17998</v>
      </c>
      <c r="I79" s="87">
        <f t="shared" si="28"/>
        <v>-24.209373815639868</v>
      </c>
      <c r="J79" s="79">
        <v>12789</v>
      </c>
      <c r="K79" s="87">
        <f t="shared" si="29"/>
        <v>-31.477711101585935</v>
      </c>
      <c r="L79" s="79">
        <v>1349</v>
      </c>
      <c r="M79" s="87">
        <f t="shared" si="30"/>
        <v>98.38235294117648</v>
      </c>
      <c r="N79" s="79">
        <v>120</v>
      </c>
      <c r="O79" s="87">
        <f t="shared" si="31"/>
        <v>-66.75900277008311</v>
      </c>
      <c r="P79" s="76">
        <v>29648</v>
      </c>
      <c r="Q79" s="86">
        <v>-32.770975056689345</v>
      </c>
      <c r="R79" s="108"/>
      <c r="S79" s="108"/>
      <c r="T79" s="108"/>
      <c r="U79" s="108"/>
      <c r="V79" s="108"/>
      <c r="W79" s="108"/>
    </row>
    <row r="80" spans="1:23" ht="19.5" customHeight="1" hidden="1">
      <c r="A80" s="85" t="s">
        <v>94</v>
      </c>
      <c r="B80" s="84">
        <f t="shared" si="32"/>
        <v>40928</v>
      </c>
      <c r="C80" s="87">
        <f t="shared" si="33"/>
        <v>13.43995121816015</v>
      </c>
      <c r="D80" s="79">
        <v>2209</v>
      </c>
      <c r="E80" s="87">
        <f t="shared" si="33"/>
        <v>178.56242118537202</v>
      </c>
      <c r="F80" s="79">
        <v>3217</v>
      </c>
      <c r="G80" s="87">
        <f t="shared" si="27"/>
        <v>6.17161716171617</v>
      </c>
      <c r="H80" s="79">
        <v>19867</v>
      </c>
      <c r="I80" s="87">
        <f t="shared" si="28"/>
        <v>10.384487165240586</v>
      </c>
      <c r="J80" s="79">
        <v>14204</v>
      </c>
      <c r="K80" s="87">
        <f t="shared" si="29"/>
        <v>11.064195793259834</v>
      </c>
      <c r="L80" s="79">
        <v>1135</v>
      </c>
      <c r="M80" s="87">
        <f t="shared" si="30"/>
        <v>-15.86360266864344</v>
      </c>
      <c r="N80" s="79">
        <v>296</v>
      </c>
      <c r="O80" s="87">
        <f t="shared" si="31"/>
        <v>146.66666666666669</v>
      </c>
      <c r="P80" s="76">
        <v>32556</v>
      </c>
      <c r="Q80" s="86">
        <v>9.808418780356188</v>
      </c>
      <c r="R80" s="108"/>
      <c r="S80" s="108"/>
      <c r="T80" s="108"/>
      <c r="U80" s="108"/>
      <c r="V80" s="108"/>
      <c r="W80" s="108"/>
    </row>
    <row r="81" spans="1:23" ht="19.5" customHeight="1" hidden="1">
      <c r="A81" s="85" t="s">
        <v>95</v>
      </c>
      <c r="B81" s="84">
        <f t="shared" si="32"/>
        <v>45240</v>
      </c>
      <c r="C81" s="87">
        <f t="shared" si="33"/>
        <v>10.535574667709158</v>
      </c>
      <c r="D81" s="79">
        <v>1300</v>
      </c>
      <c r="E81" s="87">
        <f t="shared" si="33"/>
        <v>-41.14984155726573</v>
      </c>
      <c r="F81" s="79">
        <v>4038</v>
      </c>
      <c r="G81" s="87">
        <f t="shared" si="27"/>
        <v>25.520671433012133</v>
      </c>
      <c r="H81" s="79">
        <v>23613</v>
      </c>
      <c r="I81" s="87">
        <f t="shared" si="28"/>
        <v>18.855388332410538</v>
      </c>
      <c r="J81" s="79">
        <v>14186</v>
      </c>
      <c r="K81" s="87">
        <f t="shared" si="29"/>
        <v>-0.1267248662348619</v>
      </c>
      <c r="L81" s="79">
        <v>1504</v>
      </c>
      <c r="M81" s="87">
        <f t="shared" si="30"/>
        <v>32.51101321585903</v>
      </c>
      <c r="N81" s="79">
        <v>599</v>
      </c>
      <c r="O81" s="87">
        <f t="shared" si="31"/>
        <v>102.36486486486487</v>
      </c>
      <c r="P81" s="76">
        <v>40988</v>
      </c>
      <c r="Q81" s="86">
        <v>25.899987713478325</v>
      </c>
      <c r="R81" s="108"/>
      <c r="S81" s="108"/>
      <c r="T81" s="108"/>
      <c r="U81" s="108"/>
      <c r="V81" s="108"/>
      <c r="W81" s="108"/>
    </row>
    <row r="82" spans="1:23" ht="19.5" customHeight="1" hidden="1">
      <c r="A82" s="85" t="s">
        <v>96</v>
      </c>
      <c r="B82" s="84">
        <f t="shared" si="32"/>
        <v>48663</v>
      </c>
      <c r="C82" s="87">
        <f t="shared" si="33"/>
        <v>7.566312997347491</v>
      </c>
      <c r="D82" s="79">
        <v>2082</v>
      </c>
      <c r="E82" s="87">
        <f t="shared" si="33"/>
        <v>60.15384615384616</v>
      </c>
      <c r="F82" s="79">
        <v>4354</v>
      </c>
      <c r="G82" s="87">
        <f t="shared" si="27"/>
        <v>7.825656265477954</v>
      </c>
      <c r="H82" s="79">
        <v>26057</v>
      </c>
      <c r="I82" s="87">
        <f t="shared" si="28"/>
        <v>10.350230805065008</v>
      </c>
      <c r="J82" s="79">
        <v>14568</v>
      </c>
      <c r="K82" s="87">
        <f t="shared" si="29"/>
        <v>2.6927957140843173</v>
      </c>
      <c r="L82" s="79">
        <v>1238</v>
      </c>
      <c r="M82" s="87">
        <f t="shared" si="30"/>
        <v>-17.686170212765962</v>
      </c>
      <c r="N82" s="79">
        <v>364</v>
      </c>
      <c r="O82" s="87">
        <f t="shared" si="31"/>
        <v>-39.23205342237062</v>
      </c>
      <c r="P82" s="76">
        <v>37977</v>
      </c>
      <c r="Q82" s="86">
        <v>-7.346052503171663</v>
      </c>
      <c r="R82" s="108"/>
      <c r="S82" s="108"/>
      <c r="T82" s="108"/>
      <c r="U82" s="108"/>
      <c r="V82" s="108"/>
      <c r="W82" s="108"/>
    </row>
    <row r="83" spans="1:23" ht="19.5" customHeight="1" hidden="1">
      <c r="A83" s="85" t="s">
        <v>97</v>
      </c>
      <c r="B83" s="84">
        <f t="shared" si="32"/>
        <v>41343</v>
      </c>
      <c r="C83" s="87">
        <f t="shared" si="33"/>
        <v>-15.042229209049996</v>
      </c>
      <c r="D83" s="79">
        <v>1455</v>
      </c>
      <c r="E83" s="87">
        <f t="shared" si="33"/>
        <v>-30.115273775216135</v>
      </c>
      <c r="F83" s="79">
        <v>3657</v>
      </c>
      <c r="G83" s="87">
        <f t="shared" si="27"/>
        <v>-16.00826825907212</v>
      </c>
      <c r="H83" s="79">
        <v>24760</v>
      </c>
      <c r="I83" s="87">
        <f t="shared" si="28"/>
        <v>-4.9775492190198385</v>
      </c>
      <c r="J83" s="79">
        <v>9679</v>
      </c>
      <c r="K83" s="87">
        <f t="shared" si="29"/>
        <v>-33.55985722130698</v>
      </c>
      <c r="L83" s="79">
        <v>1615</v>
      </c>
      <c r="M83" s="87">
        <f t="shared" si="30"/>
        <v>30.452342487883687</v>
      </c>
      <c r="N83" s="79">
        <v>177</v>
      </c>
      <c r="O83" s="87">
        <f t="shared" si="31"/>
        <v>-51.373626373626365</v>
      </c>
      <c r="P83" s="76">
        <v>34883</v>
      </c>
      <c r="Q83" s="86">
        <v>-8.147036364115124</v>
      </c>
      <c r="R83" s="108"/>
      <c r="S83" s="108"/>
      <c r="T83" s="108"/>
      <c r="U83" s="108"/>
      <c r="V83" s="108"/>
      <c r="W83" s="108"/>
    </row>
    <row r="84" spans="1:23" ht="19.5" customHeight="1" hidden="1">
      <c r="A84" s="85" t="s">
        <v>98</v>
      </c>
      <c r="B84" s="84">
        <f t="shared" si="32"/>
        <v>39127</v>
      </c>
      <c r="C84" s="87">
        <f t="shared" si="33"/>
        <v>-5.360036765595144</v>
      </c>
      <c r="D84" s="79">
        <v>682</v>
      </c>
      <c r="E84" s="87">
        <f t="shared" si="33"/>
        <v>-53.12714776632303</v>
      </c>
      <c r="F84" s="79">
        <v>3514</v>
      </c>
      <c r="G84" s="87">
        <f t="shared" si="27"/>
        <v>-3.9103089964451776</v>
      </c>
      <c r="H84" s="79">
        <v>24044</v>
      </c>
      <c r="I84" s="87">
        <f t="shared" si="28"/>
        <v>-2.8917609046849813</v>
      </c>
      <c r="J84" s="79">
        <v>9819</v>
      </c>
      <c r="K84" s="87">
        <f t="shared" si="29"/>
        <v>1.4464304163653185</v>
      </c>
      <c r="L84" s="79">
        <v>795</v>
      </c>
      <c r="M84" s="87">
        <f t="shared" si="30"/>
        <v>-50.77399380804953</v>
      </c>
      <c r="N84" s="79">
        <v>273</v>
      </c>
      <c r="O84" s="87">
        <f t="shared" si="31"/>
        <v>54.23728813559323</v>
      </c>
      <c r="P84" s="76">
        <v>32825</v>
      </c>
      <c r="Q84" s="86">
        <v>-5.899721927586499</v>
      </c>
      <c r="R84" s="108"/>
      <c r="S84" s="108"/>
      <c r="T84" s="108"/>
      <c r="U84" s="108"/>
      <c r="V84" s="108"/>
      <c r="W84" s="108"/>
    </row>
    <row r="85" spans="1:17" ht="19.5" customHeight="1" hidden="1">
      <c r="A85" s="85" t="s">
        <v>99</v>
      </c>
      <c r="B85" s="84">
        <f t="shared" si="32"/>
        <v>38579</v>
      </c>
      <c r="C85" s="87">
        <f t="shared" si="33"/>
        <v>-1.4005673831369636</v>
      </c>
      <c r="D85" s="79">
        <v>600</v>
      </c>
      <c r="E85" s="87">
        <f t="shared" si="33"/>
        <v>-12.023460410557185</v>
      </c>
      <c r="F85" s="79">
        <v>3180</v>
      </c>
      <c r="G85" s="87">
        <f t="shared" si="27"/>
        <v>-9.50483779169038</v>
      </c>
      <c r="H85" s="79">
        <v>21658</v>
      </c>
      <c r="I85" s="87">
        <f t="shared" si="28"/>
        <v>-9.923473631675261</v>
      </c>
      <c r="J85" s="79">
        <v>11741</v>
      </c>
      <c r="K85" s="87">
        <f t="shared" si="29"/>
        <v>19.57429473469803</v>
      </c>
      <c r="L85" s="79">
        <v>1208</v>
      </c>
      <c r="M85" s="87">
        <f t="shared" si="30"/>
        <v>51.949685534591204</v>
      </c>
      <c r="N85" s="79">
        <v>192</v>
      </c>
      <c r="O85" s="87">
        <f t="shared" si="31"/>
        <v>-29.670329670329664</v>
      </c>
      <c r="P85" s="76">
        <v>39904</v>
      </c>
      <c r="Q85" s="86">
        <v>21.565879664889565</v>
      </c>
    </row>
    <row r="86" spans="1:17" ht="19.5" customHeight="1" hidden="1">
      <c r="A86" s="85" t="s">
        <v>100</v>
      </c>
      <c r="B86" s="84">
        <f>D86+F86+H86+J86+L86+N86</f>
        <v>43201</v>
      </c>
      <c r="C86" s="87">
        <f>SUM(B86/B85-1)*100</f>
        <v>11.980611213354408</v>
      </c>
      <c r="D86" s="79">
        <v>1741</v>
      </c>
      <c r="E86" s="87">
        <f>SUM(D86/D85-1)*100</f>
        <v>190.16666666666669</v>
      </c>
      <c r="F86" s="79">
        <v>3730</v>
      </c>
      <c r="G86" s="87">
        <f>SUM(F86/F85-1)*100</f>
        <v>17.295597484276737</v>
      </c>
      <c r="H86" s="79">
        <v>26053</v>
      </c>
      <c r="I86" s="87">
        <f>SUM(H86/H85-1)*100</f>
        <v>20.292732477606435</v>
      </c>
      <c r="J86" s="79">
        <v>10291</v>
      </c>
      <c r="K86" s="87">
        <f>SUM(J86/J85-1)*100</f>
        <v>-12.349885018311902</v>
      </c>
      <c r="L86" s="79">
        <v>999</v>
      </c>
      <c r="M86" s="87">
        <f>SUM(L86/L85-1)*100</f>
        <v>-17.301324503311257</v>
      </c>
      <c r="N86" s="79">
        <v>387</v>
      </c>
      <c r="O86" s="87">
        <f>SUM(N86/N85-1)*100</f>
        <v>101.5625</v>
      </c>
      <c r="P86" s="76">
        <v>46951</v>
      </c>
      <c r="Q86" s="86">
        <v>17.659883720930235</v>
      </c>
    </row>
    <row r="87" spans="1:17" ht="19.5" customHeight="1" hidden="1">
      <c r="A87" s="85" t="s">
        <v>101</v>
      </c>
      <c r="B87" s="84">
        <v>46722</v>
      </c>
      <c r="C87" s="87">
        <f>SUM(B87/B86-1)*100</f>
        <v>8.150274299206028</v>
      </c>
      <c r="D87" s="79">
        <v>1914</v>
      </c>
      <c r="E87" s="87">
        <f>SUM(D87/D86-1)*100</f>
        <v>9.93681792073522</v>
      </c>
      <c r="F87" s="79">
        <v>4888</v>
      </c>
      <c r="G87" s="87">
        <f>SUM(F87/F86-1)*100</f>
        <v>31.045576407506694</v>
      </c>
      <c r="H87" s="79">
        <v>24245</v>
      </c>
      <c r="I87" s="87">
        <f>SUM(H87/H86-1)*100</f>
        <v>-6.939699842628489</v>
      </c>
      <c r="J87" s="79">
        <v>13395</v>
      </c>
      <c r="K87" s="87">
        <f>SUM(J87/J86-1)*100</f>
        <v>30.162277718394705</v>
      </c>
      <c r="L87" s="79">
        <v>1893</v>
      </c>
      <c r="M87" s="87">
        <f>SUM(L87/L86-1)*100</f>
        <v>89.4894894894895</v>
      </c>
      <c r="N87" s="79">
        <v>387</v>
      </c>
      <c r="O87" s="87">
        <f>SUM(N87/N86-1)*100</f>
        <v>0</v>
      </c>
      <c r="P87" s="76">
        <v>53333</v>
      </c>
      <c r="Q87" s="86">
        <v>13.592894720027271</v>
      </c>
    </row>
    <row r="88" spans="1:17" ht="19.5" customHeight="1" hidden="1">
      <c r="A88" s="85" t="s">
        <v>102</v>
      </c>
      <c r="B88" s="84">
        <v>37386</v>
      </c>
      <c r="C88" s="87">
        <f>SUM(B88/B87-1)*100</f>
        <v>-19.98202131758058</v>
      </c>
      <c r="D88" s="79">
        <v>1925</v>
      </c>
      <c r="E88" s="87">
        <f>SUM(D88/D87-1)*100</f>
        <v>0.5747126436781658</v>
      </c>
      <c r="F88" s="79">
        <v>4233</v>
      </c>
      <c r="G88" s="87">
        <f>SUM(F88/F87-1)*100</f>
        <v>-13.400163666121113</v>
      </c>
      <c r="H88" s="79">
        <v>20432</v>
      </c>
      <c r="I88" s="87">
        <f>SUM(H88/H87-1)*100</f>
        <v>-15.726954011136318</v>
      </c>
      <c r="J88" s="79">
        <v>8721</v>
      </c>
      <c r="K88" s="87">
        <f>SUM(J88/J87-1)*100</f>
        <v>-34.89361702127659</v>
      </c>
      <c r="L88" s="79">
        <v>1945</v>
      </c>
      <c r="M88" s="87">
        <f>SUM(L88/L87-1)*100</f>
        <v>2.7469624933967207</v>
      </c>
      <c r="N88" s="79">
        <v>130</v>
      </c>
      <c r="O88" s="87">
        <f>SUM(N88/N87-1)*100</f>
        <v>-66.40826873385012</v>
      </c>
      <c r="P88" s="76">
        <v>35985</v>
      </c>
      <c r="Q88" s="86">
        <v>-32.52770329814562</v>
      </c>
    </row>
    <row r="89" spans="1:17" ht="19.5" customHeight="1" hidden="1">
      <c r="A89" s="85" t="s">
        <v>103</v>
      </c>
      <c r="B89" s="78">
        <v>33258</v>
      </c>
      <c r="C89" s="87">
        <v>-11.041566361739683</v>
      </c>
      <c r="D89" s="79">
        <v>1529</v>
      </c>
      <c r="E89" s="87">
        <v>-20.57142857142857</v>
      </c>
      <c r="F89" s="79">
        <v>1927</v>
      </c>
      <c r="G89" s="87">
        <v>-54.47673045121663</v>
      </c>
      <c r="H89" s="79">
        <v>20797</v>
      </c>
      <c r="I89" s="87">
        <v>1.7864134690681368</v>
      </c>
      <c r="J89" s="79">
        <v>7423</v>
      </c>
      <c r="K89" s="87">
        <v>-14.883614264419222</v>
      </c>
      <c r="L89" s="79">
        <v>1156</v>
      </c>
      <c r="M89" s="87">
        <v>-40.56555269922879</v>
      </c>
      <c r="N89" s="79">
        <v>426</v>
      </c>
      <c r="O89" s="86">
        <v>227.69230769230768</v>
      </c>
      <c r="P89" s="78">
        <v>35656</v>
      </c>
      <c r="Q89" s="86">
        <v>-0.9142698346533251</v>
      </c>
    </row>
    <row r="90" spans="1:17" ht="19.5" customHeight="1">
      <c r="A90" s="95" t="s">
        <v>104</v>
      </c>
      <c r="B90" s="84">
        <v>17163</v>
      </c>
      <c r="C90" s="87">
        <v>-48.39437127909074</v>
      </c>
      <c r="D90" s="79">
        <v>318</v>
      </c>
      <c r="E90" s="87">
        <v>-79.20209287115762</v>
      </c>
      <c r="F90" s="79">
        <v>1730</v>
      </c>
      <c r="G90" s="87">
        <v>-10.22314478463933</v>
      </c>
      <c r="H90" s="79">
        <v>10880</v>
      </c>
      <c r="I90" s="87">
        <v>-47.684762225320966</v>
      </c>
      <c r="J90" s="79">
        <v>4019</v>
      </c>
      <c r="K90" s="87">
        <v>-45.85747002559613</v>
      </c>
      <c r="L90" s="79">
        <v>214</v>
      </c>
      <c r="M90" s="87">
        <v>-81.4878892733564</v>
      </c>
      <c r="N90" s="79">
        <v>2</v>
      </c>
      <c r="O90" s="118">
        <v>-99.53051643192488</v>
      </c>
      <c r="P90" s="76">
        <v>13659</v>
      </c>
      <c r="Q90" s="86">
        <v>-61.69228180390397</v>
      </c>
    </row>
    <row r="91" spans="1:17" ht="19.5" customHeight="1">
      <c r="A91" s="95" t="s">
        <v>105</v>
      </c>
      <c r="B91" s="84">
        <v>19619</v>
      </c>
      <c r="C91" s="87">
        <v>14.309852589873557</v>
      </c>
      <c r="D91" s="79">
        <v>716</v>
      </c>
      <c r="E91" s="87">
        <v>125.1572327044025</v>
      </c>
      <c r="F91" s="79">
        <v>1336</v>
      </c>
      <c r="G91" s="87">
        <v>-22.774566473988443</v>
      </c>
      <c r="H91" s="79">
        <v>12164</v>
      </c>
      <c r="I91" s="87">
        <v>11.80147058823529</v>
      </c>
      <c r="J91" s="79">
        <v>4812</v>
      </c>
      <c r="K91" s="87">
        <v>19.731276436924603</v>
      </c>
      <c r="L91" s="79">
        <v>513</v>
      </c>
      <c r="M91" s="87">
        <v>139.7196261682243</v>
      </c>
      <c r="N91" s="79">
        <v>78</v>
      </c>
      <c r="O91" s="118">
        <v>3800</v>
      </c>
      <c r="P91" s="76">
        <v>12266</v>
      </c>
      <c r="Q91" s="86">
        <v>-10.198403982722013</v>
      </c>
    </row>
    <row r="92" spans="1:17" ht="19.5" customHeight="1">
      <c r="A92" s="95" t="s">
        <v>107</v>
      </c>
      <c r="B92" s="84">
        <v>21667</v>
      </c>
      <c r="C92" s="87">
        <v>10.43886028849586</v>
      </c>
      <c r="D92" s="79">
        <v>493</v>
      </c>
      <c r="E92" s="87">
        <v>-31.14525139664805</v>
      </c>
      <c r="F92" s="79">
        <v>1734</v>
      </c>
      <c r="G92" s="87">
        <v>29.790419161676652</v>
      </c>
      <c r="H92" s="79">
        <v>12818</v>
      </c>
      <c r="I92" s="87">
        <v>5.3765208812890535</v>
      </c>
      <c r="J92" s="79">
        <v>6094</v>
      </c>
      <c r="K92" s="87">
        <v>26.64172901080633</v>
      </c>
      <c r="L92" s="79">
        <v>528</v>
      </c>
      <c r="M92" s="87">
        <v>2.9239766081871323</v>
      </c>
      <c r="N92" s="79">
        <v>0</v>
      </c>
      <c r="O92" s="118">
        <v>-100</v>
      </c>
      <c r="P92" s="76">
        <v>18953</v>
      </c>
      <c r="Q92" s="86">
        <v>54.516549812489814</v>
      </c>
    </row>
    <row r="93" spans="1:17" ht="19.5" customHeight="1">
      <c r="A93" s="95" t="s">
        <v>108</v>
      </c>
      <c r="B93" s="84">
        <v>25407</v>
      </c>
      <c r="C93" s="87">
        <v>17.26127290349379</v>
      </c>
      <c r="D93" s="79">
        <v>707</v>
      </c>
      <c r="E93" s="87">
        <v>43.4077079107505</v>
      </c>
      <c r="F93" s="79">
        <v>2209</v>
      </c>
      <c r="G93" s="87">
        <v>27.39331026528258</v>
      </c>
      <c r="H93" s="79">
        <v>15533</v>
      </c>
      <c r="I93" s="87">
        <v>21.181151505695112</v>
      </c>
      <c r="J93" s="79">
        <v>5965</v>
      </c>
      <c r="K93" s="87">
        <v>-2.1168362323597023</v>
      </c>
      <c r="L93" s="79">
        <v>868</v>
      </c>
      <c r="M93" s="87">
        <v>64.3939393939394</v>
      </c>
      <c r="N93" s="79">
        <v>125</v>
      </c>
      <c r="O93" s="119" t="s">
        <v>111</v>
      </c>
      <c r="P93" s="76">
        <v>20057</v>
      </c>
      <c r="Q93" s="86">
        <v>5.824935366432754</v>
      </c>
    </row>
    <row r="94" spans="1:17" ht="19.5" customHeight="1">
      <c r="A94" s="95" t="s">
        <v>109</v>
      </c>
      <c r="B94" s="84">
        <v>27952</v>
      </c>
      <c r="C94" s="87">
        <v>10.016924469634361</v>
      </c>
      <c r="D94" s="79">
        <v>879</v>
      </c>
      <c r="E94" s="87">
        <v>24.32814710042433</v>
      </c>
      <c r="F94" s="79">
        <v>2876</v>
      </c>
      <c r="G94" s="87">
        <v>30.194658216387523</v>
      </c>
      <c r="H94" s="79">
        <v>16625</v>
      </c>
      <c r="I94" s="87">
        <v>7.030193780982415</v>
      </c>
      <c r="J94" s="79">
        <v>6628</v>
      </c>
      <c r="K94" s="87">
        <v>11.11483654652136</v>
      </c>
      <c r="L94" s="79">
        <v>732</v>
      </c>
      <c r="M94" s="87">
        <v>-15.668202764976954</v>
      </c>
      <c r="N94" s="79">
        <v>212</v>
      </c>
      <c r="O94" s="118">
        <v>69.6</v>
      </c>
      <c r="P94" s="76">
        <v>23792</v>
      </c>
      <c r="Q94" s="86">
        <v>18.621927506606156</v>
      </c>
    </row>
    <row r="95" spans="1:17" ht="19.5" customHeight="1">
      <c r="A95" s="95" t="s">
        <v>110</v>
      </c>
      <c r="B95" s="84">
        <v>23322</v>
      </c>
      <c r="C95" s="87">
        <v>-16.564109902690333</v>
      </c>
      <c r="D95" s="79">
        <v>411</v>
      </c>
      <c r="E95" s="87">
        <v>-53.24232081911263</v>
      </c>
      <c r="F95" s="79">
        <v>2554</v>
      </c>
      <c r="G95" s="87">
        <v>-11.196105702364392</v>
      </c>
      <c r="H95" s="79">
        <v>14402</v>
      </c>
      <c r="I95" s="87">
        <v>-13.371428571428567</v>
      </c>
      <c r="J95" s="79">
        <v>5619</v>
      </c>
      <c r="K95" s="87">
        <v>-15.223295111647559</v>
      </c>
      <c r="L95" s="79">
        <v>80</v>
      </c>
      <c r="M95" s="87">
        <v>-89.07103825136612</v>
      </c>
      <c r="N95" s="79">
        <v>256</v>
      </c>
      <c r="O95" s="118">
        <v>20.754716981132077</v>
      </c>
      <c r="P95" s="76">
        <v>19693</v>
      </c>
      <c r="Q95" s="86">
        <v>-17.228480161398778</v>
      </c>
    </row>
    <row r="96" spans="1:17" ht="19.5" customHeight="1">
      <c r="A96" s="95" t="s">
        <v>112</v>
      </c>
      <c r="B96" s="84">
        <v>24418</v>
      </c>
      <c r="C96" s="87">
        <v>4.699425435211381</v>
      </c>
      <c r="D96" s="79">
        <v>80</v>
      </c>
      <c r="E96" s="87">
        <v>-80.5352798053528</v>
      </c>
      <c r="F96" s="79">
        <v>3307</v>
      </c>
      <c r="G96" s="87">
        <v>29.48316366483948</v>
      </c>
      <c r="H96" s="79">
        <v>14622</v>
      </c>
      <c r="I96" s="87">
        <v>1.5275656158866724</v>
      </c>
      <c r="J96" s="79">
        <v>5750</v>
      </c>
      <c r="K96" s="87">
        <v>2.331375689624494</v>
      </c>
      <c r="L96" s="79">
        <v>659</v>
      </c>
      <c r="M96" s="87">
        <v>723.7500000000001</v>
      </c>
      <c r="N96" s="79">
        <v>0</v>
      </c>
      <c r="O96" s="118">
        <v>-100</v>
      </c>
      <c r="P96" s="76">
        <v>20643</v>
      </c>
      <c r="Q96" s="86">
        <v>4.8240491545219015</v>
      </c>
    </row>
    <row r="97" spans="1:17" ht="19.5" customHeight="1">
      <c r="A97" s="95" t="s">
        <v>113</v>
      </c>
      <c r="B97" s="84">
        <v>24278</v>
      </c>
      <c r="C97" s="87">
        <v>-0.5733475305102758</v>
      </c>
      <c r="D97" s="79">
        <v>994</v>
      </c>
      <c r="E97" s="87">
        <v>1142.5</v>
      </c>
      <c r="F97" s="79">
        <v>2454</v>
      </c>
      <c r="G97" s="87">
        <v>-25.793770789234955</v>
      </c>
      <c r="H97" s="79">
        <v>15373</v>
      </c>
      <c r="I97" s="87">
        <v>5.136096293256728</v>
      </c>
      <c r="J97" s="79">
        <v>4698</v>
      </c>
      <c r="K97" s="87">
        <v>-18.29565217391304</v>
      </c>
      <c r="L97" s="79">
        <v>316</v>
      </c>
      <c r="M97" s="87">
        <v>-52.04855842185129</v>
      </c>
      <c r="N97" s="79">
        <v>443</v>
      </c>
      <c r="O97" s="118" t="s">
        <v>118</v>
      </c>
      <c r="P97" s="76">
        <v>19453</v>
      </c>
      <c r="Q97" s="86">
        <v>-5.764665988470668</v>
      </c>
    </row>
    <row r="98" spans="1:17" ht="19.5" customHeight="1">
      <c r="A98" s="95" t="s">
        <v>114</v>
      </c>
      <c r="B98" s="84">
        <v>21163</v>
      </c>
      <c r="C98" s="87">
        <v>-12.830546173490404</v>
      </c>
      <c r="D98" s="79">
        <v>819</v>
      </c>
      <c r="E98" s="87">
        <v>-17.605633802816897</v>
      </c>
      <c r="F98" s="79">
        <v>1307</v>
      </c>
      <c r="G98" s="87">
        <v>-46.740016299918494</v>
      </c>
      <c r="H98" s="79">
        <v>13630</v>
      </c>
      <c r="I98" s="87">
        <v>-11.338060235477784</v>
      </c>
      <c r="J98" s="79">
        <v>5195</v>
      </c>
      <c r="K98" s="87">
        <v>10.57896977437207</v>
      </c>
      <c r="L98" s="79">
        <v>174</v>
      </c>
      <c r="M98" s="87">
        <v>-44.93670886075949</v>
      </c>
      <c r="N98" s="79">
        <v>38</v>
      </c>
      <c r="O98" s="118">
        <v>-91.42212189616252</v>
      </c>
      <c r="P98" s="76">
        <v>22167</v>
      </c>
      <c r="Q98" s="86">
        <v>13.951575592453608</v>
      </c>
    </row>
    <row r="99" spans="1:17" ht="19.5" customHeight="1">
      <c r="A99" s="95" t="s">
        <v>115</v>
      </c>
      <c r="B99" s="84">
        <v>25671</v>
      </c>
      <c r="C99" s="87">
        <v>21.301327789065823</v>
      </c>
      <c r="D99" s="79">
        <v>1007</v>
      </c>
      <c r="E99" s="87">
        <v>22.95482295482296</v>
      </c>
      <c r="F99" s="79">
        <v>1050</v>
      </c>
      <c r="G99" s="87">
        <v>-19.663351185921968</v>
      </c>
      <c r="H99" s="79">
        <v>19503</v>
      </c>
      <c r="I99" s="87">
        <v>43.088774761555385</v>
      </c>
      <c r="J99" s="79">
        <v>3583</v>
      </c>
      <c r="K99" s="87">
        <v>-31.02983638113571</v>
      </c>
      <c r="L99" s="79">
        <v>352</v>
      </c>
      <c r="M99" s="87">
        <v>102.29885057471267</v>
      </c>
      <c r="N99" s="79">
        <v>176</v>
      </c>
      <c r="O99" s="118">
        <v>363.15789473684214</v>
      </c>
      <c r="P99" s="76">
        <v>21047</v>
      </c>
      <c r="Q99" s="86">
        <v>-5.0525556006676595</v>
      </c>
    </row>
    <row r="100" spans="1:17" ht="19.5" customHeight="1">
      <c r="A100" s="95" t="s">
        <v>116</v>
      </c>
      <c r="B100" s="84">
        <v>25304</v>
      </c>
      <c r="C100" s="87">
        <v>-1.429628763974904</v>
      </c>
      <c r="D100" s="79">
        <v>608</v>
      </c>
      <c r="E100" s="87">
        <v>-39.62264150943396</v>
      </c>
      <c r="F100" s="79">
        <v>2400</v>
      </c>
      <c r="G100" s="87">
        <v>128.57142857142856</v>
      </c>
      <c r="H100" s="79">
        <v>16165</v>
      </c>
      <c r="I100" s="87">
        <v>-17.115315592472953</v>
      </c>
      <c r="J100" s="79">
        <v>5299</v>
      </c>
      <c r="K100" s="87">
        <v>47.89282723974324</v>
      </c>
      <c r="L100" s="79">
        <v>502</v>
      </c>
      <c r="M100" s="87">
        <v>42.613636363636346</v>
      </c>
      <c r="N100" s="79">
        <v>330</v>
      </c>
      <c r="O100" s="118">
        <v>87.5</v>
      </c>
      <c r="P100" s="76">
        <v>22517</v>
      </c>
      <c r="Q100" s="86">
        <v>6.984368318525199</v>
      </c>
    </row>
    <row r="101" spans="1:17" ht="19.5" customHeight="1">
      <c r="A101" s="95" t="s">
        <v>117</v>
      </c>
      <c r="B101" s="84">
        <v>25773</v>
      </c>
      <c r="C101" s="87">
        <v>1.8534619032563882</v>
      </c>
      <c r="D101" s="79">
        <v>756</v>
      </c>
      <c r="E101" s="87">
        <v>24.342105263157904</v>
      </c>
      <c r="F101" s="79">
        <v>3024</v>
      </c>
      <c r="G101" s="87">
        <v>26</v>
      </c>
      <c r="H101" s="79">
        <v>15295</v>
      </c>
      <c r="I101" s="87">
        <v>-5.381998144138564</v>
      </c>
      <c r="J101" s="79">
        <v>6403</v>
      </c>
      <c r="K101" s="87">
        <v>20.83411964521609</v>
      </c>
      <c r="L101" s="79">
        <v>201</v>
      </c>
      <c r="M101" s="87">
        <v>-59.9601593625498</v>
      </c>
      <c r="N101" s="79">
        <v>94</v>
      </c>
      <c r="O101" s="118">
        <v>-71.51515151515152</v>
      </c>
      <c r="P101" s="76">
        <v>18628</v>
      </c>
      <c r="Q101" s="86">
        <v>-17.271394946040772</v>
      </c>
    </row>
    <row r="102" spans="1:17" ht="19.5" customHeight="1">
      <c r="A102" s="95" t="s">
        <v>119</v>
      </c>
      <c r="B102" s="84">
        <v>20916</v>
      </c>
      <c r="C102" s="87">
        <v>-18.8453032243045</v>
      </c>
      <c r="D102" s="79">
        <v>1381</v>
      </c>
      <c r="E102" s="87">
        <v>82.67195767195767</v>
      </c>
      <c r="F102" s="79">
        <v>1929</v>
      </c>
      <c r="G102" s="87">
        <v>-36.21031746031746</v>
      </c>
      <c r="H102" s="79">
        <v>14205</v>
      </c>
      <c r="I102" s="87">
        <v>-7.126511932003922</v>
      </c>
      <c r="J102" s="79">
        <v>3041</v>
      </c>
      <c r="K102" s="87">
        <v>-52.506637513665474</v>
      </c>
      <c r="L102" s="79">
        <v>360</v>
      </c>
      <c r="M102" s="87">
        <v>79.1044776119403</v>
      </c>
      <c r="N102" s="79">
        <v>0</v>
      </c>
      <c r="O102" s="118">
        <v>-100</v>
      </c>
      <c r="P102" s="76">
        <v>21729</v>
      </c>
      <c r="Q102" s="86">
        <v>16.64698303628947</v>
      </c>
    </row>
    <row r="103" spans="1:17" ht="19.5" customHeight="1">
      <c r="A103" s="95" t="s">
        <v>120</v>
      </c>
      <c r="B103" s="84">
        <v>22999</v>
      </c>
      <c r="C103" s="87">
        <v>9.958883151654234</v>
      </c>
      <c r="D103" s="79">
        <v>872</v>
      </c>
      <c r="E103" s="87">
        <v>-36.857349746560466</v>
      </c>
      <c r="F103" s="79">
        <v>2383</v>
      </c>
      <c r="G103" s="87">
        <v>23.535510627268025</v>
      </c>
      <c r="H103" s="79">
        <v>14075</v>
      </c>
      <c r="I103" s="87">
        <v>-0.9151707145371404</v>
      </c>
      <c r="J103" s="79">
        <v>4882</v>
      </c>
      <c r="K103" s="87">
        <v>60.539296284117086</v>
      </c>
      <c r="L103" s="79">
        <v>515</v>
      </c>
      <c r="M103" s="87">
        <v>43.05555555555557</v>
      </c>
      <c r="N103" s="79">
        <v>272</v>
      </c>
      <c r="O103" s="118" t="s">
        <v>118</v>
      </c>
      <c r="P103" s="76">
        <v>23675</v>
      </c>
      <c r="Q103" s="86">
        <v>8.955773390399926</v>
      </c>
    </row>
    <row r="104" spans="1:17" ht="4.5" customHeight="1" thickBot="1">
      <c r="A104" s="97"/>
      <c r="B104" s="120"/>
      <c r="C104" s="104"/>
      <c r="D104" s="105"/>
      <c r="E104" s="104"/>
      <c r="F104" s="105"/>
      <c r="G104" s="104"/>
      <c r="H104" s="105"/>
      <c r="I104" s="104"/>
      <c r="J104" s="105"/>
      <c r="K104" s="104"/>
      <c r="L104" s="105"/>
      <c r="M104" s="104"/>
      <c r="N104" s="105"/>
      <c r="O104" s="104"/>
      <c r="P104" s="121"/>
      <c r="Q104" s="122"/>
    </row>
    <row r="105" ht="13.5" customHeight="1">
      <c r="F105" s="107"/>
    </row>
    <row r="106" spans="2:11" ht="13.5" customHeight="1">
      <c r="B106" s="123" t="s">
        <v>130</v>
      </c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6" ht="13.5" customHeight="1">
      <c r="A107" s="9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P107" s="115"/>
    </row>
    <row r="108" spans="1:16" ht="13.5" customHeight="1">
      <c r="A108" s="9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15"/>
    </row>
    <row r="109" spans="1:16" ht="13.5" customHeight="1">
      <c r="A109" s="9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15"/>
    </row>
    <row r="110" spans="1:16" ht="13.5" customHeight="1">
      <c r="A110" s="9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15"/>
    </row>
    <row r="111" spans="1:15" ht="13.5" customHeight="1">
      <c r="A111" s="9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1:15" ht="13.5" customHeight="1">
      <c r="A112" s="9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1:15" ht="13.5" customHeight="1">
      <c r="A113" s="9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30" ht="13.5">
      <c r="B130" s="125"/>
    </row>
    <row r="135" spans="1:21" ht="24.75" customHeight="1">
      <c r="A135" s="126"/>
      <c r="B135" s="127" t="s">
        <v>131</v>
      </c>
      <c r="C135" s="127" t="s">
        <v>132</v>
      </c>
      <c r="D135" s="127" t="s">
        <v>133</v>
      </c>
      <c r="E135" s="127" t="s">
        <v>134</v>
      </c>
      <c r="F135" s="127" t="s">
        <v>135</v>
      </c>
      <c r="G135" s="127" t="s">
        <v>136</v>
      </c>
      <c r="H135" s="127" t="s">
        <v>137</v>
      </c>
      <c r="I135" s="127" t="s">
        <v>138</v>
      </c>
      <c r="J135" s="127" t="s">
        <v>139</v>
      </c>
      <c r="K135" s="127" t="s">
        <v>140</v>
      </c>
      <c r="L135" s="127" t="s">
        <v>141</v>
      </c>
      <c r="M135" s="127" t="s">
        <v>142</v>
      </c>
      <c r="N135" s="127" t="s">
        <v>143</v>
      </c>
      <c r="O135" s="127" t="s">
        <v>144</v>
      </c>
      <c r="P135" s="127" t="s">
        <v>145</v>
      </c>
      <c r="Q135" s="127" t="s">
        <v>146</v>
      </c>
      <c r="R135" s="127" t="s">
        <v>147</v>
      </c>
      <c r="S135" s="127" t="s">
        <v>148</v>
      </c>
      <c r="T135" s="128" t="s">
        <v>149</v>
      </c>
      <c r="U135" s="129" t="s">
        <v>150</v>
      </c>
    </row>
    <row r="136" spans="1:19" ht="24.75" customHeight="1" hidden="1">
      <c r="A136" s="126" t="s">
        <v>151</v>
      </c>
      <c r="B136" s="130">
        <f>SUM(G136+L136+S136)</f>
        <v>5108</v>
      </c>
      <c r="C136" s="130">
        <v>760</v>
      </c>
      <c r="D136" s="130">
        <v>663</v>
      </c>
      <c r="E136" s="130">
        <v>568</v>
      </c>
      <c r="F136" s="130">
        <v>775</v>
      </c>
      <c r="G136" s="130">
        <f>SUM(C136:F136)</f>
        <v>2766</v>
      </c>
      <c r="H136" s="130">
        <v>28</v>
      </c>
      <c r="I136" s="130">
        <v>430</v>
      </c>
      <c r="J136" s="130">
        <v>216</v>
      </c>
      <c r="K136" s="130">
        <v>0</v>
      </c>
      <c r="L136" s="130">
        <f>SUM(H136:K136)</f>
        <v>674</v>
      </c>
      <c r="M136" s="130">
        <v>0</v>
      </c>
      <c r="N136" s="130">
        <v>0</v>
      </c>
      <c r="O136" s="130">
        <v>643</v>
      </c>
      <c r="P136" s="130">
        <v>948</v>
      </c>
      <c r="Q136" s="130">
        <v>0</v>
      </c>
      <c r="R136" s="130">
        <v>77</v>
      </c>
      <c r="S136" s="130">
        <f>SUM(M136:R136)</f>
        <v>1668</v>
      </c>
    </row>
    <row r="137" spans="1:19" ht="24.75" customHeight="1" hidden="1">
      <c r="A137" s="126" t="s">
        <v>152</v>
      </c>
      <c r="B137" s="130">
        <f aca="true" t="shared" si="34" ref="B137:B200">SUM(G137+L137+S137)</f>
        <v>6701</v>
      </c>
      <c r="C137" s="130">
        <v>956</v>
      </c>
      <c r="D137" s="130">
        <v>928</v>
      </c>
      <c r="E137" s="130">
        <v>1242</v>
      </c>
      <c r="F137" s="130">
        <v>1569</v>
      </c>
      <c r="G137" s="130">
        <f aca="true" t="shared" si="35" ref="G137:G200">SUM(C137:F137)</f>
        <v>4695</v>
      </c>
      <c r="H137" s="130">
        <v>10</v>
      </c>
      <c r="I137" s="130">
        <v>112</v>
      </c>
      <c r="J137" s="130">
        <v>721</v>
      </c>
      <c r="K137" s="130">
        <v>0</v>
      </c>
      <c r="L137" s="130">
        <f aca="true" t="shared" si="36" ref="L137:L200">SUM(H137:K137)</f>
        <v>843</v>
      </c>
      <c r="M137" s="130">
        <v>0</v>
      </c>
      <c r="N137" s="130">
        <v>62</v>
      </c>
      <c r="O137" s="130">
        <v>546</v>
      </c>
      <c r="P137" s="130">
        <v>485</v>
      </c>
      <c r="Q137" s="130">
        <v>70</v>
      </c>
      <c r="R137" s="130">
        <v>0</v>
      </c>
      <c r="S137" s="130">
        <f aca="true" t="shared" si="37" ref="S137:S200">SUM(M137:R137)</f>
        <v>1163</v>
      </c>
    </row>
    <row r="138" spans="1:19" ht="24.75" customHeight="1" hidden="1">
      <c r="A138" s="126" t="s">
        <v>153</v>
      </c>
      <c r="B138" s="130">
        <f t="shared" si="34"/>
        <v>9239</v>
      </c>
      <c r="C138" s="130">
        <v>1468</v>
      </c>
      <c r="D138" s="130">
        <v>1395</v>
      </c>
      <c r="E138" s="130">
        <v>1657</v>
      </c>
      <c r="F138" s="130">
        <v>705</v>
      </c>
      <c r="G138" s="130">
        <f t="shared" si="35"/>
        <v>5225</v>
      </c>
      <c r="H138" s="130">
        <v>0</v>
      </c>
      <c r="I138" s="130">
        <v>94</v>
      </c>
      <c r="J138" s="130">
        <v>1157</v>
      </c>
      <c r="K138" s="130">
        <v>0</v>
      </c>
      <c r="L138" s="130">
        <f t="shared" si="36"/>
        <v>1251</v>
      </c>
      <c r="M138" s="130">
        <v>506</v>
      </c>
      <c r="N138" s="130">
        <v>137</v>
      </c>
      <c r="O138" s="130">
        <v>1081</v>
      </c>
      <c r="P138" s="130">
        <v>603</v>
      </c>
      <c r="Q138" s="130">
        <v>396</v>
      </c>
      <c r="R138" s="130">
        <v>40</v>
      </c>
      <c r="S138" s="130">
        <f t="shared" si="37"/>
        <v>2763</v>
      </c>
    </row>
    <row r="139" spans="1:19" ht="24.75" customHeight="1" hidden="1">
      <c r="A139" s="126" t="s">
        <v>154</v>
      </c>
      <c r="B139" s="130">
        <f t="shared" si="34"/>
        <v>7609</v>
      </c>
      <c r="C139" s="130">
        <v>1128</v>
      </c>
      <c r="D139" s="130">
        <v>981</v>
      </c>
      <c r="E139" s="130">
        <v>1046</v>
      </c>
      <c r="F139" s="130">
        <v>1346</v>
      </c>
      <c r="G139" s="130">
        <f t="shared" si="35"/>
        <v>4501</v>
      </c>
      <c r="H139" s="130">
        <v>0</v>
      </c>
      <c r="I139" s="130">
        <v>141</v>
      </c>
      <c r="J139" s="130">
        <v>1041</v>
      </c>
      <c r="K139" s="130">
        <v>0</v>
      </c>
      <c r="L139" s="130">
        <f t="shared" si="36"/>
        <v>1182</v>
      </c>
      <c r="M139" s="130">
        <v>334</v>
      </c>
      <c r="N139" s="130">
        <v>65</v>
      </c>
      <c r="O139" s="130">
        <v>615</v>
      </c>
      <c r="P139" s="130">
        <v>809</v>
      </c>
      <c r="Q139" s="130">
        <v>103</v>
      </c>
      <c r="R139" s="130">
        <v>0</v>
      </c>
      <c r="S139" s="130">
        <f t="shared" si="37"/>
        <v>1926</v>
      </c>
    </row>
    <row r="140" spans="1:19" ht="24.75" customHeight="1" hidden="1">
      <c r="A140" s="126" t="s">
        <v>155</v>
      </c>
      <c r="B140" s="130">
        <f t="shared" si="34"/>
        <v>7808</v>
      </c>
      <c r="C140" s="130">
        <v>798</v>
      </c>
      <c r="D140" s="130">
        <v>737</v>
      </c>
      <c r="E140" s="130">
        <v>979</v>
      </c>
      <c r="F140" s="130">
        <v>991</v>
      </c>
      <c r="G140" s="130">
        <f t="shared" si="35"/>
        <v>3505</v>
      </c>
      <c r="H140" s="130">
        <v>57</v>
      </c>
      <c r="I140" s="130">
        <v>142</v>
      </c>
      <c r="J140" s="130">
        <v>696</v>
      </c>
      <c r="K140" s="130">
        <v>40</v>
      </c>
      <c r="L140" s="130">
        <f t="shared" si="36"/>
        <v>935</v>
      </c>
      <c r="M140" s="130">
        <v>490</v>
      </c>
      <c r="N140" s="130">
        <v>425</v>
      </c>
      <c r="O140" s="130">
        <v>1195</v>
      </c>
      <c r="P140" s="130">
        <v>450</v>
      </c>
      <c r="Q140" s="130">
        <v>804</v>
      </c>
      <c r="R140" s="130">
        <v>4</v>
      </c>
      <c r="S140" s="130">
        <f t="shared" si="37"/>
        <v>3368</v>
      </c>
    </row>
    <row r="141" spans="1:19" ht="24.75" customHeight="1" hidden="1">
      <c r="A141" s="126" t="s">
        <v>156</v>
      </c>
      <c r="B141" s="130">
        <f t="shared" si="34"/>
        <v>7523</v>
      </c>
      <c r="C141" s="130">
        <v>993</v>
      </c>
      <c r="D141" s="130">
        <v>922</v>
      </c>
      <c r="E141" s="130">
        <v>1568</v>
      </c>
      <c r="F141" s="130">
        <v>1319</v>
      </c>
      <c r="G141" s="130">
        <f t="shared" si="35"/>
        <v>4802</v>
      </c>
      <c r="H141" s="130">
        <v>0</v>
      </c>
      <c r="I141" s="130">
        <v>270</v>
      </c>
      <c r="J141" s="130">
        <v>507</v>
      </c>
      <c r="K141" s="130">
        <v>52</v>
      </c>
      <c r="L141" s="130">
        <f t="shared" si="36"/>
        <v>829</v>
      </c>
      <c r="M141" s="130">
        <v>81</v>
      </c>
      <c r="N141" s="130">
        <v>102</v>
      </c>
      <c r="O141" s="130">
        <v>823</v>
      </c>
      <c r="P141" s="130">
        <v>609</v>
      </c>
      <c r="Q141" s="130">
        <v>277</v>
      </c>
      <c r="R141" s="130">
        <v>0</v>
      </c>
      <c r="S141" s="130">
        <f t="shared" si="37"/>
        <v>1892</v>
      </c>
    </row>
    <row r="142" spans="1:19" ht="24.75" customHeight="1" hidden="1">
      <c r="A142" s="126" t="s">
        <v>157</v>
      </c>
      <c r="B142" s="130">
        <f t="shared" si="34"/>
        <v>8367</v>
      </c>
      <c r="C142" s="130">
        <v>727</v>
      </c>
      <c r="D142" s="130">
        <v>1187</v>
      </c>
      <c r="E142" s="130">
        <v>1433</v>
      </c>
      <c r="F142" s="130">
        <v>1392</v>
      </c>
      <c r="G142" s="130">
        <f t="shared" si="35"/>
        <v>4739</v>
      </c>
      <c r="H142" s="130">
        <v>0</v>
      </c>
      <c r="I142" s="130">
        <v>108</v>
      </c>
      <c r="J142" s="130">
        <v>1346</v>
      </c>
      <c r="K142" s="130">
        <v>0</v>
      </c>
      <c r="L142" s="130">
        <f t="shared" si="36"/>
        <v>1454</v>
      </c>
      <c r="M142" s="130">
        <v>487</v>
      </c>
      <c r="N142" s="130">
        <v>144</v>
      </c>
      <c r="O142" s="130">
        <v>780</v>
      </c>
      <c r="P142" s="130">
        <v>681</v>
      </c>
      <c r="Q142" s="130">
        <v>10</v>
      </c>
      <c r="R142" s="130">
        <v>72</v>
      </c>
      <c r="S142" s="130">
        <f t="shared" si="37"/>
        <v>2174</v>
      </c>
    </row>
    <row r="143" spans="1:19" ht="24.75" customHeight="1" hidden="1">
      <c r="A143" s="126" t="s">
        <v>158</v>
      </c>
      <c r="B143" s="130">
        <f t="shared" si="34"/>
        <v>7186</v>
      </c>
      <c r="C143" s="130">
        <v>1009</v>
      </c>
      <c r="D143" s="130">
        <v>807</v>
      </c>
      <c r="E143" s="130">
        <v>1312</v>
      </c>
      <c r="F143" s="130">
        <v>1597</v>
      </c>
      <c r="G143" s="130">
        <f t="shared" si="35"/>
        <v>4725</v>
      </c>
      <c r="H143" s="130">
        <v>0</v>
      </c>
      <c r="I143" s="130">
        <v>96</v>
      </c>
      <c r="J143" s="130">
        <v>949</v>
      </c>
      <c r="K143" s="130">
        <v>4</v>
      </c>
      <c r="L143" s="130">
        <f t="shared" si="36"/>
        <v>1049</v>
      </c>
      <c r="M143" s="130">
        <v>53</v>
      </c>
      <c r="N143" s="130">
        <v>148</v>
      </c>
      <c r="O143" s="130">
        <v>638</v>
      </c>
      <c r="P143" s="130">
        <v>547</v>
      </c>
      <c r="Q143" s="130">
        <v>20</v>
      </c>
      <c r="R143" s="130">
        <v>6</v>
      </c>
      <c r="S143" s="130">
        <f t="shared" si="37"/>
        <v>1412</v>
      </c>
    </row>
    <row r="144" spans="1:19" ht="24.75" customHeight="1" hidden="1">
      <c r="A144" s="126" t="s">
        <v>159</v>
      </c>
      <c r="B144" s="130">
        <f t="shared" si="34"/>
        <v>10969</v>
      </c>
      <c r="C144" s="130">
        <v>1291</v>
      </c>
      <c r="D144" s="130">
        <v>1365</v>
      </c>
      <c r="E144" s="130">
        <v>2249</v>
      </c>
      <c r="F144" s="130">
        <v>1762</v>
      </c>
      <c r="G144" s="130">
        <f t="shared" si="35"/>
        <v>6667</v>
      </c>
      <c r="H144" s="130">
        <v>0</v>
      </c>
      <c r="I144" s="130">
        <v>134</v>
      </c>
      <c r="J144" s="130">
        <v>451</v>
      </c>
      <c r="K144" s="130">
        <v>0</v>
      </c>
      <c r="L144" s="130">
        <f t="shared" si="36"/>
        <v>585</v>
      </c>
      <c r="M144" s="130">
        <v>338</v>
      </c>
      <c r="N144" s="130">
        <v>83</v>
      </c>
      <c r="O144" s="130">
        <v>1757</v>
      </c>
      <c r="P144" s="130">
        <v>1085</v>
      </c>
      <c r="Q144" s="130">
        <v>454</v>
      </c>
      <c r="R144" s="130">
        <v>0</v>
      </c>
      <c r="S144" s="130">
        <f t="shared" si="37"/>
        <v>3717</v>
      </c>
    </row>
    <row r="145" spans="1:19" ht="24.75" customHeight="1" hidden="1">
      <c r="A145" s="126" t="s">
        <v>160</v>
      </c>
      <c r="B145" s="130">
        <f t="shared" si="34"/>
        <v>8317</v>
      </c>
      <c r="C145" s="130">
        <v>1214</v>
      </c>
      <c r="D145" s="130">
        <v>961</v>
      </c>
      <c r="E145" s="130">
        <v>2063</v>
      </c>
      <c r="F145" s="130">
        <v>1015</v>
      </c>
      <c r="G145" s="130">
        <f t="shared" si="35"/>
        <v>5253</v>
      </c>
      <c r="H145" s="130">
        <v>28</v>
      </c>
      <c r="I145" s="130">
        <v>118</v>
      </c>
      <c r="J145" s="130">
        <v>605</v>
      </c>
      <c r="K145" s="130">
        <v>151</v>
      </c>
      <c r="L145" s="130">
        <f t="shared" si="36"/>
        <v>902</v>
      </c>
      <c r="M145" s="130">
        <v>115</v>
      </c>
      <c r="N145" s="130">
        <v>33</v>
      </c>
      <c r="O145" s="130">
        <v>907</v>
      </c>
      <c r="P145" s="130">
        <v>835</v>
      </c>
      <c r="Q145" s="130">
        <v>263</v>
      </c>
      <c r="R145" s="130">
        <v>9</v>
      </c>
      <c r="S145" s="130">
        <f t="shared" si="37"/>
        <v>2162</v>
      </c>
    </row>
    <row r="146" spans="1:19" ht="24.75" customHeight="1" hidden="1">
      <c r="A146" s="126" t="s">
        <v>161</v>
      </c>
      <c r="B146" s="130">
        <f t="shared" si="34"/>
        <v>11259</v>
      </c>
      <c r="C146" s="130">
        <v>1747</v>
      </c>
      <c r="D146" s="130">
        <v>1419</v>
      </c>
      <c r="E146" s="130">
        <v>1543</v>
      </c>
      <c r="F146" s="130">
        <v>2622</v>
      </c>
      <c r="G146" s="130">
        <f t="shared" si="35"/>
        <v>7331</v>
      </c>
      <c r="H146" s="130">
        <v>0</v>
      </c>
      <c r="I146" s="130">
        <v>586</v>
      </c>
      <c r="J146" s="130">
        <v>766</v>
      </c>
      <c r="K146" s="130">
        <v>0</v>
      </c>
      <c r="L146" s="130">
        <f t="shared" si="36"/>
        <v>1352</v>
      </c>
      <c r="M146" s="130">
        <v>117</v>
      </c>
      <c r="N146" s="130">
        <v>191</v>
      </c>
      <c r="O146" s="130">
        <v>1723</v>
      </c>
      <c r="P146" s="130">
        <v>474</v>
      </c>
      <c r="Q146" s="130">
        <v>47</v>
      </c>
      <c r="R146" s="130">
        <v>24</v>
      </c>
      <c r="S146" s="130">
        <f t="shared" si="37"/>
        <v>2576</v>
      </c>
    </row>
    <row r="147" spans="1:19" ht="24.75" customHeight="1" hidden="1">
      <c r="A147" s="126" t="s">
        <v>162</v>
      </c>
      <c r="B147" s="130">
        <f t="shared" si="34"/>
        <v>10585</v>
      </c>
      <c r="C147" s="130">
        <v>1851</v>
      </c>
      <c r="D147" s="130">
        <v>650</v>
      </c>
      <c r="E147" s="130">
        <v>2120</v>
      </c>
      <c r="F147" s="130">
        <v>1041</v>
      </c>
      <c r="G147" s="130">
        <f t="shared" si="35"/>
        <v>5662</v>
      </c>
      <c r="H147" s="130">
        <v>62</v>
      </c>
      <c r="I147" s="130">
        <v>94</v>
      </c>
      <c r="J147" s="130">
        <v>1130</v>
      </c>
      <c r="K147" s="130">
        <v>44</v>
      </c>
      <c r="L147" s="130">
        <f t="shared" si="36"/>
        <v>1330</v>
      </c>
      <c r="M147" s="130">
        <v>667</v>
      </c>
      <c r="N147" s="130">
        <v>152</v>
      </c>
      <c r="O147" s="130">
        <v>950</v>
      </c>
      <c r="P147" s="130">
        <v>1443</v>
      </c>
      <c r="Q147" s="130">
        <v>166</v>
      </c>
      <c r="R147" s="130">
        <v>215</v>
      </c>
      <c r="S147" s="130">
        <f t="shared" si="37"/>
        <v>3593</v>
      </c>
    </row>
    <row r="148" spans="1:19" ht="24.75" customHeight="1" hidden="1">
      <c r="A148" s="126" t="s">
        <v>163</v>
      </c>
      <c r="B148" s="130">
        <f t="shared" si="34"/>
        <v>11329</v>
      </c>
      <c r="C148" s="130">
        <v>1403</v>
      </c>
      <c r="D148" s="130">
        <v>1192</v>
      </c>
      <c r="E148" s="130">
        <v>1696</v>
      </c>
      <c r="F148" s="130">
        <v>2740</v>
      </c>
      <c r="G148" s="130">
        <f t="shared" si="35"/>
        <v>7031</v>
      </c>
      <c r="H148" s="130">
        <v>102</v>
      </c>
      <c r="I148" s="130">
        <v>314</v>
      </c>
      <c r="J148" s="130">
        <v>932</v>
      </c>
      <c r="K148" s="130">
        <v>0</v>
      </c>
      <c r="L148" s="130">
        <f t="shared" si="36"/>
        <v>1348</v>
      </c>
      <c r="M148" s="130">
        <v>287</v>
      </c>
      <c r="N148" s="130">
        <v>249</v>
      </c>
      <c r="O148" s="130">
        <v>580</v>
      </c>
      <c r="P148" s="130">
        <v>1098</v>
      </c>
      <c r="Q148" s="130">
        <v>669</v>
      </c>
      <c r="R148" s="130">
        <v>67</v>
      </c>
      <c r="S148" s="130">
        <f t="shared" si="37"/>
        <v>2950</v>
      </c>
    </row>
    <row r="149" spans="1:19" ht="24.75" customHeight="1" hidden="1">
      <c r="A149" s="126" t="s">
        <v>152</v>
      </c>
      <c r="B149" s="130">
        <f t="shared" si="34"/>
        <v>13723</v>
      </c>
      <c r="C149" s="130">
        <v>2218</v>
      </c>
      <c r="D149" s="130">
        <v>1363</v>
      </c>
      <c r="E149" s="130">
        <v>4003</v>
      </c>
      <c r="F149" s="130">
        <v>2592</v>
      </c>
      <c r="G149" s="130">
        <f t="shared" si="35"/>
        <v>10176</v>
      </c>
      <c r="H149" s="130">
        <v>0</v>
      </c>
      <c r="I149" s="130">
        <v>129</v>
      </c>
      <c r="J149" s="130">
        <v>1182</v>
      </c>
      <c r="K149" s="130">
        <v>61</v>
      </c>
      <c r="L149" s="130">
        <f t="shared" si="36"/>
        <v>1372</v>
      </c>
      <c r="M149" s="130">
        <v>163</v>
      </c>
      <c r="N149" s="130">
        <v>106</v>
      </c>
      <c r="O149" s="130">
        <v>1050</v>
      </c>
      <c r="P149" s="130">
        <v>769</v>
      </c>
      <c r="Q149" s="130">
        <v>48</v>
      </c>
      <c r="R149" s="130">
        <v>39</v>
      </c>
      <c r="S149" s="130">
        <f t="shared" si="37"/>
        <v>2175</v>
      </c>
    </row>
    <row r="150" spans="1:19" ht="24.75" customHeight="1" hidden="1">
      <c r="A150" s="126" t="s">
        <v>153</v>
      </c>
      <c r="B150" s="130">
        <f t="shared" si="34"/>
        <v>13559</v>
      </c>
      <c r="C150" s="130">
        <v>3053</v>
      </c>
      <c r="D150" s="130">
        <v>1538</v>
      </c>
      <c r="E150" s="130">
        <v>3335</v>
      </c>
      <c r="F150" s="130">
        <v>1555</v>
      </c>
      <c r="G150" s="130">
        <f t="shared" si="35"/>
        <v>9481</v>
      </c>
      <c r="H150" s="130">
        <v>65</v>
      </c>
      <c r="I150" s="130">
        <v>358</v>
      </c>
      <c r="J150" s="130">
        <v>1347</v>
      </c>
      <c r="K150" s="130">
        <v>0</v>
      </c>
      <c r="L150" s="130">
        <f t="shared" si="36"/>
        <v>1770</v>
      </c>
      <c r="M150" s="130">
        <v>49</v>
      </c>
      <c r="N150" s="130">
        <v>77</v>
      </c>
      <c r="O150" s="130">
        <v>1495</v>
      </c>
      <c r="P150" s="130">
        <v>581</v>
      </c>
      <c r="Q150" s="130">
        <v>94</v>
      </c>
      <c r="R150" s="130">
        <v>12</v>
      </c>
      <c r="S150" s="130">
        <f t="shared" si="37"/>
        <v>2308</v>
      </c>
    </row>
    <row r="151" spans="1:19" ht="24.75" customHeight="1" hidden="1">
      <c r="A151" s="126" t="s">
        <v>154</v>
      </c>
      <c r="B151" s="130">
        <f t="shared" si="34"/>
        <v>13893</v>
      </c>
      <c r="C151" s="130">
        <v>1406</v>
      </c>
      <c r="D151" s="130">
        <v>1587</v>
      </c>
      <c r="E151" s="130">
        <v>3629</v>
      </c>
      <c r="F151" s="130">
        <v>1994</v>
      </c>
      <c r="G151" s="130">
        <f t="shared" si="35"/>
        <v>8616</v>
      </c>
      <c r="H151" s="130">
        <v>30</v>
      </c>
      <c r="I151" s="130">
        <v>331</v>
      </c>
      <c r="J151" s="130">
        <v>1627</v>
      </c>
      <c r="K151" s="130">
        <v>0</v>
      </c>
      <c r="L151" s="130">
        <f t="shared" si="36"/>
        <v>1988</v>
      </c>
      <c r="M151" s="130">
        <v>130</v>
      </c>
      <c r="N151" s="130">
        <v>639</v>
      </c>
      <c r="O151" s="130">
        <v>1457</v>
      </c>
      <c r="P151" s="130">
        <v>856</v>
      </c>
      <c r="Q151" s="130">
        <v>160</v>
      </c>
      <c r="R151" s="130">
        <v>47</v>
      </c>
      <c r="S151" s="130">
        <f t="shared" si="37"/>
        <v>3289</v>
      </c>
    </row>
    <row r="152" spans="1:19" ht="24.75" customHeight="1" hidden="1">
      <c r="A152" s="126" t="s">
        <v>155</v>
      </c>
      <c r="B152" s="130">
        <f t="shared" si="34"/>
        <v>12413</v>
      </c>
      <c r="C152" s="130">
        <v>1111</v>
      </c>
      <c r="D152" s="130">
        <v>1858</v>
      </c>
      <c r="E152" s="130">
        <v>2680</v>
      </c>
      <c r="F152" s="130">
        <v>1733</v>
      </c>
      <c r="G152" s="130">
        <f t="shared" si="35"/>
        <v>7382</v>
      </c>
      <c r="H152" s="130">
        <v>0</v>
      </c>
      <c r="I152" s="130">
        <v>118</v>
      </c>
      <c r="J152" s="130">
        <v>1223</v>
      </c>
      <c r="K152" s="130">
        <v>21</v>
      </c>
      <c r="L152" s="130">
        <f t="shared" si="36"/>
        <v>1362</v>
      </c>
      <c r="M152" s="130">
        <v>78</v>
      </c>
      <c r="N152" s="130">
        <v>109</v>
      </c>
      <c r="O152" s="130">
        <v>1324</v>
      </c>
      <c r="P152" s="130">
        <v>1901</v>
      </c>
      <c r="Q152" s="130">
        <v>136</v>
      </c>
      <c r="R152" s="130">
        <v>121</v>
      </c>
      <c r="S152" s="130">
        <f t="shared" si="37"/>
        <v>3669</v>
      </c>
    </row>
    <row r="153" spans="1:19" ht="24.75" customHeight="1" hidden="1">
      <c r="A153" s="126" t="s">
        <v>156</v>
      </c>
      <c r="B153" s="130">
        <f t="shared" si="34"/>
        <v>12569</v>
      </c>
      <c r="C153" s="130">
        <v>2090</v>
      </c>
      <c r="D153" s="130">
        <v>1293</v>
      </c>
      <c r="E153" s="130">
        <v>2827</v>
      </c>
      <c r="F153" s="130">
        <v>1360</v>
      </c>
      <c r="G153" s="130">
        <f t="shared" si="35"/>
        <v>7570</v>
      </c>
      <c r="H153" s="130">
        <v>143</v>
      </c>
      <c r="I153" s="130">
        <v>239</v>
      </c>
      <c r="J153" s="130">
        <v>1138</v>
      </c>
      <c r="K153" s="130">
        <v>111</v>
      </c>
      <c r="L153" s="130">
        <f t="shared" si="36"/>
        <v>1631</v>
      </c>
      <c r="M153" s="130">
        <v>91</v>
      </c>
      <c r="N153" s="130">
        <v>185</v>
      </c>
      <c r="O153" s="130">
        <v>1884</v>
      </c>
      <c r="P153" s="130">
        <v>818</v>
      </c>
      <c r="Q153" s="130">
        <v>372</v>
      </c>
      <c r="R153" s="130">
        <v>18</v>
      </c>
      <c r="S153" s="130">
        <f t="shared" si="37"/>
        <v>3368</v>
      </c>
    </row>
    <row r="154" spans="1:19" ht="24.75" customHeight="1" hidden="1">
      <c r="A154" s="126" t="s">
        <v>157</v>
      </c>
      <c r="B154" s="130">
        <f t="shared" si="34"/>
        <v>12843</v>
      </c>
      <c r="C154" s="130">
        <v>1176</v>
      </c>
      <c r="D154" s="130">
        <v>1543</v>
      </c>
      <c r="E154" s="130">
        <v>3197</v>
      </c>
      <c r="F154" s="130">
        <v>1631</v>
      </c>
      <c r="G154" s="130">
        <f t="shared" si="35"/>
        <v>7547</v>
      </c>
      <c r="H154" s="130">
        <v>71</v>
      </c>
      <c r="I154" s="130">
        <v>231</v>
      </c>
      <c r="J154" s="130">
        <v>1109</v>
      </c>
      <c r="K154" s="130">
        <v>50</v>
      </c>
      <c r="L154" s="130">
        <f t="shared" si="36"/>
        <v>1461</v>
      </c>
      <c r="M154" s="130">
        <v>546</v>
      </c>
      <c r="N154" s="130">
        <v>517</v>
      </c>
      <c r="O154" s="130">
        <v>1755</v>
      </c>
      <c r="P154" s="130">
        <v>663</v>
      </c>
      <c r="Q154" s="130">
        <v>207</v>
      </c>
      <c r="R154" s="130">
        <v>147</v>
      </c>
      <c r="S154" s="130">
        <f t="shared" si="37"/>
        <v>3835</v>
      </c>
    </row>
    <row r="155" spans="1:19" ht="24.75" customHeight="1" hidden="1">
      <c r="A155" s="126" t="s">
        <v>158</v>
      </c>
      <c r="B155" s="130">
        <f t="shared" si="34"/>
        <v>14289</v>
      </c>
      <c r="C155" s="130">
        <v>1230</v>
      </c>
      <c r="D155" s="130">
        <v>1666</v>
      </c>
      <c r="E155" s="130">
        <v>3336</v>
      </c>
      <c r="F155" s="130">
        <v>1970</v>
      </c>
      <c r="G155" s="130">
        <f t="shared" si="35"/>
        <v>8202</v>
      </c>
      <c r="H155" s="130">
        <v>0</v>
      </c>
      <c r="I155" s="130">
        <v>295</v>
      </c>
      <c r="J155" s="130">
        <v>1754</v>
      </c>
      <c r="K155" s="130">
        <v>15</v>
      </c>
      <c r="L155" s="130">
        <f t="shared" si="36"/>
        <v>2064</v>
      </c>
      <c r="M155" s="130">
        <v>73</v>
      </c>
      <c r="N155" s="130">
        <v>385</v>
      </c>
      <c r="O155" s="130">
        <v>1515</v>
      </c>
      <c r="P155" s="130">
        <v>1714</v>
      </c>
      <c r="Q155" s="130">
        <v>282</v>
      </c>
      <c r="R155" s="130">
        <v>54</v>
      </c>
      <c r="S155" s="130">
        <f t="shared" si="37"/>
        <v>4023</v>
      </c>
    </row>
    <row r="156" spans="1:19" ht="24.75" customHeight="1" hidden="1">
      <c r="A156" s="126" t="s">
        <v>159</v>
      </c>
      <c r="B156" s="130">
        <f t="shared" si="34"/>
        <v>17140</v>
      </c>
      <c r="C156" s="130">
        <v>1911</v>
      </c>
      <c r="D156" s="130">
        <v>1552</v>
      </c>
      <c r="E156" s="130">
        <v>4079</v>
      </c>
      <c r="F156" s="130">
        <v>2223</v>
      </c>
      <c r="G156" s="130">
        <f t="shared" si="35"/>
        <v>9765</v>
      </c>
      <c r="H156" s="130">
        <v>285</v>
      </c>
      <c r="I156" s="130">
        <v>453</v>
      </c>
      <c r="J156" s="130">
        <v>1450</v>
      </c>
      <c r="K156" s="130">
        <v>55</v>
      </c>
      <c r="L156" s="130">
        <f t="shared" si="36"/>
        <v>2243</v>
      </c>
      <c r="M156" s="130">
        <v>204</v>
      </c>
      <c r="N156" s="130">
        <v>599</v>
      </c>
      <c r="O156" s="130">
        <v>1992</v>
      </c>
      <c r="P156" s="130">
        <v>1790</v>
      </c>
      <c r="Q156" s="130">
        <v>517</v>
      </c>
      <c r="R156" s="130">
        <v>30</v>
      </c>
      <c r="S156" s="130">
        <f t="shared" si="37"/>
        <v>5132</v>
      </c>
    </row>
    <row r="157" spans="1:19" ht="24.75" customHeight="1" hidden="1">
      <c r="A157" s="126" t="s">
        <v>160</v>
      </c>
      <c r="B157" s="130">
        <f t="shared" si="34"/>
        <v>15459</v>
      </c>
      <c r="C157" s="130">
        <v>2423</v>
      </c>
      <c r="D157" s="130">
        <v>935</v>
      </c>
      <c r="E157" s="130">
        <v>4006</v>
      </c>
      <c r="F157" s="130">
        <v>1830</v>
      </c>
      <c r="G157" s="130">
        <f t="shared" si="35"/>
        <v>9194</v>
      </c>
      <c r="H157" s="130">
        <v>76</v>
      </c>
      <c r="I157" s="130">
        <v>532</v>
      </c>
      <c r="J157" s="130">
        <v>1419</v>
      </c>
      <c r="K157" s="130">
        <v>65</v>
      </c>
      <c r="L157" s="130">
        <f t="shared" si="36"/>
        <v>2092</v>
      </c>
      <c r="M157" s="130">
        <v>223</v>
      </c>
      <c r="N157" s="130">
        <v>524</v>
      </c>
      <c r="O157" s="130">
        <v>2042</v>
      </c>
      <c r="P157" s="130">
        <v>874</v>
      </c>
      <c r="Q157" s="130">
        <v>501</v>
      </c>
      <c r="R157" s="130">
        <v>9</v>
      </c>
      <c r="S157" s="130">
        <f t="shared" si="37"/>
        <v>4173</v>
      </c>
    </row>
    <row r="158" spans="1:19" ht="24.75" customHeight="1" hidden="1">
      <c r="A158" s="126" t="s">
        <v>161</v>
      </c>
      <c r="B158" s="130">
        <f t="shared" si="34"/>
        <v>13944</v>
      </c>
      <c r="C158" s="130">
        <v>1628</v>
      </c>
      <c r="D158" s="130">
        <v>1318</v>
      </c>
      <c r="E158" s="130">
        <v>3615</v>
      </c>
      <c r="F158" s="130">
        <v>1952</v>
      </c>
      <c r="G158" s="130">
        <f t="shared" si="35"/>
        <v>8513</v>
      </c>
      <c r="H158" s="130">
        <v>36</v>
      </c>
      <c r="I158" s="130">
        <v>114</v>
      </c>
      <c r="J158" s="130">
        <v>1086</v>
      </c>
      <c r="K158" s="130">
        <v>36</v>
      </c>
      <c r="L158" s="130">
        <f t="shared" si="36"/>
        <v>1272</v>
      </c>
      <c r="M158" s="130">
        <v>60</v>
      </c>
      <c r="N158" s="130">
        <v>511</v>
      </c>
      <c r="O158" s="130">
        <v>1721</v>
      </c>
      <c r="P158" s="130">
        <v>1587</v>
      </c>
      <c r="Q158" s="130">
        <v>142</v>
      </c>
      <c r="R158" s="130">
        <v>138</v>
      </c>
      <c r="S158" s="130">
        <f t="shared" si="37"/>
        <v>4159</v>
      </c>
    </row>
    <row r="159" spans="1:19" ht="24.75" customHeight="1" hidden="1">
      <c r="A159" s="126" t="s">
        <v>162</v>
      </c>
      <c r="B159" s="130">
        <f t="shared" si="34"/>
        <v>15500</v>
      </c>
      <c r="C159" s="130">
        <v>1496</v>
      </c>
      <c r="D159" s="130">
        <v>1765</v>
      </c>
      <c r="E159" s="130">
        <v>3770</v>
      </c>
      <c r="F159" s="130">
        <v>2203</v>
      </c>
      <c r="G159" s="130">
        <f t="shared" si="35"/>
        <v>9234</v>
      </c>
      <c r="H159" s="130">
        <v>22</v>
      </c>
      <c r="I159" s="130">
        <v>182</v>
      </c>
      <c r="J159" s="130">
        <v>1158</v>
      </c>
      <c r="K159" s="130">
        <v>85</v>
      </c>
      <c r="L159" s="130">
        <f t="shared" si="36"/>
        <v>1447</v>
      </c>
      <c r="M159" s="130">
        <v>299</v>
      </c>
      <c r="N159" s="130">
        <v>536</v>
      </c>
      <c r="O159" s="130">
        <v>2596</v>
      </c>
      <c r="P159" s="130">
        <v>1127</v>
      </c>
      <c r="Q159" s="130">
        <v>249</v>
      </c>
      <c r="R159" s="130">
        <v>12</v>
      </c>
      <c r="S159" s="130">
        <f t="shared" si="37"/>
        <v>4819</v>
      </c>
    </row>
    <row r="160" spans="1:19" ht="24.75" customHeight="1" hidden="1">
      <c r="A160" s="126" t="s">
        <v>164</v>
      </c>
      <c r="B160" s="130">
        <f t="shared" si="34"/>
        <v>14433</v>
      </c>
      <c r="C160" s="130">
        <v>1064</v>
      </c>
      <c r="D160" s="130">
        <v>2001</v>
      </c>
      <c r="E160" s="130">
        <v>2548</v>
      </c>
      <c r="F160" s="130">
        <v>3520</v>
      </c>
      <c r="G160" s="130">
        <f t="shared" si="35"/>
        <v>9133</v>
      </c>
      <c r="H160" s="130">
        <v>28</v>
      </c>
      <c r="I160" s="130">
        <v>330</v>
      </c>
      <c r="J160" s="130">
        <v>1200</v>
      </c>
      <c r="K160" s="130">
        <v>270</v>
      </c>
      <c r="L160" s="130">
        <f t="shared" si="36"/>
        <v>1828</v>
      </c>
      <c r="M160" s="130">
        <v>139</v>
      </c>
      <c r="N160" s="130">
        <v>311</v>
      </c>
      <c r="O160" s="130">
        <v>1701</v>
      </c>
      <c r="P160" s="130">
        <v>1177</v>
      </c>
      <c r="Q160" s="130">
        <v>144</v>
      </c>
      <c r="R160" s="130">
        <v>0</v>
      </c>
      <c r="S160" s="130">
        <f t="shared" si="37"/>
        <v>3472</v>
      </c>
    </row>
    <row r="161" spans="1:19" ht="24.75" customHeight="1" hidden="1">
      <c r="A161" s="126" t="s">
        <v>152</v>
      </c>
      <c r="B161" s="130">
        <f t="shared" si="34"/>
        <v>16124</v>
      </c>
      <c r="C161" s="130">
        <v>1229</v>
      </c>
      <c r="D161" s="130">
        <v>1320</v>
      </c>
      <c r="E161" s="130">
        <v>5226</v>
      </c>
      <c r="F161" s="130">
        <v>2554</v>
      </c>
      <c r="G161" s="130">
        <f t="shared" si="35"/>
        <v>10329</v>
      </c>
      <c r="H161" s="130">
        <v>42</v>
      </c>
      <c r="I161" s="130">
        <v>141</v>
      </c>
      <c r="J161" s="130">
        <v>1459</v>
      </c>
      <c r="K161" s="130">
        <v>79</v>
      </c>
      <c r="L161" s="130">
        <f t="shared" si="36"/>
        <v>1721</v>
      </c>
      <c r="M161" s="130">
        <v>176</v>
      </c>
      <c r="N161" s="130">
        <v>1372</v>
      </c>
      <c r="O161" s="130">
        <v>1659</v>
      </c>
      <c r="P161" s="130">
        <v>670</v>
      </c>
      <c r="Q161" s="130">
        <v>177</v>
      </c>
      <c r="R161" s="130">
        <v>20</v>
      </c>
      <c r="S161" s="130">
        <f t="shared" si="37"/>
        <v>4074</v>
      </c>
    </row>
    <row r="162" spans="1:19" ht="24.75" customHeight="1" hidden="1">
      <c r="A162" s="126" t="s">
        <v>153</v>
      </c>
      <c r="B162" s="130">
        <f t="shared" si="34"/>
        <v>13525</v>
      </c>
      <c r="C162" s="130">
        <v>1549</v>
      </c>
      <c r="D162" s="130">
        <v>992</v>
      </c>
      <c r="E162" s="130">
        <v>2933</v>
      </c>
      <c r="F162" s="130">
        <v>2275</v>
      </c>
      <c r="G162" s="130">
        <f t="shared" si="35"/>
        <v>7749</v>
      </c>
      <c r="H162" s="130">
        <v>0</v>
      </c>
      <c r="I162" s="130">
        <v>141</v>
      </c>
      <c r="J162" s="130">
        <v>1004</v>
      </c>
      <c r="K162" s="130">
        <v>54</v>
      </c>
      <c r="L162" s="130">
        <f t="shared" si="36"/>
        <v>1199</v>
      </c>
      <c r="M162" s="130">
        <v>243</v>
      </c>
      <c r="N162" s="130">
        <v>279</v>
      </c>
      <c r="O162" s="130">
        <v>2010</v>
      </c>
      <c r="P162" s="130">
        <v>1770</v>
      </c>
      <c r="Q162" s="130">
        <v>275</v>
      </c>
      <c r="R162" s="130">
        <v>0</v>
      </c>
      <c r="S162" s="130">
        <f t="shared" si="37"/>
        <v>4577</v>
      </c>
    </row>
    <row r="163" spans="1:19" ht="24.75" customHeight="1" hidden="1">
      <c r="A163" s="126" t="s">
        <v>154</v>
      </c>
      <c r="B163" s="130">
        <f t="shared" si="34"/>
        <v>16612</v>
      </c>
      <c r="C163" s="130">
        <v>1794</v>
      </c>
      <c r="D163" s="130">
        <v>2913</v>
      </c>
      <c r="E163" s="130">
        <v>4522</v>
      </c>
      <c r="F163" s="130">
        <v>1669</v>
      </c>
      <c r="G163" s="130">
        <f t="shared" si="35"/>
        <v>10898</v>
      </c>
      <c r="H163" s="130">
        <v>15</v>
      </c>
      <c r="I163" s="130">
        <v>206</v>
      </c>
      <c r="J163" s="130">
        <v>1216</v>
      </c>
      <c r="K163" s="130">
        <v>170</v>
      </c>
      <c r="L163" s="130">
        <f t="shared" si="36"/>
        <v>1607</v>
      </c>
      <c r="M163" s="130">
        <v>0</v>
      </c>
      <c r="N163" s="130">
        <v>610</v>
      </c>
      <c r="O163" s="130">
        <v>2149</v>
      </c>
      <c r="P163" s="130">
        <v>1093</v>
      </c>
      <c r="Q163" s="130">
        <v>255</v>
      </c>
      <c r="R163" s="130">
        <v>0</v>
      </c>
      <c r="S163" s="130">
        <f t="shared" si="37"/>
        <v>4107</v>
      </c>
    </row>
    <row r="164" spans="1:19" ht="24.75" customHeight="1" hidden="1">
      <c r="A164" s="126" t="s">
        <v>155</v>
      </c>
      <c r="B164" s="130">
        <f t="shared" si="34"/>
        <v>12563</v>
      </c>
      <c r="C164" s="130">
        <v>1184</v>
      </c>
      <c r="D164" s="130">
        <v>799</v>
      </c>
      <c r="E164" s="130">
        <v>3553</v>
      </c>
      <c r="F164" s="130">
        <v>1814</v>
      </c>
      <c r="G164" s="130">
        <f t="shared" si="35"/>
        <v>7350</v>
      </c>
      <c r="H164" s="130">
        <v>35</v>
      </c>
      <c r="I164" s="130">
        <v>203</v>
      </c>
      <c r="J164" s="130">
        <v>1323</v>
      </c>
      <c r="K164" s="130">
        <v>45</v>
      </c>
      <c r="L164" s="130">
        <f t="shared" si="36"/>
        <v>1606</v>
      </c>
      <c r="M164" s="130">
        <v>157</v>
      </c>
      <c r="N164" s="130">
        <v>304</v>
      </c>
      <c r="O164" s="130">
        <v>1397</v>
      </c>
      <c r="P164" s="130">
        <v>1497</v>
      </c>
      <c r="Q164" s="130">
        <v>252</v>
      </c>
      <c r="R164" s="130">
        <v>0</v>
      </c>
      <c r="S164" s="130">
        <f t="shared" si="37"/>
        <v>3607</v>
      </c>
    </row>
    <row r="165" spans="1:19" ht="24.75" customHeight="1" hidden="1">
      <c r="A165" s="126" t="s">
        <v>156</v>
      </c>
      <c r="B165" s="130">
        <f t="shared" si="34"/>
        <v>13691</v>
      </c>
      <c r="C165" s="130">
        <v>1478</v>
      </c>
      <c r="D165" s="130">
        <v>1269</v>
      </c>
      <c r="E165" s="130">
        <v>3488</v>
      </c>
      <c r="F165" s="130">
        <v>2706</v>
      </c>
      <c r="G165" s="130">
        <f t="shared" si="35"/>
        <v>8941</v>
      </c>
      <c r="H165" s="130">
        <v>30</v>
      </c>
      <c r="I165" s="130">
        <v>123</v>
      </c>
      <c r="J165" s="130">
        <v>1033</v>
      </c>
      <c r="K165" s="130">
        <v>14</v>
      </c>
      <c r="L165" s="130">
        <f t="shared" si="36"/>
        <v>1200</v>
      </c>
      <c r="M165" s="130">
        <v>545</v>
      </c>
      <c r="N165" s="130">
        <v>423</v>
      </c>
      <c r="O165" s="130">
        <v>1445</v>
      </c>
      <c r="P165" s="130">
        <v>998</v>
      </c>
      <c r="Q165" s="130">
        <v>139</v>
      </c>
      <c r="R165" s="130">
        <v>0</v>
      </c>
      <c r="S165" s="130">
        <f t="shared" si="37"/>
        <v>3550</v>
      </c>
    </row>
    <row r="166" spans="1:19" ht="24.75" customHeight="1" hidden="1">
      <c r="A166" s="126" t="s">
        <v>157</v>
      </c>
      <c r="B166" s="130">
        <f t="shared" si="34"/>
        <v>14513</v>
      </c>
      <c r="C166" s="130">
        <v>1000</v>
      </c>
      <c r="D166" s="130">
        <v>372</v>
      </c>
      <c r="E166" s="130">
        <v>5100</v>
      </c>
      <c r="F166" s="130">
        <v>1642</v>
      </c>
      <c r="G166" s="130">
        <f t="shared" si="35"/>
        <v>8114</v>
      </c>
      <c r="H166" s="130">
        <v>157</v>
      </c>
      <c r="I166" s="130">
        <v>146</v>
      </c>
      <c r="J166" s="130">
        <v>1297</v>
      </c>
      <c r="K166" s="130">
        <v>40</v>
      </c>
      <c r="L166" s="130">
        <f t="shared" si="36"/>
        <v>1640</v>
      </c>
      <c r="M166" s="130">
        <v>291</v>
      </c>
      <c r="N166" s="130">
        <v>449</v>
      </c>
      <c r="O166" s="130">
        <v>2423</v>
      </c>
      <c r="P166" s="130">
        <v>1202</v>
      </c>
      <c r="Q166" s="130">
        <v>394</v>
      </c>
      <c r="R166" s="130">
        <v>0</v>
      </c>
      <c r="S166" s="130">
        <f t="shared" si="37"/>
        <v>4759</v>
      </c>
    </row>
    <row r="167" spans="1:19" ht="24.75" customHeight="1" hidden="1">
      <c r="A167" s="126" t="s">
        <v>158</v>
      </c>
      <c r="B167" s="130">
        <f t="shared" si="34"/>
        <v>9109</v>
      </c>
      <c r="C167" s="130">
        <v>613</v>
      </c>
      <c r="D167" s="130">
        <v>768</v>
      </c>
      <c r="E167" s="130">
        <v>2488</v>
      </c>
      <c r="F167" s="130">
        <v>1574</v>
      </c>
      <c r="G167" s="130">
        <f t="shared" si="35"/>
        <v>5443</v>
      </c>
      <c r="H167" s="130">
        <v>75</v>
      </c>
      <c r="I167" s="130">
        <v>160</v>
      </c>
      <c r="J167" s="130">
        <v>692</v>
      </c>
      <c r="K167" s="130">
        <v>105</v>
      </c>
      <c r="L167" s="130">
        <f t="shared" si="36"/>
        <v>1032</v>
      </c>
      <c r="M167" s="130">
        <v>0</v>
      </c>
      <c r="N167" s="130">
        <v>589</v>
      </c>
      <c r="O167" s="130">
        <v>1029</v>
      </c>
      <c r="P167" s="130">
        <v>848</v>
      </c>
      <c r="Q167" s="130">
        <v>168</v>
      </c>
      <c r="R167" s="130">
        <v>0</v>
      </c>
      <c r="S167" s="130">
        <f t="shared" si="37"/>
        <v>2634</v>
      </c>
    </row>
    <row r="168" spans="1:19" ht="24.75" customHeight="1" hidden="1">
      <c r="A168" s="126" t="s">
        <v>159</v>
      </c>
      <c r="B168" s="130">
        <f t="shared" si="34"/>
        <v>12176</v>
      </c>
      <c r="C168" s="130">
        <v>1654</v>
      </c>
      <c r="D168" s="130">
        <v>726</v>
      </c>
      <c r="E168" s="130">
        <v>2840</v>
      </c>
      <c r="F168" s="130">
        <v>1875</v>
      </c>
      <c r="G168" s="130">
        <f t="shared" si="35"/>
        <v>7095</v>
      </c>
      <c r="H168" s="130">
        <v>133</v>
      </c>
      <c r="I168" s="130">
        <v>137</v>
      </c>
      <c r="J168" s="130">
        <v>1288</v>
      </c>
      <c r="K168" s="130">
        <v>0</v>
      </c>
      <c r="L168" s="130">
        <f t="shared" si="36"/>
        <v>1558</v>
      </c>
      <c r="M168" s="130">
        <v>172</v>
      </c>
      <c r="N168" s="130">
        <v>280</v>
      </c>
      <c r="O168" s="130">
        <v>2016</v>
      </c>
      <c r="P168" s="130">
        <v>671</v>
      </c>
      <c r="Q168" s="130">
        <v>384</v>
      </c>
      <c r="R168" s="130">
        <v>0</v>
      </c>
      <c r="S168" s="130">
        <f t="shared" si="37"/>
        <v>3523</v>
      </c>
    </row>
    <row r="169" spans="1:19" ht="24.75" customHeight="1" hidden="1">
      <c r="A169" s="126" t="s">
        <v>160</v>
      </c>
      <c r="B169" s="130">
        <f t="shared" si="34"/>
        <v>12631</v>
      </c>
      <c r="C169" s="130">
        <v>974</v>
      </c>
      <c r="D169" s="130">
        <v>1154</v>
      </c>
      <c r="E169" s="130">
        <v>3035</v>
      </c>
      <c r="F169" s="130">
        <v>1574</v>
      </c>
      <c r="G169" s="130">
        <f t="shared" si="35"/>
        <v>6737</v>
      </c>
      <c r="H169" s="130">
        <v>112</v>
      </c>
      <c r="I169" s="130">
        <v>121</v>
      </c>
      <c r="J169" s="130">
        <v>1136</v>
      </c>
      <c r="K169" s="130">
        <v>74</v>
      </c>
      <c r="L169" s="130">
        <f t="shared" si="36"/>
        <v>1443</v>
      </c>
      <c r="M169" s="130">
        <v>124</v>
      </c>
      <c r="N169" s="130">
        <v>365</v>
      </c>
      <c r="O169" s="130">
        <v>2354</v>
      </c>
      <c r="P169" s="130">
        <v>1209</v>
      </c>
      <c r="Q169" s="130">
        <v>387</v>
      </c>
      <c r="R169" s="130">
        <v>12</v>
      </c>
      <c r="S169" s="130">
        <f t="shared" si="37"/>
        <v>4451</v>
      </c>
    </row>
    <row r="170" spans="1:19" ht="24.75" customHeight="1" hidden="1">
      <c r="A170" s="126" t="s">
        <v>161</v>
      </c>
      <c r="B170" s="130">
        <f t="shared" si="34"/>
        <v>15349</v>
      </c>
      <c r="C170" s="130">
        <v>844</v>
      </c>
      <c r="D170" s="130">
        <v>1130</v>
      </c>
      <c r="E170" s="130">
        <v>3606</v>
      </c>
      <c r="F170" s="130">
        <v>2239</v>
      </c>
      <c r="G170" s="130">
        <f t="shared" si="35"/>
        <v>7819</v>
      </c>
      <c r="H170" s="130">
        <v>106</v>
      </c>
      <c r="I170" s="130">
        <v>157</v>
      </c>
      <c r="J170" s="130">
        <v>1073</v>
      </c>
      <c r="K170" s="130">
        <v>57</v>
      </c>
      <c r="L170" s="130">
        <f t="shared" si="36"/>
        <v>1393</v>
      </c>
      <c r="M170" s="130">
        <v>265</v>
      </c>
      <c r="N170" s="130">
        <v>228</v>
      </c>
      <c r="O170" s="130">
        <v>3015</v>
      </c>
      <c r="P170" s="130">
        <v>1923</v>
      </c>
      <c r="Q170" s="130">
        <v>694</v>
      </c>
      <c r="R170" s="130">
        <v>12</v>
      </c>
      <c r="S170" s="130">
        <f t="shared" si="37"/>
        <v>6137</v>
      </c>
    </row>
    <row r="171" spans="1:19" ht="24.75" customHeight="1" hidden="1">
      <c r="A171" s="126" t="s">
        <v>162</v>
      </c>
      <c r="B171" s="130">
        <f t="shared" si="34"/>
        <v>12771</v>
      </c>
      <c r="C171" s="130">
        <v>1305</v>
      </c>
      <c r="D171" s="130">
        <v>735</v>
      </c>
      <c r="E171" s="130">
        <v>2802</v>
      </c>
      <c r="F171" s="130">
        <v>2533</v>
      </c>
      <c r="G171" s="130">
        <f t="shared" si="35"/>
        <v>7375</v>
      </c>
      <c r="H171" s="130">
        <v>64</v>
      </c>
      <c r="I171" s="130">
        <v>166</v>
      </c>
      <c r="J171" s="130">
        <v>1478</v>
      </c>
      <c r="K171" s="130">
        <v>195</v>
      </c>
      <c r="L171" s="130">
        <f t="shared" si="36"/>
        <v>1903</v>
      </c>
      <c r="M171" s="130">
        <v>207</v>
      </c>
      <c r="N171" s="130">
        <v>146</v>
      </c>
      <c r="O171" s="130">
        <v>1967</v>
      </c>
      <c r="P171" s="130">
        <v>1058</v>
      </c>
      <c r="Q171" s="130">
        <v>99</v>
      </c>
      <c r="R171" s="130">
        <v>16</v>
      </c>
      <c r="S171" s="130">
        <f t="shared" si="37"/>
        <v>3493</v>
      </c>
    </row>
    <row r="172" spans="1:19" ht="24.75" customHeight="1" hidden="1">
      <c r="A172" s="126" t="s">
        <v>165</v>
      </c>
      <c r="B172" s="130">
        <f t="shared" si="34"/>
        <v>12753</v>
      </c>
      <c r="C172" s="130">
        <v>613</v>
      </c>
      <c r="D172" s="130">
        <v>1102</v>
      </c>
      <c r="E172" s="130">
        <v>3472</v>
      </c>
      <c r="F172" s="130">
        <v>2314</v>
      </c>
      <c r="G172" s="130">
        <f t="shared" si="35"/>
        <v>7501</v>
      </c>
      <c r="H172" s="130">
        <v>95</v>
      </c>
      <c r="I172" s="130">
        <v>344</v>
      </c>
      <c r="J172" s="130">
        <v>852</v>
      </c>
      <c r="K172" s="130">
        <v>55</v>
      </c>
      <c r="L172" s="130">
        <f t="shared" si="36"/>
        <v>1346</v>
      </c>
      <c r="M172" s="130">
        <v>257</v>
      </c>
      <c r="N172" s="130">
        <v>232</v>
      </c>
      <c r="O172" s="130">
        <v>1996</v>
      </c>
      <c r="P172" s="130">
        <v>1122</v>
      </c>
      <c r="Q172" s="130">
        <v>289</v>
      </c>
      <c r="R172" s="130">
        <v>10</v>
      </c>
      <c r="S172" s="130">
        <f t="shared" si="37"/>
        <v>3906</v>
      </c>
    </row>
    <row r="173" spans="1:19" ht="24.75" customHeight="1" hidden="1">
      <c r="A173" s="126" t="s">
        <v>152</v>
      </c>
      <c r="B173" s="130">
        <f t="shared" si="34"/>
        <v>13025</v>
      </c>
      <c r="C173" s="130">
        <v>1545</v>
      </c>
      <c r="D173" s="130">
        <v>1548</v>
      </c>
      <c r="E173" s="130">
        <v>2226</v>
      </c>
      <c r="F173" s="130">
        <v>2220</v>
      </c>
      <c r="G173" s="130">
        <f t="shared" si="35"/>
        <v>7539</v>
      </c>
      <c r="H173" s="130">
        <v>47</v>
      </c>
      <c r="I173" s="130">
        <v>159</v>
      </c>
      <c r="J173" s="130">
        <v>815</v>
      </c>
      <c r="K173" s="130">
        <v>65</v>
      </c>
      <c r="L173" s="130">
        <f t="shared" si="36"/>
        <v>1086</v>
      </c>
      <c r="M173" s="130">
        <v>95</v>
      </c>
      <c r="N173" s="130">
        <v>304</v>
      </c>
      <c r="O173" s="130">
        <v>2178</v>
      </c>
      <c r="P173" s="130">
        <v>1630</v>
      </c>
      <c r="Q173" s="130">
        <v>193</v>
      </c>
      <c r="R173" s="130">
        <v>0</v>
      </c>
      <c r="S173" s="130">
        <f t="shared" si="37"/>
        <v>4400</v>
      </c>
    </row>
    <row r="174" spans="1:19" ht="24.75" customHeight="1" hidden="1">
      <c r="A174" s="126" t="s">
        <v>153</v>
      </c>
      <c r="B174" s="130">
        <f t="shared" si="34"/>
        <v>12403</v>
      </c>
      <c r="C174" s="130">
        <v>1076</v>
      </c>
      <c r="D174" s="130">
        <v>741</v>
      </c>
      <c r="E174" s="130">
        <v>3412</v>
      </c>
      <c r="F174" s="130">
        <v>2099</v>
      </c>
      <c r="G174" s="130">
        <f t="shared" si="35"/>
        <v>7328</v>
      </c>
      <c r="H174" s="130">
        <v>66</v>
      </c>
      <c r="I174" s="130">
        <v>85</v>
      </c>
      <c r="J174" s="130">
        <v>781</v>
      </c>
      <c r="K174" s="130">
        <v>140</v>
      </c>
      <c r="L174" s="130">
        <f t="shared" si="36"/>
        <v>1072</v>
      </c>
      <c r="M174" s="130">
        <v>263</v>
      </c>
      <c r="N174" s="130">
        <v>359</v>
      </c>
      <c r="O174" s="130">
        <v>1849</v>
      </c>
      <c r="P174" s="130">
        <v>1532</v>
      </c>
      <c r="Q174" s="130">
        <v>0</v>
      </c>
      <c r="R174" s="130">
        <v>0</v>
      </c>
      <c r="S174" s="130">
        <f t="shared" si="37"/>
        <v>4003</v>
      </c>
    </row>
    <row r="175" spans="1:19" ht="24.75" customHeight="1" hidden="1">
      <c r="A175" s="126" t="s">
        <v>154</v>
      </c>
      <c r="B175" s="130">
        <f t="shared" si="34"/>
        <v>12314</v>
      </c>
      <c r="C175" s="130">
        <v>939</v>
      </c>
      <c r="D175" s="130">
        <v>1067</v>
      </c>
      <c r="E175" s="130">
        <v>3010</v>
      </c>
      <c r="F175" s="130">
        <v>1835</v>
      </c>
      <c r="G175" s="130">
        <f t="shared" si="35"/>
        <v>6851</v>
      </c>
      <c r="H175" s="130">
        <v>137</v>
      </c>
      <c r="I175" s="130">
        <v>164</v>
      </c>
      <c r="J175" s="130">
        <v>1093</v>
      </c>
      <c r="K175" s="130">
        <v>70</v>
      </c>
      <c r="L175" s="130">
        <f t="shared" si="36"/>
        <v>1464</v>
      </c>
      <c r="M175" s="130">
        <v>50</v>
      </c>
      <c r="N175" s="130">
        <v>356</v>
      </c>
      <c r="O175" s="130">
        <v>1266</v>
      </c>
      <c r="P175" s="130">
        <v>2002</v>
      </c>
      <c r="Q175" s="130">
        <v>325</v>
      </c>
      <c r="R175" s="130">
        <v>0</v>
      </c>
      <c r="S175" s="130">
        <f t="shared" si="37"/>
        <v>3999</v>
      </c>
    </row>
    <row r="176" spans="1:19" ht="24.75" customHeight="1" hidden="1">
      <c r="A176" s="126" t="s">
        <v>155</v>
      </c>
      <c r="B176" s="130">
        <f t="shared" si="34"/>
        <v>11847</v>
      </c>
      <c r="C176" s="130">
        <v>358</v>
      </c>
      <c r="D176" s="130">
        <v>549</v>
      </c>
      <c r="E176" s="130">
        <v>3239</v>
      </c>
      <c r="F176" s="130">
        <v>2351</v>
      </c>
      <c r="G176" s="130">
        <f t="shared" si="35"/>
        <v>6497</v>
      </c>
      <c r="H176" s="130">
        <v>31</v>
      </c>
      <c r="I176" s="130">
        <v>296</v>
      </c>
      <c r="J176" s="130">
        <v>956</v>
      </c>
      <c r="K176" s="130">
        <v>0</v>
      </c>
      <c r="L176" s="130">
        <f t="shared" si="36"/>
        <v>1283</v>
      </c>
      <c r="M176" s="130">
        <v>36</v>
      </c>
      <c r="N176" s="130">
        <v>520</v>
      </c>
      <c r="O176" s="130">
        <v>1724</v>
      </c>
      <c r="P176" s="130">
        <v>1499</v>
      </c>
      <c r="Q176" s="130">
        <v>288</v>
      </c>
      <c r="R176" s="130">
        <v>0</v>
      </c>
      <c r="S176" s="130">
        <f t="shared" si="37"/>
        <v>4067</v>
      </c>
    </row>
    <row r="177" spans="1:19" ht="24.75" customHeight="1" hidden="1">
      <c r="A177" s="126" t="s">
        <v>156</v>
      </c>
      <c r="B177" s="130">
        <f t="shared" si="34"/>
        <v>11635</v>
      </c>
      <c r="C177" s="130">
        <v>1006</v>
      </c>
      <c r="D177" s="130">
        <v>863</v>
      </c>
      <c r="E177" s="130">
        <v>2892</v>
      </c>
      <c r="F177" s="130">
        <v>1429</v>
      </c>
      <c r="G177" s="130">
        <f t="shared" si="35"/>
        <v>6190</v>
      </c>
      <c r="H177" s="130">
        <v>13</v>
      </c>
      <c r="I177" s="130">
        <v>381</v>
      </c>
      <c r="J177" s="130">
        <v>733</v>
      </c>
      <c r="K177" s="130">
        <v>158</v>
      </c>
      <c r="L177" s="130">
        <f t="shared" si="36"/>
        <v>1285</v>
      </c>
      <c r="M177" s="130">
        <v>228</v>
      </c>
      <c r="N177" s="130">
        <v>423</v>
      </c>
      <c r="O177" s="130">
        <v>1598</v>
      </c>
      <c r="P177" s="130">
        <v>1778</v>
      </c>
      <c r="Q177" s="130">
        <v>133</v>
      </c>
      <c r="R177" s="130">
        <v>0</v>
      </c>
      <c r="S177" s="130">
        <f t="shared" si="37"/>
        <v>4160</v>
      </c>
    </row>
    <row r="178" spans="1:19" ht="24.75" customHeight="1" hidden="1">
      <c r="A178" s="126" t="s">
        <v>157</v>
      </c>
      <c r="B178" s="130">
        <f t="shared" si="34"/>
        <v>14730</v>
      </c>
      <c r="C178" s="130">
        <v>731</v>
      </c>
      <c r="D178" s="130">
        <v>826</v>
      </c>
      <c r="E178" s="130">
        <v>3419</v>
      </c>
      <c r="F178" s="130">
        <v>2507</v>
      </c>
      <c r="G178" s="130">
        <f t="shared" si="35"/>
        <v>7483</v>
      </c>
      <c r="H178" s="130">
        <v>65</v>
      </c>
      <c r="I178" s="130">
        <v>193</v>
      </c>
      <c r="J178" s="130">
        <v>772</v>
      </c>
      <c r="K178" s="130">
        <v>107</v>
      </c>
      <c r="L178" s="130">
        <f t="shared" si="36"/>
        <v>1137</v>
      </c>
      <c r="M178" s="130">
        <v>104</v>
      </c>
      <c r="N178" s="130">
        <v>455</v>
      </c>
      <c r="O178" s="130">
        <v>2396</v>
      </c>
      <c r="P178" s="130">
        <v>2971</v>
      </c>
      <c r="Q178" s="130">
        <v>184</v>
      </c>
      <c r="R178" s="130">
        <v>0</v>
      </c>
      <c r="S178" s="130">
        <f t="shared" si="37"/>
        <v>6110</v>
      </c>
    </row>
    <row r="179" spans="1:19" ht="24.75" customHeight="1" hidden="1">
      <c r="A179" s="126" t="s">
        <v>158</v>
      </c>
      <c r="B179" s="130">
        <f t="shared" si="34"/>
        <v>11878</v>
      </c>
      <c r="C179" s="130">
        <v>865</v>
      </c>
      <c r="D179" s="130">
        <v>697</v>
      </c>
      <c r="E179" s="130">
        <v>2451</v>
      </c>
      <c r="F179" s="130">
        <v>2035</v>
      </c>
      <c r="G179" s="130">
        <f t="shared" si="35"/>
        <v>6048</v>
      </c>
      <c r="H179" s="130">
        <v>12</v>
      </c>
      <c r="I179" s="130">
        <v>214</v>
      </c>
      <c r="J179" s="130">
        <v>862</v>
      </c>
      <c r="K179" s="130">
        <v>0</v>
      </c>
      <c r="L179" s="130">
        <f t="shared" si="36"/>
        <v>1088</v>
      </c>
      <c r="M179" s="130">
        <v>207</v>
      </c>
      <c r="N179" s="130">
        <v>186</v>
      </c>
      <c r="O179" s="130">
        <v>1986</v>
      </c>
      <c r="P179" s="130">
        <v>2313</v>
      </c>
      <c r="Q179" s="130">
        <v>50</v>
      </c>
      <c r="R179" s="130">
        <v>0</v>
      </c>
      <c r="S179" s="130">
        <f t="shared" si="37"/>
        <v>4742</v>
      </c>
    </row>
    <row r="180" spans="1:19" ht="24.75" customHeight="1" hidden="1">
      <c r="A180" s="126" t="s">
        <v>159</v>
      </c>
      <c r="B180" s="130">
        <f t="shared" si="34"/>
        <v>13034</v>
      </c>
      <c r="C180" s="130">
        <v>474</v>
      </c>
      <c r="D180" s="130">
        <v>1328</v>
      </c>
      <c r="E180" s="130">
        <v>4316</v>
      </c>
      <c r="F180" s="130">
        <v>1066</v>
      </c>
      <c r="G180" s="130">
        <f t="shared" si="35"/>
        <v>7184</v>
      </c>
      <c r="H180" s="130">
        <v>51</v>
      </c>
      <c r="I180" s="130">
        <v>23</v>
      </c>
      <c r="J180" s="130">
        <v>848</v>
      </c>
      <c r="K180" s="130">
        <v>129</v>
      </c>
      <c r="L180" s="130">
        <f t="shared" si="36"/>
        <v>1051</v>
      </c>
      <c r="M180" s="130">
        <v>112</v>
      </c>
      <c r="N180" s="130">
        <v>382</v>
      </c>
      <c r="O180" s="130">
        <v>2070</v>
      </c>
      <c r="P180" s="130">
        <v>2173</v>
      </c>
      <c r="Q180" s="130">
        <v>62</v>
      </c>
      <c r="R180" s="130">
        <v>0</v>
      </c>
      <c r="S180" s="130">
        <f t="shared" si="37"/>
        <v>4799</v>
      </c>
    </row>
    <row r="181" spans="1:19" ht="24.75" customHeight="1" hidden="1">
      <c r="A181" s="126" t="s">
        <v>160</v>
      </c>
      <c r="B181" s="130">
        <f t="shared" si="34"/>
        <v>13467</v>
      </c>
      <c r="C181" s="130">
        <v>831</v>
      </c>
      <c r="D181" s="130">
        <v>1767</v>
      </c>
      <c r="E181" s="130">
        <v>3647</v>
      </c>
      <c r="F181" s="130">
        <v>2170</v>
      </c>
      <c r="G181" s="130">
        <f t="shared" si="35"/>
        <v>8415</v>
      </c>
      <c r="H181" s="130">
        <v>0</v>
      </c>
      <c r="I181" s="130">
        <v>128</v>
      </c>
      <c r="J181" s="130">
        <v>885</v>
      </c>
      <c r="K181" s="130">
        <v>2</v>
      </c>
      <c r="L181" s="130">
        <f t="shared" si="36"/>
        <v>1015</v>
      </c>
      <c r="M181" s="130">
        <v>42</v>
      </c>
      <c r="N181" s="130">
        <v>541</v>
      </c>
      <c r="O181" s="130">
        <v>1371</v>
      </c>
      <c r="P181" s="130">
        <v>1957</v>
      </c>
      <c r="Q181" s="130">
        <v>54</v>
      </c>
      <c r="R181" s="130">
        <v>72</v>
      </c>
      <c r="S181" s="130">
        <f t="shared" si="37"/>
        <v>4037</v>
      </c>
    </row>
    <row r="182" spans="1:19" ht="24.75" customHeight="1" hidden="1">
      <c r="A182" s="126" t="s">
        <v>161</v>
      </c>
      <c r="B182" s="130">
        <f t="shared" si="34"/>
        <v>13157</v>
      </c>
      <c r="C182" s="130">
        <v>851</v>
      </c>
      <c r="D182" s="130">
        <v>878</v>
      </c>
      <c r="E182" s="130">
        <v>3637</v>
      </c>
      <c r="F182" s="130">
        <v>2092</v>
      </c>
      <c r="G182" s="130">
        <f t="shared" si="35"/>
        <v>7458</v>
      </c>
      <c r="H182" s="130">
        <v>117</v>
      </c>
      <c r="I182" s="130">
        <v>220</v>
      </c>
      <c r="J182" s="130">
        <v>1083</v>
      </c>
      <c r="K182" s="130">
        <v>56</v>
      </c>
      <c r="L182" s="130">
        <f t="shared" si="36"/>
        <v>1476</v>
      </c>
      <c r="M182" s="130">
        <v>532</v>
      </c>
      <c r="N182" s="130">
        <v>77</v>
      </c>
      <c r="O182" s="130">
        <v>2287</v>
      </c>
      <c r="P182" s="130">
        <v>1262</v>
      </c>
      <c r="Q182" s="130">
        <v>29</v>
      </c>
      <c r="R182" s="130">
        <v>36</v>
      </c>
      <c r="S182" s="130">
        <f t="shared" si="37"/>
        <v>4223</v>
      </c>
    </row>
    <row r="183" spans="1:19" ht="24.75" customHeight="1" hidden="1">
      <c r="A183" s="126" t="s">
        <v>162</v>
      </c>
      <c r="B183" s="130">
        <f t="shared" si="34"/>
        <v>13325</v>
      </c>
      <c r="C183" s="130">
        <v>1362</v>
      </c>
      <c r="D183" s="130">
        <v>418</v>
      </c>
      <c r="E183" s="130">
        <v>3442</v>
      </c>
      <c r="F183" s="130">
        <v>2069</v>
      </c>
      <c r="G183" s="130">
        <f t="shared" si="35"/>
        <v>7291</v>
      </c>
      <c r="H183" s="130">
        <v>50</v>
      </c>
      <c r="I183" s="130">
        <v>96</v>
      </c>
      <c r="J183" s="130">
        <v>824</v>
      </c>
      <c r="K183" s="130">
        <v>4</v>
      </c>
      <c r="L183" s="130">
        <f t="shared" si="36"/>
        <v>974</v>
      </c>
      <c r="M183" s="130">
        <v>280</v>
      </c>
      <c r="N183" s="130">
        <v>250</v>
      </c>
      <c r="O183" s="130">
        <v>2334</v>
      </c>
      <c r="P183" s="130">
        <v>1831</v>
      </c>
      <c r="Q183" s="130">
        <v>244</v>
      </c>
      <c r="R183" s="130">
        <v>121</v>
      </c>
      <c r="S183" s="130">
        <f t="shared" si="37"/>
        <v>5060</v>
      </c>
    </row>
    <row r="184" spans="1:19" ht="24.75" customHeight="1" hidden="1">
      <c r="A184" s="126" t="s">
        <v>166</v>
      </c>
      <c r="B184" s="130">
        <f t="shared" si="34"/>
        <v>12597</v>
      </c>
      <c r="C184" s="130">
        <v>624</v>
      </c>
      <c r="D184" s="130">
        <v>1291</v>
      </c>
      <c r="E184" s="130">
        <v>4121</v>
      </c>
      <c r="F184" s="130">
        <v>2131</v>
      </c>
      <c r="G184" s="130">
        <f t="shared" si="35"/>
        <v>8167</v>
      </c>
      <c r="H184" s="130">
        <v>53</v>
      </c>
      <c r="I184" s="130">
        <v>228</v>
      </c>
      <c r="J184" s="130">
        <v>597</v>
      </c>
      <c r="K184" s="130">
        <v>44</v>
      </c>
      <c r="L184" s="130">
        <f t="shared" si="36"/>
        <v>922</v>
      </c>
      <c r="M184" s="130">
        <v>136</v>
      </c>
      <c r="N184" s="130">
        <v>387</v>
      </c>
      <c r="O184" s="130">
        <v>1386</v>
      </c>
      <c r="P184" s="130">
        <v>1464</v>
      </c>
      <c r="Q184" s="130">
        <v>39</v>
      </c>
      <c r="R184" s="130">
        <v>96</v>
      </c>
      <c r="S184" s="130">
        <f t="shared" si="37"/>
        <v>3508</v>
      </c>
    </row>
    <row r="185" spans="1:19" ht="24.75" customHeight="1" hidden="1">
      <c r="A185" s="126" t="s">
        <v>152</v>
      </c>
      <c r="B185" s="130">
        <f t="shared" si="34"/>
        <v>13849</v>
      </c>
      <c r="C185" s="130">
        <v>904</v>
      </c>
      <c r="D185" s="130">
        <v>1944</v>
      </c>
      <c r="E185" s="130">
        <v>4616</v>
      </c>
      <c r="F185" s="130">
        <v>1514</v>
      </c>
      <c r="G185" s="130">
        <f t="shared" si="35"/>
        <v>8978</v>
      </c>
      <c r="H185" s="130">
        <v>0</v>
      </c>
      <c r="I185" s="130">
        <v>201</v>
      </c>
      <c r="J185" s="130">
        <v>833</v>
      </c>
      <c r="K185" s="130">
        <v>25</v>
      </c>
      <c r="L185" s="130">
        <f t="shared" si="36"/>
        <v>1059</v>
      </c>
      <c r="M185" s="130">
        <v>0</v>
      </c>
      <c r="N185" s="130">
        <v>221</v>
      </c>
      <c r="O185" s="130">
        <v>1577</v>
      </c>
      <c r="P185" s="130">
        <v>1897</v>
      </c>
      <c r="Q185" s="130">
        <v>70</v>
      </c>
      <c r="R185" s="130">
        <v>47</v>
      </c>
      <c r="S185" s="130">
        <f t="shared" si="37"/>
        <v>3812</v>
      </c>
    </row>
    <row r="186" spans="1:19" ht="24.75" customHeight="1" hidden="1">
      <c r="A186" s="126" t="s">
        <v>153</v>
      </c>
      <c r="B186" s="130">
        <f t="shared" si="34"/>
        <v>14615</v>
      </c>
      <c r="C186" s="130">
        <v>731</v>
      </c>
      <c r="D186" s="130">
        <v>670</v>
      </c>
      <c r="E186" s="130">
        <v>4245</v>
      </c>
      <c r="F186" s="130">
        <v>3017</v>
      </c>
      <c r="G186" s="130">
        <f t="shared" si="35"/>
        <v>8663</v>
      </c>
      <c r="H186" s="130">
        <v>58</v>
      </c>
      <c r="I186" s="130">
        <v>275</v>
      </c>
      <c r="J186" s="130">
        <v>1107</v>
      </c>
      <c r="K186" s="130">
        <v>39</v>
      </c>
      <c r="L186" s="130">
        <f t="shared" si="36"/>
        <v>1479</v>
      </c>
      <c r="M186" s="130">
        <v>32</v>
      </c>
      <c r="N186" s="130">
        <v>365</v>
      </c>
      <c r="O186" s="130">
        <v>1952</v>
      </c>
      <c r="P186" s="130">
        <v>2114</v>
      </c>
      <c r="Q186" s="130">
        <v>4</v>
      </c>
      <c r="R186" s="130">
        <v>6</v>
      </c>
      <c r="S186" s="130">
        <f t="shared" si="37"/>
        <v>4473</v>
      </c>
    </row>
    <row r="187" spans="1:19" ht="24.75" customHeight="1" hidden="1">
      <c r="A187" s="126" t="s">
        <v>154</v>
      </c>
      <c r="B187" s="130">
        <f t="shared" si="34"/>
        <v>16822</v>
      </c>
      <c r="C187" s="130">
        <v>1390</v>
      </c>
      <c r="D187" s="130">
        <v>2330</v>
      </c>
      <c r="E187" s="130">
        <v>4658</v>
      </c>
      <c r="F187" s="130">
        <v>2783</v>
      </c>
      <c r="G187" s="130">
        <f t="shared" si="35"/>
        <v>11161</v>
      </c>
      <c r="H187" s="130">
        <v>111</v>
      </c>
      <c r="I187" s="130">
        <v>458</v>
      </c>
      <c r="J187" s="130">
        <v>1501</v>
      </c>
      <c r="K187" s="130">
        <v>40</v>
      </c>
      <c r="L187" s="130">
        <f t="shared" si="36"/>
        <v>2110</v>
      </c>
      <c r="M187" s="130">
        <v>413</v>
      </c>
      <c r="N187" s="130">
        <v>453</v>
      </c>
      <c r="O187" s="130">
        <v>1749</v>
      </c>
      <c r="P187" s="130">
        <v>936</v>
      </c>
      <c r="Q187" s="130">
        <v>0</v>
      </c>
      <c r="R187" s="130">
        <v>0</v>
      </c>
      <c r="S187" s="130">
        <f t="shared" si="37"/>
        <v>3551</v>
      </c>
    </row>
    <row r="188" spans="1:19" ht="24.75" customHeight="1" hidden="1">
      <c r="A188" s="126" t="s">
        <v>155</v>
      </c>
      <c r="B188" s="130">
        <f t="shared" si="34"/>
        <v>13820</v>
      </c>
      <c r="C188" s="130">
        <v>740</v>
      </c>
      <c r="D188" s="130">
        <v>1107</v>
      </c>
      <c r="E188" s="130">
        <v>4290</v>
      </c>
      <c r="F188" s="130">
        <v>1658</v>
      </c>
      <c r="G188" s="130">
        <f t="shared" si="35"/>
        <v>7795</v>
      </c>
      <c r="H188" s="130">
        <v>58</v>
      </c>
      <c r="I188" s="130">
        <v>187</v>
      </c>
      <c r="J188" s="130">
        <v>1769</v>
      </c>
      <c r="K188" s="130">
        <v>1</v>
      </c>
      <c r="L188" s="130">
        <f t="shared" si="36"/>
        <v>2015</v>
      </c>
      <c r="M188" s="130">
        <v>139</v>
      </c>
      <c r="N188" s="130">
        <v>86</v>
      </c>
      <c r="O188" s="130">
        <v>2100</v>
      </c>
      <c r="P188" s="130">
        <v>1548</v>
      </c>
      <c r="Q188" s="130">
        <v>103</v>
      </c>
      <c r="R188" s="130">
        <v>34</v>
      </c>
      <c r="S188" s="130">
        <f t="shared" si="37"/>
        <v>4010</v>
      </c>
    </row>
    <row r="189" spans="1:19" ht="24.75" customHeight="1" hidden="1">
      <c r="A189" s="126" t="s">
        <v>156</v>
      </c>
      <c r="B189" s="130">
        <f t="shared" si="34"/>
        <v>13764</v>
      </c>
      <c r="C189" s="130">
        <v>1093</v>
      </c>
      <c r="D189" s="130">
        <v>547</v>
      </c>
      <c r="E189" s="130">
        <v>3766</v>
      </c>
      <c r="F189" s="130">
        <v>3074</v>
      </c>
      <c r="G189" s="130">
        <f t="shared" si="35"/>
        <v>8480</v>
      </c>
      <c r="H189" s="130">
        <v>114</v>
      </c>
      <c r="I189" s="130">
        <v>306</v>
      </c>
      <c r="J189" s="130">
        <v>1178</v>
      </c>
      <c r="K189" s="130">
        <v>103</v>
      </c>
      <c r="L189" s="130">
        <f t="shared" si="36"/>
        <v>1701</v>
      </c>
      <c r="M189" s="130">
        <v>5</v>
      </c>
      <c r="N189" s="130">
        <v>265</v>
      </c>
      <c r="O189" s="130">
        <v>1530</v>
      </c>
      <c r="P189" s="130">
        <v>1783</v>
      </c>
      <c r="Q189" s="130">
        <v>0</v>
      </c>
      <c r="R189" s="130">
        <v>0</v>
      </c>
      <c r="S189" s="130">
        <f t="shared" si="37"/>
        <v>3583</v>
      </c>
    </row>
    <row r="190" spans="1:19" ht="24.75" customHeight="1" hidden="1">
      <c r="A190" s="126" t="s">
        <v>157</v>
      </c>
      <c r="B190" s="130">
        <f t="shared" si="34"/>
        <v>10882</v>
      </c>
      <c r="C190" s="130">
        <v>795</v>
      </c>
      <c r="D190" s="130">
        <v>1440</v>
      </c>
      <c r="E190" s="130">
        <v>3241</v>
      </c>
      <c r="F190" s="130">
        <v>1243</v>
      </c>
      <c r="G190" s="130">
        <f t="shared" si="35"/>
        <v>6719</v>
      </c>
      <c r="H190" s="130">
        <v>12</v>
      </c>
      <c r="I190" s="130">
        <v>156</v>
      </c>
      <c r="J190" s="130">
        <v>858</v>
      </c>
      <c r="K190" s="130">
        <v>139</v>
      </c>
      <c r="L190" s="130">
        <f t="shared" si="36"/>
        <v>1165</v>
      </c>
      <c r="M190" s="130">
        <v>266</v>
      </c>
      <c r="N190" s="130">
        <v>287</v>
      </c>
      <c r="O190" s="130">
        <v>1061</v>
      </c>
      <c r="P190" s="130">
        <v>1334</v>
      </c>
      <c r="Q190" s="130">
        <v>50</v>
      </c>
      <c r="R190" s="130">
        <v>0</v>
      </c>
      <c r="S190" s="130">
        <f t="shared" si="37"/>
        <v>2998</v>
      </c>
    </row>
    <row r="191" spans="1:19" ht="24.75" customHeight="1" hidden="1">
      <c r="A191" s="126" t="s">
        <v>158</v>
      </c>
      <c r="B191" s="130">
        <f t="shared" si="34"/>
        <v>12727</v>
      </c>
      <c r="C191" s="130">
        <v>873</v>
      </c>
      <c r="D191" s="130">
        <v>1169</v>
      </c>
      <c r="E191" s="130">
        <v>2967</v>
      </c>
      <c r="F191" s="130">
        <v>2281</v>
      </c>
      <c r="G191" s="130">
        <f t="shared" si="35"/>
        <v>7290</v>
      </c>
      <c r="H191" s="130">
        <v>51</v>
      </c>
      <c r="I191" s="130">
        <v>172</v>
      </c>
      <c r="J191" s="130">
        <v>892</v>
      </c>
      <c r="K191" s="130">
        <v>0</v>
      </c>
      <c r="L191" s="130">
        <f t="shared" si="36"/>
        <v>1115</v>
      </c>
      <c r="M191" s="130">
        <v>0</v>
      </c>
      <c r="N191" s="130">
        <v>192</v>
      </c>
      <c r="O191" s="130">
        <v>2656</v>
      </c>
      <c r="P191" s="130">
        <v>1402</v>
      </c>
      <c r="Q191" s="130">
        <v>47</v>
      </c>
      <c r="R191" s="130">
        <v>25</v>
      </c>
      <c r="S191" s="130">
        <f t="shared" si="37"/>
        <v>4322</v>
      </c>
    </row>
    <row r="192" spans="1:19" ht="24.75" customHeight="1" hidden="1">
      <c r="A192" s="126" t="s">
        <v>159</v>
      </c>
      <c r="B192" s="130">
        <f t="shared" si="34"/>
        <v>12577</v>
      </c>
      <c r="C192" s="130">
        <v>699</v>
      </c>
      <c r="D192" s="130">
        <v>726</v>
      </c>
      <c r="E192" s="130">
        <v>3986</v>
      </c>
      <c r="F192" s="130">
        <v>2188</v>
      </c>
      <c r="G192" s="130">
        <f t="shared" si="35"/>
        <v>7599</v>
      </c>
      <c r="H192" s="130">
        <v>88</v>
      </c>
      <c r="I192" s="130">
        <v>204</v>
      </c>
      <c r="J192" s="130">
        <v>940</v>
      </c>
      <c r="K192" s="130">
        <v>0</v>
      </c>
      <c r="L192" s="130">
        <f t="shared" si="36"/>
        <v>1232</v>
      </c>
      <c r="M192" s="130">
        <v>235</v>
      </c>
      <c r="N192" s="130">
        <v>151</v>
      </c>
      <c r="O192" s="130">
        <v>1736</v>
      </c>
      <c r="P192" s="130">
        <v>1564</v>
      </c>
      <c r="Q192" s="130">
        <v>52</v>
      </c>
      <c r="R192" s="130">
        <v>8</v>
      </c>
      <c r="S192" s="130">
        <f t="shared" si="37"/>
        <v>3746</v>
      </c>
    </row>
    <row r="193" spans="1:19" ht="24.75" customHeight="1" hidden="1">
      <c r="A193" s="126" t="s">
        <v>160</v>
      </c>
      <c r="B193" s="130">
        <f t="shared" si="34"/>
        <v>16175</v>
      </c>
      <c r="C193" s="130">
        <v>1077</v>
      </c>
      <c r="D193" s="130">
        <v>1964</v>
      </c>
      <c r="E193" s="130">
        <v>4414</v>
      </c>
      <c r="F193" s="130">
        <v>1848</v>
      </c>
      <c r="G193" s="130">
        <f t="shared" si="35"/>
        <v>9303</v>
      </c>
      <c r="H193" s="130">
        <v>170</v>
      </c>
      <c r="I193" s="130">
        <v>225</v>
      </c>
      <c r="J193" s="130">
        <v>1352</v>
      </c>
      <c r="K193" s="130">
        <v>105</v>
      </c>
      <c r="L193" s="130">
        <f t="shared" si="36"/>
        <v>1852</v>
      </c>
      <c r="M193" s="130">
        <v>0</v>
      </c>
      <c r="N193" s="130">
        <v>838</v>
      </c>
      <c r="O193" s="130">
        <v>2505</v>
      </c>
      <c r="P193" s="130">
        <v>1574</v>
      </c>
      <c r="Q193" s="130">
        <v>103</v>
      </c>
      <c r="R193" s="130">
        <v>0</v>
      </c>
      <c r="S193" s="130">
        <f t="shared" si="37"/>
        <v>5020</v>
      </c>
    </row>
    <row r="194" spans="1:19" ht="24.75" customHeight="1" hidden="1">
      <c r="A194" s="126" t="s">
        <v>161</v>
      </c>
      <c r="B194" s="130">
        <f t="shared" si="34"/>
        <v>14274</v>
      </c>
      <c r="C194" s="130">
        <v>1167</v>
      </c>
      <c r="D194" s="130">
        <v>109</v>
      </c>
      <c r="E194" s="130">
        <v>3861</v>
      </c>
      <c r="F194" s="130">
        <v>3752</v>
      </c>
      <c r="G194" s="130">
        <f t="shared" si="35"/>
        <v>8889</v>
      </c>
      <c r="H194" s="130">
        <v>32</v>
      </c>
      <c r="I194" s="130">
        <v>53</v>
      </c>
      <c r="J194" s="130">
        <v>741</v>
      </c>
      <c r="K194" s="130">
        <v>77</v>
      </c>
      <c r="L194" s="130">
        <f t="shared" si="36"/>
        <v>903</v>
      </c>
      <c r="M194" s="130">
        <v>167</v>
      </c>
      <c r="N194" s="130">
        <v>144</v>
      </c>
      <c r="O194" s="130">
        <v>2181</v>
      </c>
      <c r="P194" s="130">
        <v>1861</v>
      </c>
      <c r="Q194" s="130">
        <v>24</v>
      </c>
      <c r="R194" s="130">
        <v>105</v>
      </c>
      <c r="S194" s="130">
        <f t="shared" si="37"/>
        <v>4482</v>
      </c>
    </row>
    <row r="195" spans="1:19" ht="24.75" customHeight="1" hidden="1">
      <c r="A195" s="126" t="s">
        <v>162</v>
      </c>
      <c r="B195" s="130">
        <f t="shared" si="34"/>
        <v>13183</v>
      </c>
      <c r="C195" s="130">
        <v>1136</v>
      </c>
      <c r="D195" s="130">
        <v>537</v>
      </c>
      <c r="E195" s="130">
        <v>3458</v>
      </c>
      <c r="F195" s="130">
        <v>1592</v>
      </c>
      <c r="G195" s="130">
        <f t="shared" si="35"/>
        <v>6723</v>
      </c>
      <c r="H195" s="130">
        <v>48</v>
      </c>
      <c r="I195" s="130">
        <v>46</v>
      </c>
      <c r="J195" s="130">
        <v>819</v>
      </c>
      <c r="K195" s="130">
        <v>68</v>
      </c>
      <c r="L195" s="130">
        <f t="shared" si="36"/>
        <v>981</v>
      </c>
      <c r="M195" s="130">
        <v>69</v>
      </c>
      <c r="N195" s="130">
        <v>681</v>
      </c>
      <c r="O195" s="130">
        <v>3314</v>
      </c>
      <c r="P195" s="130">
        <v>1187</v>
      </c>
      <c r="Q195" s="130">
        <v>188</v>
      </c>
      <c r="R195" s="130">
        <v>40</v>
      </c>
      <c r="S195" s="130">
        <f t="shared" si="37"/>
        <v>5479</v>
      </c>
    </row>
    <row r="196" spans="1:20" ht="24.75" customHeight="1" hidden="1">
      <c r="A196" s="126" t="s">
        <v>167</v>
      </c>
      <c r="B196" s="130">
        <f t="shared" si="34"/>
        <v>12802</v>
      </c>
      <c r="C196" s="130">
        <v>708</v>
      </c>
      <c r="D196" s="130">
        <v>1710</v>
      </c>
      <c r="E196" s="130">
        <v>2981</v>
      </c>
      <c r="F196" s="130">
        <v>2147</v>
      </c>
      <c r="G196" s="130">
        <f t="shared" si="35"/>
        <v>7546</v>
      </c>
      <c r="H196" s="130">
        <v>72</v>
      </c>
      <c r="I196" s="130">
        <v>104</v>
      </c>
      <c r="J196" s="130">
        <v>1007</v>
      </c>
      <c r="K196" s="130">
        <v>0</v>
      </c>
      <c r="L196" s="130">
        <f t="shared" si="36"/>
        <v>1183</v>
      </c>
      <c r="M196" s="130">
        <v>120</v>
      </c>
      <c r="N196" s="130">
        <v>137</v>
      </c>
      <c r="O196" s="130">
        <v>1589</v>
      </c>
      <c r="P196" s="130">
        <v>2041</v>
      </c>
      <c r="Q196" s="130">
        <v>182</v>
      </c>
      <c r="R196" s="130">
        <v>4</v>
      </c>
      <c r="S196" s="130">
        <f t="shared" si="37"/>
        <v>4073</v>
      </c>
      <c r="T196" s="131">
        <v>16512</v>
      </c>
    </row>
    <row r="197" spans="1:20" ht="24.75" customHeight="1" hidden="1">
      <c r="A197" s="126" t="s">
        <v>152</v>
      </c>
      <c r="B197" s="130">
        <f t="shared" si="34"/>
        <v>14406</v>
      </c>
      <c r="C197" s="130">
        <v>1057</v>
      </c>
      <c r="D197" s="130">
        <v>1782</v>
      </c>
      <c r="E197" s="130">
        <v>4788</v>
      </c>
      <c r="F197" s="130">
        <v>1411</v>
      </c>
      <c r="G197" s="130">
        <f t="shared" si="35"/>
        <v>9038</v>
      </c>
      <c r="H197" s="130">
        <v>32</v>
      </c>
      <c r="I197" s="130">
        <v>128</v>
      </c>
      <c r="J197" s="130">
        <v>891</v>
      </c>
      <c r="K197" s="130">
        <v>186</v>
      </c>
      <c r="L197" s="130">
        <f t="shared" si="36"/>
        <v>1237</v>
      </c>
      <c r="M197" s="130">
        <v>86</v>
      </c>
      <c r="N197" s="130">
        <v>290</v>
      </c>
      <c r="O197" s="130">
        <v>2216</v>
      </c>
      <c r="P197" s="130">
        <v>1356</v>
      </c>
      <c r="Q197" s="130">
        <v>159</v>
      </c>
      <c r="R197" s="130">
        <v>24</v>
      </c>
      <c r="S197" s="130">
        <f t="shared" si="37"/>
        <v>4131</v>
      </c>
      <c r="T197" s="131">
        <v>17372</v>
      </c>
    </row>
    <row r="198" spans="1:20" ht="24.75" customHeight="1" hidden="1">
      <c r="A198" s="126" t="s">
        <v>153</v>
      </c>
      <c r="B198" s="130">
        <f t="shared" si="34"/>
        <v>14078</v>
      </c>
      <c r="C198" s="130">
        <v>1664</v>
      </c>
      <c r="D198" s="130">
        <v>601</v>
      </c>
      <c r="E198" s="130">
        <v>6176</v>
      </c>
      <c r="F198" s="130">
        <v>1829</v>
      </c>
      <c r="G198" s="130">
        <f t="shared" si="35"/>
        <v>10270</v>
      </c>
      <c r="H198" s="130">
        <v>59</v>
      </c>
      <c r="I198" s="130">
        <v>184</v>
      </c>
      <c r="J198" s="130">
        <v>769</v>
      </c>
      <c r="K198" s="130">
        <v>0</v>
      </c>
      <c r="L198" s="130">
        <f t="shared" si="36"/>
        <v>1012</v>
      </c>
      <c r="M198" s="130">
        <v>123</v>
      </c>
      <c r="N198" s="130">
        <v>284</v>
      </c>
      <c r="O198" s="130">
        <v>1407</v>
      </c>
      <c r="P198" s="130">
        <v>982</v>
      </c>
      <c r="Q198" s="130">
        <v>0</v>
      </c>
      <c r="R198" s="130">
        <v>0</v>
      </c>
      <c r="S198" s="130">
        <f t="shared" si="37"/>
        <v>2796</v>
      </c>
      <c r="T198" s="131">
        <v>17206</v>
      </c>
    </row>
    <row r="199" spans="1:20" ht="24.75" customHeight="1" hidden="1">
      <c r="A199" s="126" t="s">
        <v>154</v>
      </c>
      <c r="B199" s="130">
        <f t="shared" si="34"/>
        <v>13219</v>
      </c>
      <c r="C199" s="130">
        <v>1096</v>
      </c>
      <c r="D199" s="130">
        <v>963</v>
      </c>
      <c r="E199" s="130">
        <v>3894</v>
      </c>
      <c r="F199" s="130">
        <v>2237</v>
      </c>
      <c r="G199" s="130">
        <f t="shared" si="35"/>
        <v>8190</v>
      </c>
      <c r="H199" s="130">
        <v>0</v>
      </c>
      <c r="I199" s="130">
        <v>282</v>
      </c>
      <c r="J199" s="130">
        <v>1332</v>
      </c>
      <c r="K199" s="130">
        <v>69</v>
      </c>
      <c r="L199" s="130">
        <f t="shared" si="36"/>
        <v>1683</v>
      </c>
      <c r="M199" s="130">
        <v>8</v>
      </c>
      <c r="N199" s="130">
        <v>382</v>
      </c>
      <c r="O199" s="130">
        <v>1447</v>
      </c>
      <c r="P199" s="130">
        <v>1368</v>
      </c>
      <c r="Q199" s="130">
        <v>141</v>
      </c>
      <c r="R199" s="130">
        <v>0</v>
      </c>
      <c r="S199" s="130">
        <f t="shared" si="37"/>
        <v>3346</v>
      </c>
      <c r="T199" s="131">
        <v>15620</v>
      </c>
    </row>
    <row r="200" spans="1:20" ht="24.75" customHeight="1" hidden="1">
      <c r="A200" s="126" t="s">
        <v>155</v>
      </c>
      <c r="B200" s="130">
        <f t="shared" si="34"/>
        <v>13955</v>
      </c>
      <c r="C200" s="130">
        <v>913</v>
      </c>
      <c r="D200" s="130">
        <v>990</v>
      </c>
      <c r="E200" s="130">
        <v>5465</v>
      </c>
      <c r="F200" s="130">
        <v>2793</v>
      </c>
      <c r="G200" s="130">
        <f t="shared" si="35"/>
        <v>10161</v>
      </c>
      <c r="H200" s="130">
        <v>85</v>
      </c>
      <c r="I200" s="130">
        <v>16</v>
      </c>
      <c r="J200" s="130">
        <v>899</v>
      </c>
      <c r="K200" s="130">
        <v>0</v>
      </c>
      <c r="L200" s="130">
        <f t="shared" si="36"/>
        <v>1000</v>
      </c>
      <c r="M200" s="130">
        <v>54</v>
      </c>
      <c r="N200" s="130">
        <v>254</v>
      </c>
      <c r="O200" s="130">
        <v>1359</v>
      </c>
      <c r="P200" s="130">
        <v>1127</v>
      </c>
      <c r="Q200" s="130">
        <v>0</v>
      </c>
      <c r="R200" s="130">
        <v>0</v>
      </c>
      <c r="S200" s="130">
        <f t="shared" si="37"/>
        <v>2794</v>
      </c>
      <c r="T200" s="131">
        <v>16336</v>
      </c>
    </row>
    <row r="201" spans="1:20" ht="24.75" customHeight="1" hidden="1">
      <c r="A201" s="126" t="s">
        <v>156</v>
      </c>
      <c r="B201" s="130">
        <f aca="true" t="shared" si="38" ref="B201:B242">SUM(G201+L201+S201)</f>
        <v>11427</v>
      </c>
      <c r="C201" s="130">
        <v>667</v>
      </c>
      <c r="D201" s="130">
        <v>1288</v>
      </c>
      <c r="E201" s="130">
        <v>3865</v>
      </c>
      <c r="F201" s="130">
        <v>1210</v>
      </c>
      <c r="G201" s="130">
        <f aca="true" t="shared" si="39" ref="G201:G254">SUM(C201:F201)</f>
        <v>7030</v>
      </c>
      <c r="H201" s="130">
        <v>20</v>
      </c>
      <c r="I201" s="130">
        <v>356</v>
      </c>
      <c r="J201" s="130">
        <v>852</v>
      </c>
      <c r="K201" s="130">
        <v>36</v>
      </c>
      <c r="L201" s="130">
        <f aca="true" t="shared" si="40" ref="L201:L254">SUM(H201:K201)</f>
        <v>1264</v>
      </c>
      <c r="M201" s="130">
        <v>223</v>
      </c>
      <c r="N201" s="130">
        <v>179</v>
      </c>
      <c r="O201" s="130">
        <v>1689</v>
      </c>
      <c r="P201" s="130">
        <v>960</v>
      </c>
      <c r="Q201" s="130">
        <v>0</v>
      </c>
      <c r="R201" s="130">
        <v>82</v>
      </c>
      <c r="S201" s="130">
        <f aca="true" t="shared" si="41" ref="S201:S242">SUM(M201:R201)</f>
        <v>3133</v>
      </c>
      <c r="T201" s="131">
        <v>13818</v>
      </c>
    </row>
    <row r="202" spans="1:20" ht="24.75" customHeight="1" hidden="1">
      <c r="A202" s="126" t="s">
        <v>157</v>
      </c>
      <c r="B202" s="130">
        <f t="shared" si="38"/>
        <v>10062</v>
      </c>
      <c r="C202" s="130">
        <v>770</v>
      </c>
      <c r="D202" s="130">
        <v>410</v>
      </c>
      <c r="E202" s="130">
        <v>3292</v>
      </c>
      <c r="F202" s="130">
        <v>2058</v>
      </c>
      <c r="G202" s="130">
        <f t="shared" si="39"/>
        <v>6530</v>
      </c>
      <c r="H202" s="130">
        <v>14</v>
      </c>
      <c r="I202" s="130">
        <v>50</v>
      </c>
      <c r="J202" s="130">
        <v>811</v>
      </c>
      <c r="K202" s="130">
        <v>68</v>
      </c>
      <c r="L202" s="130">
        <f t="shared" si="40"/>
        <v>943</v>
      </c>
      <c r="M202" s="130">
        <v>0</v>
      </c>
      <c r="N202" s="130">
        <v>133</v>
      </c>
      <c r="O202" s="130">
        <v>1711</v>
      </c>
      <c r="P202" s="130">
        <v>745</v>
      </c>
      <c r="Q202" s="130">
        <v>0</v>
      </c>
      <c r="R202" s="130">
        <v>0</v>
      </c>
      <c r="S202" s="130">
        <f t="shared" si="41"/>
        <v>2589</v>
      </c>
      <c r="T202" s="131">
        <v>11629</v>
      </c>
    </row>
    <row r="203" spans="1:20" ht="24.75" customHeight="1" hidden="1">
      <c r="A203" s="126" t="s">
        <v>158</v>
      </c>
      <c r="B203" s="130">
        <f t="shared" si="38"/>
        <v>11904</v>
      </c>
      <c r="C203" s="130">
        <v>943</v>
      </c>
      <c r="D203" s="130">
        <v>1887</v>
      </c>
      <c r="E203" s="130">
        <v>3424</v>
      </c>
      <c r="F203" s="130">
        <v>2175</v>
      </c>
      <c r="G203" s="130">
        <f t="shared" si="39"/>
        <v>8429</v>
      </c>
      <c r="H203" s="130">
        <v>79</v>
      </c>
      <c r="I203" s="130">
        <v>90</v>
      </c>
      <c r="J203" s="130">
        <v>244</v>
      </c>
      <c r="K203" s="130">
        <v>22</v>
      </c>
      <c r="L203" s="130">
        <f t="shared" si="40"/>
        <v>435</v>
      </c>
      <c r="M203" s="130">
        <v>59</v>
      </c>
      <c r="N203" s="130">
        <v>121</v>
      </c>
      <c r="O203" s="130">
        <v>1984</v>
      </c>
      <c r="P203" s="130">
        <v>682</v>
      </c>
      <c r="Q203" s="130">
        <v>194</v>
      </c>
      <c r="R203" s="130">
        <v>0</v>
      </c>
      <c r="S203" s="130">
        <f t="shared" si="41"/>
        <v>3040</v>
      </c>
      <c r="T203" s="131">
        <v>13856</v>
      </c>
    </row>
    <row r="204" spans="1:20" ht="24.75" customHeight="1" hidden="1">
      <c r="A204" s="126" t="s">
        <v>159</v>
      </c>
      <c r="B204" s="130">
        <f t="shared" si="38"/>
        <v>11072</v>
      </c>
      <c r="C204" s="130">
        <v>380</v>
      </c>
      <c r="D204" s="130">
        <v>715</v>
      </c>
      <c r="E204" s="130">
        <v>4230</v>
      </c>
      <c r="F204" s="130">
        <v>2274</v>
      </c>
      <c r="G204" s="130">
        <f t="shared" si="39"/>
        <v>7599</v>
      </c>
      <c r="H204" s="130">
        <v>0</v>
      </c>
      <c r="I204" s="130">
        <v>205</v>
      </c>
      <c r="J204" s="130">
        <v>589</v>
      </c>
      <c r="K204" s="130">
        <v>15</v>
      </c>
      <c r="L204" s="130">
        <f t="shared" si="40"/>
        <v>809</v>
      </c>
      <c r="M204" s="130">
        <v>0</v>
      </c>
      <c r="N204" s="130">
        <v>427</v>
      </c>
      <c r="O204" s="130">
        <v>1221</v>
      </c>
      <c r="P204" s="130">
        <v>954</v>
      </c>
      <c r="Q204" s="130">
        <v>52</v>
      </c>
      <c r="R204" s="130">
        <v>10</v>
      </c>
      <c r="S204" s="130">
        <f t="shared" si="41"/>
        <v>2664</v>
      </c>
      <c r="T204" s="131">
        <v>12952</v>
      </c>
    </row>
    <row r="205" spans="1:20" ht="24.75" customHeight="1" hidden="1">
      <c r="A205" s="126" t="s">
        <v>160</v>
      </c>
      <c r="B205" s="130">
        <f t="shared" si="38"/>
        <v>10543</v>
      </c>
      <c r="C205" s="130">
        <v>690</v>
      </c>
      <c r="D205" s="130">
        <v>717</v>
      </c>
      <c r="E205" s="130">
        <v>4464</v>
      </c>
      <c r="F205" s="130">
        <v>1089</v>
      </c>
      <c r="G205" s="130">
        <f t="shared" si="39"/>
        <v>6960</v>
      </c>
      <c r="H205" s="130">
        <v>149</v>
      </c>
      <c r="I205" s="130">
        <v>40</v>
      </c>
      <c r="J205" s="130">
        <v>1034</v>
      </c>
      <c r="K205" s="130">
        <v>95</v>
      </c>
      <c r="L205" s="130">
        <f t="shared" si="40"/>
        <v>1318</v>
      </c>
      <c r="M205" s="130">
        <v>46</v>
      </c>
      <c r="N205" s="130">
        <v>268</v>
      </c>
      <c r="O205" s="130">
        <v>1049</v>
      </c>
      <c r="P205" s="130">
        <v>797</v>
      </c>
      <c r="Q205" s="130">
        <v>105</v>
      </c>
      <c r="R205" s="130">
        <v>0</v>
      </c>
      <c r="S205" s="130">
        <f t="shared" si="41"/>
        <v>2265</v>
      </c>
      <c r="T205" s="131">
        <v>12927</v>
      </c>
    </row>
    <row r="206" spans="1:20" ht="24.75" customHeight="1" hidden="1">
      <c r="A206" s="126" t="s">
        <v>161</v>
      </c>
      <c r="B206" s="130">
        <f t="shared" si="38"/>
        <v>9850</v>
      </c>
      <c r="C206" s="130">
        <v>883</v>
      </c>
      <c r="D206" s="130">
        <v>1033</v>
      </c>
      <c r="E206" s="130">
        <v>3232</v>
      </c>
      <c r="F206" s="130">
        <v>1939</v>
      </c>
      <c r="G206" s="130">
        <f t="shared" si="39"/>
        <v>7087</v>
      </c>
      <c r="H206" s="130">
        <v>30</v>
      </c>
      <c r="I206" s="130">
        <v>224</v>
      </c>
      <c r="J206" s="130">
        <v>473</v>
      </c>
      <c r="K206" s="130">
        <v>0</v>
      </c>
      <c r="L206" s="130">
        <f t="shared" si="40"/>
        <v>727</v>
      </c>
      <c r="M206" s="130">
        <v>0</v>
      </c>
      <c r="N206" s="130">
        <v>168</v>
      </c>
      <c r="O206" s="130">
        <v>847</v>
      </c>
      <c r="P206" s="130">
        <v>766</v>
      </c>
      <c r="Q206" s="130">
        <v>255</v>
      </c>
      <c r="R206" s="130">
        <v>0</v>
      </c>
      <c r="S206" s="130">
        <f t="shared" si="41"/>
        <v>2036</v>
      </c>
      <c r="T206" s="131">
        <v>12639</v>
      </c>
    </row>
    <row r="207" spans="1:20" ht="24.75" customHeight="1" hidden="1">
      <c r="A207" s="126" t="s">
        <v>162</v>
      </c>
      <c r="B207" s="130">
        <f t="shared" si="38"/>
        <v>12216</v>
      </c>
      <c r="C207" s="130">
        <v>1141</v>
      </c>
      <c r="D207" s="130">
        <v>991</v>
      </c>
      <c r="E207" s="130">
        <v>4283</v>
      </c>
      <c r="F207" s="130">
        <v>1686</v>
      </c>
      <c r="G207" s="130">
        <f t="shared" si="39"/>
        <v>8101</v>
      </c>
      <c r="H207" s="130">
        <v>103</v>
      </c>
      <c r="I207" s="130">
        <v>231</v>
      </c>
      <c r="J207" s="130">
        <v>569</v>
      </c>
      <c r="K207" s="130">
        <v>0</v>
      </c>
      <c r="L207" s="130">
        <f t="shared" si="40"/>
        <v>903</v>
      </c>
      <c r="M207" s="130">
        <v>74</v>
      </c>
      <c r="N207" s="130">
        <v>387</v>
      </c>
      <c r="O207" s="130">
        <v>1479</v>
      </c>
      <c r="P207" s="130">
        <v>1011</v>
      </c>
      <c r="Q207" s="130">
        <v>261</v>
      </c>
      <c r="R207" s="130">
        <v>0</v>
      </c>
      <c r="S207" s="130">
        <f t="shared" si="41"/>
        <v>3212</v>
      </c>
      <c r="T207" s="131">
        <v>14315</v>
      </c>
    </row>
    <row r="208" spans="1:24" ht="24.75" customHeight="1">
      <c r="A208" s="132" t="s">
        <v>168</v>
      </c>
      <c r="B208" s="130">
        <f t="shared" si="38"/>
        <v>11912</v>
      </c>
      <c r="C208" s="130">
        <v>822</v>
      </c>
      <c r="D208" s="130">
        <v>681</v>
      </c>
      <c r="E208" s="130">
        <v>3539</v>
      </c>
      <c r="F208" s="130">
        <v>2805</v>
      </c>
      <c r="G208" s="130">
        <f t="shared" si="39"/>
        <v>7847</v>
      </c>
      <c r="H208" s="130">
        <v>84</v>
      </c>
      <c r="I208" s="130">
        <v>232</v>
      </c>
      <c r="J208" s="130">
        <v>1036</v>
      </c>
      <c r="K208" s="130">
        <v>77</v>
      </c>
      <c r="L208" s="130">
        <f t="shared" si="40"/>
        <v>1429</v>
      </c>
      <c r="M208" s="130">
        <v>21</v>
      </c>
      <c r="N208" s="130">
        <v>359</v>
      </c>
      <c r="O208" s="130">
        <v>1108</v>
      </c>
      <c r="P208" s="130">
        <v>1092</v>
      </c>
      <c r="Q208" s="130">
        <v>56</v>
      </c>
      <c r="R208" s="130">
        <v>0</v>
      </c>
      <c r="S208" s="130">
        <f t="shared" si="41"/>
        <v>2636</v>
      </c>
      <c r="T208" s="131">
        <v>13874</v>
      </c>
      <c r="U208" s="133"/>
      <c r="V208" s="134"/>
      <c r="W208" s="134"/>
      <c r="X208" s="134"/>
    </row>
    <row r="209" spans="1:24" ht="24.75" customHeight="1">
      <c r="A209" s="126" t="s">
        <v>152</v>
      </c>
      <c r="B209" s="130">
        <f t="shared" si="38"/>
        <v>12544</v>
      </c>
      <c r="C209" s="130">
        <v>823</v>
      </c>
      <c r="D209" s="130">
        <v>419</v>
      </c>
      <c r="E209" s="130">
        <v>4997</v>
      </c>
      <c r="F209" s="130">
        <v>1747</v>
      </c>
      <c r="G209" s="130">
        <f t="shared" si="39"/>
        <v>7986</v>
      </c>
      <c r="H209" s="130">
        <v>56</v>
      </c>
      <c r="I209" s="130">
        <v>204</v>
      </c>
      <c r="J209" s="130">
        <v>997</v>
      </c>
      <c r="K209" s="130">
        <v>34</v>
      </c>
      <c r="L209" s="130">
        <f t="shared" si="40"/>
        <v>1291</v>
      </c>
      <c r="M209" s="130">
        <v>0</v>
      </c>
      <c r="N209" s="130">
        <v>101</v>
      </c>
      <c r="O209" s="130">
        <v>1836</v>
      </c>
      <c r="P209" s="130">
        <v>1293</v>
      </c>
      <c r="Q209" s="130">
        <v>6</v>
      </c>
      <c r="R209" s="130">
        <v>31</v>
      </c>
      <c r="S209" s="130">
        <f t="shared" si="41"/>
        <v>3267</v>
      </c>
      <c r="T209" s="131">
        <v>14357</v>
      </c>
      <c r="U209" s="133"/>
      <c r="V209" s="134"/>
      <c r="W209" s="134"/>
      <c r="X209" s="134"/>
    </row>
    <row r="210" spans="1:24" ht="24.75" customHeight="1">
      <c r="A210" s="126" t="s">
        <v>153</v>
      </c>
      <c r="B210" s="130">
        <f t="shared" si="38"/>
        <v>11408</v>
      </c>
      <c r="C210" s="130">
        <v>990</v>
      </c>
      <c r="D210" s="130">
        <v>1239</v>
      </c>
      <c r="E210" s="130">
        <v>4168</v>
      </c>
      <c r="F210" s="130">
        <v>1768</v>
      </c>
      <c r="G210" s="130">
        <f t="shared" si="39"/>
        <v>8165</v>
      </c>
      <c r="H210" s="130">
        <v>69</v>
      </c>
      <c r="I210" s="130">
        <v>264</v>
      </c>
      <c r="J210" s="130">
        <v>452</v>
      </c>
      <c r="K210" s="130">
        <v>83</v>
      </c>
      <c r="L210" s="130">
        <f t="shared" si="40"/>
        <v>868</v>
      </c>
      <c r="M210" s="130">
        <v>0</v>
      </c>
      <c r="N210" s="130">
        <v>44</v>
      </c>
      <c r="O210" s="130">
        <v>1168</v>
      </c>
      <c r="P210" s="130">
        <v>857</v>
      </c>
      <c r="Q210" s="130">
        <v>306</v>
      </c>
      <c r="R210" s="130">
        <v>0</v>
      </c>
      <c r="S210" s="130">
        <f t="shared" si="41"/>
        <v>2375</v>
      </c>
      <c r="T210" s="131">
        <v>13687</v>
      </c>
      <c r="U210" s="133"/>
      <c r="V210" s="134"/>
      <c r="W210" s="134"/>
      <c r="X210" s="134"/>
    </row>
    <row r="211" spans="1:24" ht="24.75" customHeight="1">
      <c r="A211" s="126" t="s">
        <v>154</v>
      </c>
      <c r="B211" s="130">
        <f t="shared" si="38"/>
        <v>10849</v>
      </c>
      <c r="C211" s="130">
        <v>1154</v>
      </c>
      <c r="D211" s="130">
        <v>1310</v>
      </c>
      <c r="E211" s="130">
        <v>4069</v>
      </c>
      <c r="F211" s="130">
        <v>1408</v>
      </c>
      <c r="G211" s="130">
        <f t="shared" si="39"/>
        <v>7941</v>
      </c>
      <c r="H211" s="130">
        <v>0</v>
      </c>
      <c r="I211" s="130">
        <v>90</v>
      </c>
      <c r="J211" s="130">
        <v>363</v>
      </c>
      <c r="K211" s="130">
        <v>40</v>
      </c>
      <c r="L211" s="130">
        <f t="shared" si="40"/>
        <v>493</v>
      </c>
      <c r="M211" s="130">
        <v>38</v>
      </c>
      <c r="N211" s="130">
        <v>242</v>
      </c>
      <c r="O211" s="130">
        <v>1027</v>
      </c>
      <c r="P211" s="130">
        <v>858</v>
      </c>
      <c r="Q211" s="130">
        <v>140</v>
      </c>
      <c r="R211" s="130">
        <v>110</v>
      </c>
      <c r="S211" s="130">
        <f t="shared" si="41"/>
        <v>2415</v>
      </c>
      <c r="T211" s="131">
        <v>13147</v>
      </c>
      <c r="U211" s="133"/>
      <c r="V211" s="134"/>
      <c r="W211" s="134"/>
      <c r="X211" s="134"/>
    </row>
    <row r="212" spans="1:24" ht="24.75" customHeight="1">
      <c r="A212" s="126" t="s">
        <v>155</v>
      </c>
      <c r="B212" s="130">
        <f t="shared" si="38"/>
        <v>10174</v>
      </c>
      <c r="C212" s="130">
        <v>375</v>
      </c>
      <c r="D212" s="130">
        <v>734</v>
      </c>
      <c r="E212" s="130">
        <v>2836</v>
      </c>
      <c r="F212" s="130">
        <v>1432</v>
      </c>
      <c r="G212" s="130">
        <f t="shared" si="39"/>
        <v>5377</v>
      </c>
      <c r="H212" s="130">
        <v>32</v>
      </c>
      <c r="I212" s="130">
        <v>75</v>
      </c>
      <c r="J212" s="130">
        <v>684</v>
      </c>
      <c r="K212" s="130">
        <v>0</v>
      </c>
      <c r="L212" s="130">
        <f t="shared" si="40"/>
        <v>791</v>
      </c>
      <c r="M212" s="130">
        <v>744</v>
      </c>
      <c r="N212" s="130">
        <v>202</v>
      </c>
      <c r="O212" s="130">
        <v>1808</v>
      </c>
      <c r="P212" s="130">
        <v>1240</v>
      </c>
      <c r="Q212" s="130">
        <v>12</v>
      </c>
      <c r="R212" s="130">
        <v>0</v>
      </c>
      <c r="S212" s="130">
        <f t="shared" si="41"/>
        <v>4006</v>
      </c>
      <c r="T212" s="131">
        <v>13419</v>
      </c>
      <c r="U212" s="133"/>
      <c r="V212" s="134"/>
      <c r="W212" s="134"/>
      <c r="X212" s="134"/>
    </row>
    <row r="213" spans="1:24" ht="24.75" customHeight="1">
      <c r="A213" s="126" t="s">
        <v>156</v>
      </c>
      <c r="B213" s="130">
        <f t="shared" si="38"/>
        <v>10404</v>
      </c>
      <c r="C213" s="130">
        <v>700</v>
      </c>
      <c r="D213" s="130">
        <v>988</v>
      </c>
      <c r="E213" s="130">
        <v>3689</v>
      </c>
      <c r="F213" s="130">
        <v>1240</v>
      </c>
      <c r="G213" s="130">
        <f t="shared" si="39"/>
        <v>6617</v>
      </c>
      <c r="H213" s="130">
        <v>0</v>
      </c>
      <c r="I213" s="130">
        <v>299</v>
      </c>
      <c r="J213" s="130">
        <v>906</v>
      </c>
      <c r="K213" s="130">
        <v>0</v>
      </c>
      <c r="L213" s="130">
        <f t="shared" si="40"/>
        <v>1205</v>
      </c>
      <c r="M213" s="130">
        <v>0</v>
      </c>
      <c r="N213" s="130">
        <v>346</v>
      </c>
      <c r="O213" s="130">
        <v>957</v>
      </c>
      <c r="P213" s="130">
        <v>1217</v>
      </c>
      <c r="Q213" s="130">
        <v>62</v>
      </c>
      <c r="R213" s="130">
        <v>0</v>
      </c>
      <c r="S213" s="130">
        <f t="shared" si="41"/>
        <v>2582</v>
      </c>
      <c r="T213" s="131">
        <v>12985</v>
      </c>
      <c r="U213" s="133"/>
      <c r="V213" s="134"/>
      <c r="W213" s="134"/>
      <c r="X213" s="134"/>
    </row>
    <row r="214" spans="1:24" ht="24.75" customHeight="1">
      <c r="A214" s="126" t="s">
        <v>157</v>
      </c>
      <c r="B214" s="130">
        <f t="shared" si="38"/>
        <v>11228</v>
      </c>
      <c r="C214" s="130">
        <v>1125</v>
      </c>
      <c r="D214" s="130">
        <v>609</v>
      </c>
      <c r="E214" s="130">
        <v>3041</v>
      </c>
      <c r="F214" s="130">
        <v>2841</v>
      </c>
      <c r="G214" s="130">
        <f t="shared" si="39"/>
        <v>7616</v>
      </c>
      <c r="H214" s="130">
        <v>21</v>
      </c>
      <c r="I214" s="130">
        <v>28</v>
      </c>
      <c r="J214" s="130">
        <v>783</v>
      </c>
      <c r="K214" s="130">
        <v>0</v>
      </c>
      <c r="L214" s="130">
        <f t="shared" si="40"/>
        <v>832</v>
      </c>
      <c r="M214" s="130">
        <v>45</v>
      </c>
      <c r="N214" s="130">
        <v>30</v>
      </c>
      <c r="O214" s="130">
        <v>1381</v>
      </c>
      <c r="P214" s="130">
        <v>997</v>
      </c>
      <c r="Q214" s="130">
        <v>243</v>
      </c>
      <c r="R214" s="130">
        <v>84</v>
      </c>
      <c r="S214" s="130">
        <f t="shared" si="41"/>
        <v>2780</v>
      </c>
      <c r="T214" s="131">
        <v>13086</v>
      </c>
      <c r="U214" s="133"/>
      <c r="V214" s="134"/>
      <c r="W214" s="134"/>
      <c r="X214" s="134"/>
    </row>
    <row r="215" spans="1:24" ht="24.75" customHeight="1">
      <c r="A215" s="126" t="s">
        <v>158</v>
      </c>
      <c r="B215" s="130">
        <f t="shared" si="38"/>
        <v>15259</v>
      </c>
      <c r="C215" s="130">
        <v>1593</v>
      </c>
      <c r="D215" s="130">
        <v>1368</v>
      </c>
      <c r="E215" s="130">
        <v>4208</v>
      </c>
      <c r="F215" s="130">
        <v>3207</v>
      </c>
      <c r="G215" s="130">
        <f t="shared" si="39"/>
        <v>10376</v>
      </c>
      <c r="H215" s="130">
        <v>0</v>
      </c>
      <c r="I215" s="130">
        <v>110</v>
      </c>
      <c r="J215" s="130">
        <v>826</v>
      </c>
      <c r="K215" s="130">
        <v>0</v>
      </c>
      <c r="L215" s="130">
        <f t="shared" si="40"/>
        <v>936</v>
      </c>
      <c r="M215" s="130">
        <v>240</v>
      </c>
      <c r="N215" s="130">
        <v>508</v>
      </c>
      <c r="O215" s="130">
        <v>2105</v>
      </c>
      <c r="P215" s="130">
        <v>1032</v>
      </c>
      <c r="Q215" s="130">
        <v>58</v>
      </c>
      <c r="R215" s="130">
        <v>4</v>
      </c>
      <c r="S215" s="130">
        <f t="shared" si="41"/>
        <v>3947</v>
      </c>
      <c r="T215" s="131">
        <v>17935</v>
      </c>
      <c r="U215" s="133"/>
      <c r="V215" s="134"/>
      <c r="W215" s="134"/>
      <c r="X215" s="134"/>
    </row>
    <row r="216" spans="1:24" ht="24.75" customHeight="1">
      <c r="A216" s="126" t="s">
        <v>159</v>
      </c>
      <c r="B216" s="130">
        <f t="shared" si="38"/>
        <v>14998</v>
      </c>
      <c r="C216" s="130">
        <v>1281</v>
      </c>
      <c r="D216" s="130">
        <v>1116</v>
      </c>
      <c r="E216" s="130">
        <v>4474</v>
      </c>
      <c r="F216" s="130">
        <v>1999</v>
      </c>
      <c r="G216" s="130">
        <f t="shared" si="39"/>
        <v>8870</v>
      </c>
      <c r="H216" s="130">
        <v>0</v>
      </c>
      <c r="I216" s="130">
        <v>547</v>
      </c>
      <c r="J216" s="130">
        <v>1222</v>
      </c>
      <c r="K216" s="130">
        <v>42</v>
      </c>
      <c r="L216" s="130">
        <f t="shared" si="40"/>
        <v>1811</v>
      </c>
      <c r="M216" s="130">
        <v>474</v>
      </c>
      <c r="N216" s="130">
        <v>324</v>
      </c>
      <c r="O216" s="130">
        <v>2326</v>
      </c>
      <c r="P216" s="130">
        <v>1193</v>
      </c>
      <c r="Q216" s="130">
        <v>0</v>
      </c>
      <c r="R216" s="130">
        <v>0</v>
      </c>
      <c r="S216" s="130">
        <f t="shared" si="41"/>
        <v>4317</v>
      </c>
      <c r="T216" s="131">
        <v>18054</v>
      </c>
      <c r="U216" s="133"/>
      <c r="V216" s="134"/>
      <c r="W216" s="134"/>
      <c r="X216" s="134"/>
    </row>
    <row r="217" spans="1:24" ht="24.75" customHeight="1">
      <c r="A217" s="126" t="s">
        <v>160</v>
      </c>
      <c r="B217" s="130">
        <f t="shared" si="38"/>
        <v>14434</v>
      </c>
      <c r="C217" s="130">
        <v>1031</v>
      </c>
      <c r="D217" s="130">
        <v>1456</v>
      </c>
      <c r="E217" s="130">
        <v>4890</v>
      </c>
      <c r="F217" s="130">
        <v>2531</v>
      </c>
      <c r="G217" s="130">
        <f t="shared" si="39"/>
        <v>9908</v>
      </c>
      <c r="H217" s="130">
        <v>56</v>
      </c>
      <c r="I217" s="130">
        <v>299</v>
      </c>
      <c r="J217" s="130">
        <v>752</v>
      </c>
      <c r="K217" s="130">
        <v>24</v>
      </c>
      <c r="L217" s="130">
        <f t="shared" si="40"/>
        <v>1131</v>
      </c>
      <c r="M217" s="130">
        <v>186</v>
      </c>
      <c r="N217" s="130">
        <v>332</v>
      </c>
      <c r="O217" s="130">
        <v>1590</v>
      </c>
      <c r="P217" s="130">
        <v>1281</v>
      </c>
      <c r="Q217" s="130">
        <v>6</v>
      </c>
      <c r="R217" s="130">
        <v>0</v>
      </c>
      <c r="S217" s="130">
        <f t="shared" si="41"/>
        <v>3395</v>
      </c>
      <c r="T217" s="131">
        <v>18206</v>
      </c>
      <c r="U217" s="133"/>
      <c r="V217" s="134"/>
      <c r="W217" s="134"/>
      <c r="X217" s="134"/>
    </row>
    <row r="218" spans="1:24" ht="24.75" customHeight="1">
      <c r="A218" s="126" t="s">
        <v>161</v>
      </c>
      <c r="B218" s="130">
        <f t="shared" si="38"/>
        <v>16682</v>
      </c>
      <c r="C218" s="130">
        <v>1089</v>
      </c>
      <c r="D218" s="130">
        <v>620</v>
      </c>
      <c r="E218" s="130">
        <v>5138</v>
      </c>
      <c r="F218" s="130">
        <v>2846</v>
      </c>
      <c r="G218" s="130">
        <f t="shared" si="39"/>
        <v>9693</v>
      </c>
      <c r="H218" s="130">
        <v>120</v>
      </c>
      <c r="I218" s="130">
        <v>191</v>
      </c>
      <c r="J218" s="130">
        <v>751</v>
      </c>
      <c r="K218" s="130">
        <v>64</v>
      </c>
      <c r="L218" s="130">
        <f t="shared" si="40"/>
        <v>1126</v>
      </c>
      <c r="M218" s="130">
        <v>461</v>
      </c>
      <c r="N218" s="130">
        <v>357</v>
      </c>
      <c r="O218" s="130">
        <v>3001</v>
      </c>
      <c r="P218" s="130">
        <v>1922</v>
      </c>
      <c r="Q218" s="130">
        <v>66</v>
      </c>
      <c r="R218" s="130">
        <v>56</v>
      </c>
      <c r="S218" s="130">
        <f t="shared" si="41"/>
        <v>5863</v>
      </c>
      <c r="T218" s="131">
        <v>20291</v>
      </c>
      <c r="U218" s="133"/>
      <c r="V218" s="134"/>
      <c r="W218" s="134"/>
      <c r="X218" s="134"/>
    </row>
    <row r="219" spans="1:24" ht="24.75" customHeight="1">
      <c r="A219" s="126" t="s">
        <v>162</v>
      </c>
      <c r="B219" s="130">
        <f t="shared" si="38"/>
        <v>12220</v>
      </c>
      <c r="C219" s="130">
        <v>926</v>
      </c>
      <c r="D219" s="130">
        <v>593</v>
      </c>
      <c r="E219" s="130">
        <v>4247</v>
      </c>
      <c r="F219" s="130">
        <v>1933</v>
      </c>
      <c r="G219" s="130">
        <f t="shared" si="39"/>
        <v>7699</v>
      </c>
      <c r="H219" s="130">
        <v>0</v>
      </c>
      <c r="I219" s="130">
        <v>114</v>
      </c>
      <c r="J219" s="130">
        <v>980</v>
      </c>
      <c r="K219" s="130">
        <v>82</v>
      </c>
      <c r="L219" s="130">
        <f t="shared" si="40"/>
        <v>1176</v>
      </c>
      <c r="M219" s="130">
        <v>0</v>
      </c>
      <c r="N219" s="130">
        <v>372</v>
      </c>
      <c r="O219" s="130">
        <v>1560</v>
      </c>
      <c r="P219" s="130">
        <v>1222</v>
      </c>
      <c r="Q219" s="130">
        <v>180</v>
      </c>
      <c r="R219" s="130">
        <v>11</v>
      </c>
      <c r="S219" s="130">
        <f t="shared" si="41"/>
        <v>3345</v>
      </c>
      <c r="T219" s="131">
        <v>15627</v>
      </c>
      <c r="U219" s="133"/>
      <c r="V219" s="134" t="s">
        <v>169</v>
      </c>
      <c r="W219" s="134"/>
      <c r="X219" s="134"/>
    </row>
    <row r="220" spans="1:22" ht="24.75" customHeight="1">
      <c r="A220" s="132" t="s">
        <v>170</v>
      </c>
      <c r="B220" s="130">
        <f t="shared" si="38"/>
        <v>13690</v>
      </c>
      <c r="C220" s="130">
        <v>393</v>
      </c>
      <c r="D220" s="130">
        <v>1278</v>
      </c>
      <c r="E220" s="130">
        <v>4735</v>
      </c>
      <c r="F220" s="130">
        <v>2357</v>
      </c>
      <c r="G220" s="130">
        <f t="shared" si="39"/>
        <v>8763</v>
      </c>
      <c r="H220" s="130">
        <v>20</v>
      </c>
      <c r="I220" s="130">
        <v>411</v>
      </c>
      <c r="J220" s="130">
        <v>1077</v>
      </c>
      <c r="K220" s="130">
        <v>0</v>
      </c>
      <c r="L220" s="130">
        <f t="shared" si="40"/>
        <v>1508</v>
      </c>
      <c r="M220" s="130">
        <v>26</v>
      </c>
      <c r="N220" s="130">
        <v>183</v>
      </c>
      <c r="O220" s="130">
        <v>1227</v>
      </c>
      <c r="P220" s="130">
        <v>1456</v>
      </c>
      <c r="Q220" s="130">
        <v>398</v>
      </c>
      <c r="R220" s="130">
        <v>129</v>
      </c>
      <c r="S220" s="130">
        <f t="shared" si="41"/>
        <v>3419</v>
      </c>
      <c r="T220" s="131">
        <v>16209</v>
      </c>
      <c r="U220" s="135">
        <f aca="true" t="shared" si="42" ref="U220:U231">T220-B220</f>
        <v>2519</v>
      </c>
      <c r="V220" s="125">
        <f>SUM(T211:T222)</f>
        <v>192060</v>
      </c>
    </row>
    <row r="221" spans="1:21" ht="24.75" customHeight="1">
      <c r="A221" s="126" t="s">
        <v>152</v>
      </c>
      <c r="B221" s="130">
        <f t="shared" si="38"/>
        <v>12567</v>
      </c>
      <c r="C221" s="130">
        <v>1356</v>
      </c>
      <c r="D221" s="130">
        <v>735</v>
      </c>
      <c r="E221" s="130">
        <v>4907</v>
      </c>
      <c r="F221" s="130">
        <v>1536</v>
      </c>
      <c r="G221" s="130">
        <f t="shared" si="39"/>
        <v>8534</v>
      </c>
      <c r="H221" s="130">
        <v>102</v>
      </c>
      <c r="I221" s="130">
        <v>241</v>
      </c>
      <c r="J221" s="130">
        <v>960</v>
      </c>
      <c r="K221" s="130">
        <v>69</v>
      </c>
      <c r="L221" s="130">
        <f t="shared" si="40"/>
        <v>1372</v>
      </c>
      <c r="M221" s="130">
        <v>124</v>
      </c>
      <c r="N221" s="130">
        <v>327</v>
      </c>
      <c r="O221" s="130">
        <v>1217</v>
      </c>
      <c r="P221" s="130">
        <v>793</v>
      </c>
      <c r="Q221" s="130">
        <v>200</v>
      </c>
      <c r="R221" s="130">
        <v>0</v>
      </c>
      <c r="S221" s="130">
        <f t="shared" si="41"/>
        <v>2661</v>
      </c>
      <c r="T221" s="131">
        <v>16492</v>
      </c>
      <c r="U221" s="135">
        <f t="shared" si="42"/>
        <v>3925</v>
      </c>
    </row>
    <row r="222" spans="1:21" ht="24.75" customHeight="1">
      <c r="A222" s="126" t="s">
        <v>153</v>
      </c>
      <c r="B222" s="130">
        <f t="shared" si="38"/>
        <v>13511</v>
      </c>
      <c r="C222" s="130">
        <v>539</v>
      </c>
      <c r="D222" s="130">
        <v>339</v>
      </c>
      <c r="E222" s="130">
        <v>4562</v>
      </c>
      <c r="F222" s="130">
        <v>3532</v>
      </c>
      <c r="G222" s="130">
        <f t="shared" si="39"/>
        <v>8972</v>
      </c>
      <c r="H222" s="130">
        <v>0</v>
      </c>
      <c r="I222" s="130">
        <v>128</v>
      </c>
      <c r="J222" s="130">
        <v>542</v>
      </c>
      <c r="K222" s="130">
        <v>0</v>
      </c>
      <c r="L222" s="130">
        <f t="shared" si="40"/>
        <v>670</v>
      </c>
      <c r="M222" s="130">
        <v>23</v>
      </c>
      <c r="N222" s="130">
        <v>189</v>
      </c>
      <c r="O222" s="130">
        <v>2496</v>
      </c>
      <c r="P222" s="130">
        <v>1016</v>
      </c>
      <c r="Q222" s="130">
        <v>145</v>
      </c>
      <c r="R222" s="130">
        <v>0</v>
      </c>
      <c r="S222" s="130">
        <f t="shared" si="41"/>
        <v>3869</v>
      </c>
      <c r="T222" s="131">
        <v>16609</v>
      </c>
      <c r="U222" s="135">
        <f t="shared" si="42"/>
        <v>3098</v>
      </c>
    </row>
    <row r="223" spans="1:21" ht="24.75" customHeight="1">
      <c r="A223" s="126" t="s">
        <v>154</v>
      </c>
      <c r="B223" s="130">
        <f t="shared" si="38"/>
        <v>14835</v>
      </c>
      <c r="C223" s="130">
        <v>1091</v>
      </c>
      <c r="D223" s="130">
        <v>1117</v>
      </c>
      <c r="E223" s="130">
        <v>3966</v>
      </c>
      <c r="F223" s="130">
        <v>2701</v>
      </c>
      <c r="G223" s="130">
        <f t="shared" si="39"/>
        <v>8875</v>
      </c>
      <c r="H223" s="130">
        <v>102</v>
      </c>
      <c r="I223" s="130">
        <v>130</v>
      </c>
      <c r="J223" s="130">
        <v>1408</v>
      </c>
      <c r="K223" s="130">
        <v>84</v>
      </c>
      <c r="L223" s="130">
        <f t="shared" si="40"/>
        <v>1724</v>
      </c>
      <c r="M223" s="130">
        <v>111</v>
      </c>
      <c r="N223" s="130">
        <v>113</v>
      </c>
      <c r="O223" s="130">
        <v>1829</v>
      </c>
      <c r="P223" s="130">
        <v>1992</v>
      </c>
      <c r="Q223" s="130">
        <v>107</v>
      </c>
      <c r="R223" s="130">
        <v>84</v>
      </c>
      <c r="S223" s="130">
        <f t="shared" si="41"/>
        <v>4236</v>
      </c>
      <c r="T223" s="131">
        <v>18266</v>
      </c>
      <c r="U223" s="135">
        <f t="shared" si="42"/>
        <v>3431</v>
      </c>
    </row>
    <row r="224" spans="1:21" ht="24.75" customHeight="1">
      <c r="A224" s="126" t="s">
        <v>155</v>
      </c>
      <c r="B224" s="130">
        <f t="shared" si="38"/>
        <v>12366</v>
      </c>
      <c r="C224" s="130">
        <v>613</v>
      </c>
      <c r="D224" s="130">
        <v>1387</v>
      </c>
      <c r="E224" s="130">
        <v>4092</v>
      </c>
      <c r="F224" s="130">
        <v>2237</v>
      </c>
      <c r="G224" s="130">
        <f t="shared" si="39"/>
        <v>8329</v>
      </c>
      <c r="H224" s="130">
        <v>23</v>
      </c>
      <c r="I224" s="130">
        <v>106</v>
      </c>
      <c r="J224" s="130">
        <v>1174</v>
      </c>
      <c r="K224" s="130">
        <v>0</v>
      </c>
      <c r="L224" s="130">
        <f t="shared" si="40"/>
        <v>1303</v>
      </c>
      <c r="M224" s="130">
        <v>70</v>
      </c>
      <c r="N224" s="130">
        <v>338</v>
      </c>
      <c r="O224" s="130">
        <v>1034</v>
      </c>
      <c r="P224" s="130">
        <v>1266</v>
      </c>
      <c r="Q224" s="130">
        <v>26</v>
      </c>
      <c r="R224" s="130">
        <v>0</v>
      </c>
      <c r="S224" s="130">
        <f t="shared" si="41"/>
        <v>2734</v>
      </c>
      <c r="T224" s="131">
        <v>15880</v>
      </c>
      <c r="U224" s="135">
        <f t="shared" si="42"/>
        <v>3514</v>
      </c>
    </row>
    <row r="225" spans="1:21" ht="24.75" customHeight="1">
      <c r="A225" s="126" t="s">
        <v>156</v>
      </c>
      <c r="B225" s="130">
        <f t="shared" si="38"/>
        <v>15825</v>
      </c>
      <c r="C225" s="130">
        <v>968</v>
      </c>
      <c r="D225" s="130">
        <v>646</v>
      </c>
      <c r="E225" s="130">
        <v>4877</v>
      </c>
      <c r="F225" s="130">
        <v>3286</v>
      </c>
      <c r="G225" s="130">
        <f t="shared" si="39"/>
        <v>9777</v>
      </c>
      <c r="H225" s="130">
        <v>121</v>
      </c>
      <c r="I225" s="130">
        <v>370</v>
      </c>
      <c r="J225" s="130">
        <v>1146</v>
      </c>
      <c r="K225" s="130">
        <v>68</v>
      </c>
      <c r="L225" s="130">
        <f t="shared" si="40"/>
        <v>1705</v>
      </c>
      <c r="M225" s="130">
        <v>0</v>
      </c>
      <c r="N225" s="130">
        <v>347</v>
      </c>
      <c r="O225" s="130">
        <v>2136</v>
      </c>
      <c r="P225" s="130">
        <v>1696</v>
      </c>
      <c r="Q225" s="130">
        <v>164</v>
      </c>
      <c r="R225" s="130">
        <v>0</v>
      </c>
      <c r="S225" s="130">
        <f t="shared" si="41"/>
        <v>4343</v>
      </c>
      <c r="T225" s="131">
        <v>20033</v>
      </c>
      <c r="U225" s="135">
        <f t="shared" si="42"/>
        <v>4208</v>
      </c>
    </row>
    <row r="226" spans="1:21" ht="24.75" customHeight="1">
      <c r="A226" s="126" t="s">
        <v>157</v>
      </c>
      <c r="B226" s="130">
        <f t="shared" si="38"/>
        <v>14763</v>
      </c>
      <c r="C226" s="130">
        <v>1015</v>
      </c>
      <c r="D226" s="130">
        <v>926</v>
      </c>
      <c r="E226" s="130">
        <v>4374</v>
      </c>
      <c r="F226" s="130">
        <v>2833</v>
      </c>
      <c r="G226" s="130">
        <f t="shared" si="39"/>
        <v>9148</v>
      </c>
      <c r="H226" s="130">
        <v>59</v>
      </c>
      <c r="I226" s="130">
        <v>129</v>
      </c>
      <c r="J226" s="130">
        <v>885</v>
      </c>
      <c r="K226" s="130">
        <v>63</v>
      </c>
      <c r="L226" s="130">
        <f t="shared" si="40"/>
        <v>1136</v>
      </c>
      <c r="M226" s="130">
        <v>119</v>
      </c>
      <c r="N226" s="130">
        <v>445</v>
      </c>
      <c r="O226" s="130">
        <v>2267</v>
      </c>
      <c r="P226" s="130">
        <v>1609</v>
      </c>
      <c r="Q226" s="130">
        <v>0</v>
      </c>
      <c r="R226" s="130">
        <v>39</v>
      </c>
      <c r="S226" s="130">
        <f t="shared" si="41"/>
        <v>4479</v>
      </c>
      <c r="T226" s="131">
        <v>18466</v>
      </c>
      <c r="U226" s="135">
        <f t="shared" si="42"/>
        <v>3703</v>
      </c>
    </row>
    <row r="227" spans="1:21" ht="24.75" customHeight="1">
      <c r="A227" s="126" t="s">
        <v>158</v>
      </c>
      <c r="B227" s="130">
        <f t="shared" si="38"/>
        <v>14673</v>
      </c>
      <c r="C227" s="130">
        <v>1340</v>
      </c>
      <c r="D227" s="130">
        <v>855</v>
      </c>
      <c r="E227" s="130">
        <v>5529</v>
      </c>
      <c r="F227" s="130">
        <v>2268</v>
      </c>
      <c r="G227" s="130">
        <f t="shared" si="39"/>
        <v>9992</v>
      </c>
      <c r="H227" s="130">
        <v>66</v>
      </c>
      <c r="I227" s="130">
        <v>140</v>
      </c>
      <c r="J227" s="130">
        <v>712</v>
      </c>
      <c r="K227" s="130">
        <v>181</v>
      </c>
      <c r="L227" s="130">
        <f t="shared" si="40"/>
        <v>1099</v>
      </c>
      <c r="M227" s="130">
        <v>0</v>
      </c>
      <c r="N227" s="130">
        <v>376</v>
      </c>
      <c r="O227" s="130">
        <v>2348</v>
      </c>
      <c r="P227" s="130">
        <v>834</v>
      </c>
      <c r="Q227" s="130">
        <v>6</v>
      </c>
      <c r="R227" s="130">
        <v>18</v>
      </c>
      <c r="S227" s="130">
        <f t="shared" si="41"/>
        <v>3582</v>
      </c>
      <c r="T227" s="131">
        <v>17860</v>
      </c>
      <c r="U227" s="135">
        <f t="shared" si="42"/>
        <v>3187</v>
      </c>
    </row>
    <row r="228" spans="1:21" ht="24.75" customHeight="1">
      <c r="A228" s="126" t="s">
        <v>159</v>
      </c>
      <c r="B228" s="130">
        <f t="shared" si="38"/>
        <v>14817</v>
      </c>
      <c r="C228" s="130">
        <v>980</v>
      </c>
      <c r="D228" s="130">
        <v>428</v>
      </c>
      <c r="E228" s="130">
        <v>6401</v>
      </c>
      <c r="F228" s="130">
        <v>2328</v>
      </c>
      <c r="G228" s="130">
        <f t="shared" si="39"/>
        <v>10137</v>
      </c>
      <c r="H228" s="130">
        <v>90</v>
      </c>
      <c r="I228" s="130">
        <v>254</v>
      </c>
      <c r="J228" s="130">
        <v>1111</v>
      </c>
      <c r="K228" s="130">
        <v>21</v>
      </c>
      <c r="L228" s="130">
        <f t="shared" si="40"/>
        <v>1476</v>
      </c>
      <c r="M228" s="130">
        <v>126</v>
      </c>
      <c r="N228" s="130">
        <v>476</v>
      </c>
      <c r="O228" s="130">
        <v>1407</v>
      </c>
      <c r="P228" s="130">
        <v>924</v>
      </c>
      <c r="Q228" s="130">
        <v>255</v>
      </c>
      <c r="R228" s="130">
        <v>16</v>
      </c>
      <c r="S228" s="130">
        <f t="shared" si="41"/>
        <v>3204</v>
      </c>
      <c r="T228" s="131">
        <v>17597</v>
      </c>
      <c r="U228" s="135">
        <f t="shared" si="42"/>
        <v>2780</v>
      </c>
    </row>
    <row r="229" spans="1:21" ht="24.75" customHeight="1">
      <c r="A229" s="126" t="s">
        <v>160</v>
      </c>
      <c r="B229" s="130">
        <f t="shared" si="38"/>
        <v>14580</v>
      </c>
      <c r="C229" s="130">
        <v>856</v>
      </c>
      <c r="D229" s="130">
        <v>264</v>
      </c>
      <c r="E229" s="130">
        <v>6123</v>
      </c>
      <c r="F229" s="130">
        <v>2467</v>
      </c>
      <c r="G229" s="130">
        <f t="shared" si="39"/>
        <v>9710</v>
      </c>
      <c r="H229" s="130">
        <v>35</v>
      </c>
      <c r="I229" s="130">
        <v>315</v>
      </c>
      <c r="J229" s="130">
        <v>1089</v>
      </c>
      <c r="K229" s="130">
        <v>82</v>
      </c>
      <c r="L229" s="130">
        <f t="shared" si="40"/>
        <v>1521</v>
      </c>
      <c r="M229" s="130">
        <v>91</v>
      </c>
      <c r="N229" s="130">
        <v>108</v>
      </c>
      <c r="O229" s="130">
        <v>1959</v>
      </c>
      <c r="P229" s="130">
        <v>850</v>
      </c>
      <c r="Q229" s="130">
        <v>185</v>
      </c>
      <c r="R229" s="130">
        <v>156</v>
      </c>
      <c r="S229" s="130">
        <f t="shared" si="41"/>
        <v>3349</v>
      </c>
      <c r="T229" s="131">
        <v>18285</v>
      </c>
      <c r="U229" s="135">
        <f t="shared" si="42"/>
        <v>3705</v>
      </c>
    </row>
    <row r="230" spans="1:21" ht="24.75" customHeight="1">
      <c r="A230" s="126" t="s">
        <v>161</v>
      </c>
      <c r="B230" s="130">
        <f t="shared" si="38"/>
        <v>14991</v>
      </c>
      <c r="C230" s="130">
        <v>802</v>
      </c>
      <c r="D230" s="130">
        <v>779</v>
      </c>
      <c r="E230" s="130">
        <v>5204</v>
      </c>
      <c r="F230" s="130">
        <v>2948</v>
      </c>
      <c r="G230" s="130">
        <f t="shared" si="39"/>
        <v>9733</v>
      </c>
      <c r="H230" s="130">
        <v>114</v>
      </c>
      <c r="I230" s="130">
        <v>75</v>
      </c>
      <c r="J230" s="130">
        <v>1173</v>
      </c>
      <c r="K230" s="130">
        <v>0</v>
      </c>
      <c r="L230" s="130">
        <f t="shared" si="40"/>
        <v>1362</v>
      </c>
      <c r="M230" s="130">
        <v>295</v>
      </c>
      <c r="N230" s="130">
        <v>875</v>
      </c>
      <c r="O230" s="130">
        <v>1993</v>
      </c>
      <c r="P230" s="130">
        <v>693</v>
      </c>
      <c r="Q230" s="130">
        <v>18</v>
      </c>
      <c r="R230" s="130">
        <v>22</v>
      </c>
      <c r="S230" s="130">
        <f t="shared" si="41"/>
        <v>3896</v>
      </c>
      <c r="T230" s="131">
        <v>18053</v>
      </c>
      <c r="U230" s="135">
        <f t="shared" si="42"/>
        <v>3062</v>
      </c>
    </row>
    <row r="231" spans="1:21" ht="24.75" customHeight="1">
      <c r="A231" s="51" t="s">
        <v>162</v>
      </c>
      <c r="B231" s="130">
        <f t="shared" si="38"/>
        <v>20097</v>
      </c>
      <c r="C231" s="130">
        <v>1484</v>
      </c>
      <c r="D231" s="130">
        <v>1668</v>
      </c>
      <c r="E231" s="130">
        <v>5887</v>
      </c>
      <c r="F231" s="130">
        <v>4654</v>
      </c>
      <c r="G231" s="130">
        <f t="shared" si="39"/>
        <v>13693</v>
      </c>
      <c r="H231" s="130">
        <v>0</v>
      </c>
      <c r="I231" s="130">
        <v>54</v>
      </c>
      <c r="J231" s="130">
        <v>878</v>
      </c>
      <c r="K231" s="130">
        <v>4</v>
      </c>
      <c r="L231" s="130">
        <f t="shared" si="40"/>
        <v>936</v>
      </c>
      <c r="M231" s="130">
        <v>315</v>
      </c>
      <c r="N231" s="130">
        <v>261</v>
      </c>
      <c r="O231" s="130">
        <v>3700</v>
      </c>
      <c r="P231" s="130">
        <v>1057</v>
      </c>
      <c r="Q231" s="130">
        <v>0</v>
      </c>
      <c r="R231" s="130">
        <v>135</v>
      </c>
      <c r="S231" s="130">
        <f t="shared" si="41"/>
        <v>5468</v>
      </c>
      <c r="T231" s="131">
        <v>23953</v>
      </c>
      <c r="U231" s="135">
        <f t="shared" si="42"/>
        <v>3856</v>
      </c>
    </row>
    <row r="232" spans="1:21" ht="24.75" customHeight="1">
      <c r="A232" s="132" t="s">
        <v>171</v>
      </c>
      <c r="B232" s="130">
        <f t="shared" si="38"/>
        <v>11911</v>
      </c>
      <c r="C232" s="130">
        <v>502</v>
      </c>
      <c r="D232" s="130">
        <v>1513</v>
      </c>
      <c r="E232" s="130">
        <v>2925</v>
      </c>
      <c r="F232" s="130">
        <v>2745</v>
      </c>
      <c r="G232" s="130">
        <f t="shared" si="39"/>
        <v>7685</v>
      </c>
      <c r="H232" s="130">
        <v>55</v>
      </c>
      <c r="I232" s="130">
        <v>200</v>
      </c>
      <c r="J232" s="130">
        <v>790</v>
      </c>
      <c r="K232" s="130">
        <v>0</v>
      </c>
      <c r="L232" s="130">
        <f t="shared" si="40"/>
        <v>1045</v>
      </c>
      <c r="M232" s="130">
        <v>104</v>
      </c>
      <c r="N232" s="130">
        <v>456</v>
      </c>
      <c r="O232" s="130">
        <v>1687</v>
      </c>
      <c r="P232" s="130">
        <v>874</v>
      </c>
      <c r="Q232" s="130">
        <v>60</v>
      </c>
      <c r="R232" s="130">
        <v>0</v>
      </c>
      <c r="S232" s="130">
        <f t="shared" si="41"/>
        <v>3181</v>
      </c>
      <c r="T232" s="131">
        <v>14717</v>
      </c>
      <c r="U232" s="135">
        <f>T232-B232</f>
        <v>2806</v>
      </c>
    </row>
    <row r="233" spans="1:21" ht="24.75" customHeight="1">
      <c r="A233" s="126" t="s">
        <v>152</v>
      </c>
      <c r="B233" s="130">
        <f t="shared" si="38"/>
        <v>13177</v>
      </c>
      <c r="C233" s="130">
        <v>450</v>
      </c>
      <c r="D233" s="130">
        <v>1074</v>
      </c>
      <c r="E233" s="130">
        <v>4820</v>
      </c>
      <c r="F233" s="130">
        <v>2789</v>
      </c>
      <c r="G233" s="130">
        <f t="shared" si="39"/>
        <v>9133</v>
      </c>
      <c r="H233" s="130">
        <v>28</v>
      </c>
      <c r="I233" s="130">
        <v>182</v>
      </c>
      <c r="J233" s="130">
        <v>915</v>
      </c>
      <c r="K233" s="130">
        <v>20</v>
      </c>
      <c r="L233" s="130">
        <f t="shared" si="40"/>
        <v>1145</v>
      </c>
      <c r="M233" s="130">
        <v>219</v>
      </c>
      <c r="N233" s="130">
        <v>357</v>
      </c>
      <c r="O233" s="130">
        <v>1417</v>
      </c>
      <c r="P233" s="130">
        <v>760</v>
      </c>
      <c r="Q233" s="130">
        <v>78</v>
      </c>
      <c r="R233" s="130">
        <v>68</v>
      </c>
      <c r="S233" s="130">
        <f t="shared" si="41"/>
        <v>2899</v>
      </c>
      <c r="T233" s="131">
        <v>15982</v>
      </c>
      <c r="U233" s="135">
        <f aca="true" t="shared" si="43" ref="U233:U255">T233-B233</f>
        <v>2805</v>
      </c>
    </row>
    <row r="234" spans="1:21" ht="24.75" customHeight="1">
      <c r="A234" s="126" t="s">
        <v>153</v>
      </c>
      <c r="B234" s="130">
        <f t="shared" si="38"/>
        <v>14680</v>
      </c>
      <c r="C234" s="130">
        <v>1050</v>
      </c>
      <c r="D234" s="130">
        <v>1039</v>
      </c>
      <c r="E234" s="130">
        <v>3716</v>
      </c>
      <c r="F234" s="130">
        <v>2627</v>
      </c>
      <c r="G234" s="130">
        <f t="shared" si="39"/>
        <v>8432</v>
      </c>
      <c r="H234" s="130">
        <v>20</v>
      </c>
      <c r="I234" s="130">
        <v>321</v>
      </c>
      <c r="J234" s="130">
        <v>1172</v>
      </c>
      <c r="K234" s="130">
        <v>44</v>
      </c>
      <c r="L234" s="130">
        <f t="shared" si="40"/>
        <v>1557</v>
      </c>
      <c r="M234" s="130">
        <v>20</v>
      </c>
      <c r="N234" s="130">
        <v>372</v>
      </c>
      <c r="O234" s="130">
        <v>3261</v>
      </c>
      <c r="P234" s="130">
        <v>961</v>
      </c>
      <c r="Q234" s="130">
        <v>77</v>
      </c>
      <c r="R234" s="130">
        <v>0</v>
      </c>
      <c r="S234" s="130">
        <f t="shared" si="41"/>
        <v>4691</v>
      </c>
      <c r="T234" s="131">
        <v>19219</v>
      </c>
      <c r="U234" s="135">
        <f t="shared" si="43"/>
        <v>4539</v>
      </c>
    </row>
    <row r="235" spans="1:22" ht="24.75" customHeight="1">
      <c r="A235" s="126" t="s">
        <v>154</v>
      </c>
      <c r="B235" s="130">
        <f t="shared" si="38"/>
        <v>14381</v>
      </c>
      <c r="C235" s="130">
        <v>1121</v>
      </c>
      <c r="D235" s="130">
        <v>669</v>
      </c>
      <c r="E235" s="130">
        <v>4847</v>
      </c>
      <c r="F235" s="130">
        <v>2839</v>
      </c>
      <c r="G235" s="130">
        <f t="shared" si="39"/>
        <v>9476</v>
      </c>
      <c r="H235" s="130">
        <v>156</v>
      </c>
      <c r="I235" s="130">
        <v>172</v>
      </c>
      <c r="J235" s="130">
        <v>1033</v>
      </c>
      <c r="K235" s="130">
        <v>94</v>
      </c>
      <c r="L235" s="130">
        <f t="shared" si="40"/>
        <v>1455</v>
      </c>
      <c r="M235" s="130">
        <v>181</v>
      </c>
      <c r="N235" s="130">
        <v>87</v>
      </c>
      <c r="O235" s="130">
        <v>1957</v>
      </c>
      <c r="P235" s="130">
        <v>1079</v>
      </c>
      <c r="Q235" s="130">
        <v>146</v>
      </c>
      <c r="R235" s="130">
        <v>0</v>
      </c>
      <c r="S235" s="130">
        <f t="shared" si="41"/>
        <v>3450</v>
      </c>
      <c r="T235" s="131">
        <v>17550</v>
      </c>
      <c r="U235" s="135">
        <f t="shared" si="43"/>
        <v>3169</v>
      </c>
      <c r="V235" s="136" t="s">
        <v>172</v>
      </c>
    </row>
    <row r="236" spans="1:21" ht="24.75" customHeight="1">
      <c r="A236" s="126" t="s">
        <v>155</v>
      </c>
      <c r="B236" s="130">
        <f t="shared" si="38"/>
        <v>15128</v>
      </c>
      <c r="C236" s="130">
        <v>1131</v>
      </c>
      <c r="D236" s="130">
        <v>1156</v>
      </c>
      <c r="E236" s="130">
        <v>4145</v>
      </c>
      <c r="F236" s="130">
        <v>3343</v>
      </c>
      <c r="G236" s="130">
        <f t="shared" si="39"/>
        <v>9775</v>
      </c>
      <c r="H236" s="130">
        <v>92</v>
      </c>
      <c r="I236" s="130">
        <v>151</v>
      </c>
      <c r="J236" s="130">
        <v>1023</v>
      </c>
      <c r="K236" s="130">
        <v>0</v>
      </c>
      <c r="L236" s="130">
        <f t="shared" si="40"/>
        <v>1266</v>
      </c>
      <c r="M236" s="130">
        <v>555</v>
      </c>
      <c r="N236" s="130">
        <v>406</v>
      </c>
      <c r="O236" s="130">
        <v>2210</v>
      </c>
      <c r="P236" s="130">
        <v>768</v>
      </c>
      <c r="Q236" s="130">
        <v>148</v>
      </c>
      <c r="R236" s="130">
        <v>0</v>
      </c>
      <c r="S236" s="130">
        <f t="shared" si="41"/>
        <v>4087</v>
      </c>
      <c r="T236" s="131">
        <v>16925</v>
      </c>
      <c r="U236" s="135">
        <f t="shared" si="43"/>
        <v>1797</v>
      </c>
    </row>
    <row r="237" spans="1:22" ht="24.75" customHeight="1">
      <c r="A237" s="126" t="s">
        <v>156</v>
      </c>
      <c r="B237" s="130">
        <f t="shared" si="38"/>
        <v>13042</v>
      </c>
      <c r="C237" s="130">
        <v>347</v>
      </c>
      <c r="D237" s="130">
        <v>1020</v>
      </c>
      <c r="E237" s="130">
        <v>4943</v>
      </c>
      <c r="F237" s="130">
        <v>1734</v>
      </c>
      <c r="G237" s="130">
        <f t="shared" si="39"/>
        <v>8044</v>
      </c>
      <c r="H237" s="130">
        <v>116</v>
      </c>
      <c r="I237" s="130">
        <v>204</v>
      </c>
      <c r="J237" s="130">
        <v>755</v>
      </c>
      <c r="K237" s="130">
        <v>144</v>
      </c>
      <c r="L237" s="130">
        <f t="shared" si="40"/>
        <v>1219</v>
      </c>
      <c r="M237" s="130">
        <v>9</v>
      </c>
      <c r="N237" s="130">
        <v>289</v>
      </c>
      <c r="O237" s="130">
        <v>1506</v>
      </c>
      <c r="P237" s="130">
        <v>1921</v>
      </c>
      <c r="Q237" s="130">
        <v>54</v>
      </c>
      <c r="R237" s="130">
        <v>0</v>
      </c>
      <c r="S237" s="130">
        <f t="shared" si="41"/>
        <v>3779</v>
      </c>
      <c r="T237" s="131">
        <v>15890</v>
      </c>
      <c r="U237" s="135">
        <f t="shared" si="43"/>
        <v>2848</v>
      </c>
      <c r="V237" s="125"/>
    </row>
    <row r="238" spans="1:21" ht="24.75" customHeight="1">
      <c r="A238" s="126" t="s">
        <v>157</v>
      </c>
      <c r="B238" s="130">
        <f t="shared" si="38"/>
        <v>16600</v>
      </c>
      <c r="C238" s="130">
        <v>1223</v>
      </c>
      <c r="D238" s="130">
        <v>2070</v>
      </c>
      <c r="E238" s="130">
        <v>4278</v>
      </c>
      <c r="F238" s="130">
        <v>2894</v>
      </c>
      <c r="G238" s="130">
        <f t="shared" si="39"/>
        <v>10465</v>
      </c>
      <c r="H238" s="130">
        <v>0</v>
      </c>
      <c r="I238" s="130">
        <v>84</v>
      </c>
      <c r="J238" s="130">
        <v>648</v>
      </c>
      <c r="K238" s="130">
        <v>9</v>
      </c>
      <c r="L238" s="130">
        <f t="shared" si="40"/>
        <v>741</v>
      </c>
      <c r="M238" s="130">
        <v>87</v>
      </c>
      <c r="N238" s="130">
        <v>116</v>
      </c>
      <c r="O238" s="130">
        <v>3648</v>
      </c>
      <c r="P238" s="130">
        <v>1348</v>
      </c>
      <c r="Q238" s="130">
        <v>90</v>
      </c>
      <c r="R238" s="130">
        <v>105</v>
      </c>
      <c r="S238" s="130">
        <f t="shared" si="41"/>
        <v>5394</v>
      </c>
      <c r="T238" s="131">
        <v>19862</v>
      </c>
      <c r="U238" s="135">
        <f t="shared" si="43"/>
        <v>3262</v>
      </c>
    </row>
    <row r="239" spans="1:21" ht="24.75" customHeight="1">
      <c r="A239" s="126" t="s">
        <v>158</v>
      </c>
      <c r="B239" s="130">
        <f t="shared" si="38"/>
        <v>16624</v>
      </c>
      <c r="C239" s="130">
        <v>1444</v>
      </c>
      <c r="D239" s="130">
        <v>1520</v>
      </c>
      <c r="E239" s="130">
        <v>6487</v>
      </c>
      <c r="F239" s="130">
        <v>2156</v>
      </c>
      <c r="G239" s="130">
        <f t="shared" si="39"/>
        <v>11607</v>
      </c>
      <c r="H239" s="130">
        <v>55</v>
      </c>
      <c r="I239" s="130">
        <v>317</v>
      </c>
      <c r="J239" s="130">
        <v>1056</v>
      </c>
      <c r="K239" s="130">
        <v>18</v>
      </c>
      <c r="L239" s="130">
        <f t="shared" si="40"/>
        <v>1446</v>
      </c>
      <c r="M239" s="130">
        <v>185</v>
      </c>
      <c r="N239" s="130">
        <v>293</v>
      </c>
      <c r="O239" s="130">
        <v>2073</v>
      </c>
      <c r="P239" s="130">
        <v>935</v>
      </c>
      <c r="Q239" s="130">
        <v>85</v>
      </c>
      <c r="R239" s="130">
        <v>0</v>
      </c>
      <c r="S239" s="130">
        <f t="shared" si="41"/>
        <v>3571</v>
      </c>
      <c r="T239" s="131">
        <v>19932</v>
      </c>
      <c r="U239" s="135">
        <f t="shared" si="43"/>
        <v>3308</v>
      </c>
    </row>
    <row r="240" spans="1:21" ht="24.75" customHeight="1">
      <c r="A240" s="126" t="s">
        <v>159</v>
      </c>
      <c r="B240" s="130">
        <f t="shared" si="38"/>
        <v>17017</v>
      </c>
      <c r="C240" s="130">
        <v>243</v>
      </c>
      <c r="D240" s="130">
        <v>1726</v>
      </c>
      <c r="E240" s="130">
        <v>6366</v>
      </c>
      <c r="F240" s="130">
        <v>3834</v>
      </c>
      <c r="G240" s="130">
        <f t="shared" si="39"/>
        <v>12169</v>
      </c>
      <c r="H240" s="130">
        <v>137</v>
      </c>
      <c r="I240" s="130">
        <v>187</v>
      </c>
      <c r="J240" s="130">
        <v>531</v>
      </c>
      <c r="K240" s="130">
        <v>49</v>
      </c>
      <c r="L240" s="130">
        <f t="shared" si="40"/>
        <v>904</v>
      </c>
      <c r="M240" s="130">
        <v>196</v>
      </c>
      <c r="N240" s="130">
        <v>196</v>
      </c>
      <c r="O240" s="130">
        <v>1853</v>
      </c>
      <c r="P240" s="130">
        <v>1455</v>
      </c>
      <c r="Q240" s="130">
        <v>127</v>
      </c>
      <c r="R240" s="130">
        <v>117</v>
      </c>
      <c r="S240" s="130">
        <f t="shared" si="41"/>
        <v>3944</v>
      </c>
      <c r="T240" s="131">
        <v>20218</v>
      </c>
      <c r="U240" s="135">
        <f t="shared" si="43"/>
        <v>3201</v>
      </c>
    </row>
    <row r="241" spans="1:21" ht="24.75" customHeight="1">
      <c r="A241" s="126" t="s">
        <v>160</v>
      </c>
      <c r="B241" s="130">
        <f t="shared" si="38"/>
        <v>13955</v>
      </c>
      <c r="C241" s="130">
        <v>1040</v>
      </c>
      <c r="D241" s="130">
        <v>1599</v>
      </c>
      <c r="E241" s="130">
        <v>5169</v>
      </c>
      <c r="F241" s="130">
        <v>1879</v>
      </c>
      <c r="G241" s="130">
        <f t="shared" si="39"/>
        <v>9687</v>
      </c>
      <c r="H241" s="130">
        <v>98</v>
      </c>
      <c r="I241" s="130">
        <v>162</v>
      </c>
      <c r="J241" s="130">
        <v>678</v>
      </c>
      <c r="K241" s="130">
        <v>91</v>
      </c>
      <c r="L241" s="130">
        <f t="shared" si="40"/>
        <v>1029</v>
      </c>
      <c r="M241" s="130">
        <v>153</v>
      </c>
      <c r="N241" s="130">
        <v>369</v>
      </c>
      <c r="O241" s="130">
        <v>1483</v>
      </c>
      <c r="P241" s="130">
        <v>1203</v>
      </c>
      <c r="Q241" s="130">
        <v>28</v>
      </c>
      <c r="R241" s="130">
        <v>3</v>
      </c>
      <c r="S241" s="130">
        <f t="shared" si="41"/>
        <v>3239</v>
      </c>
      <c r="T241" s="131">
        <v>17604</v>
      </c>
      <c r="U241" s="135">
        <f t="shared" si="43"/>
        <v>3649</v>
      </c>
    </row>
    <row r="242" spans="1:21" ht="24.75" customHeight="1">
      <c r="A242" s="126" t="s">
        <v>161</v>
      </c>
      <c r="B242" s="130">
        <f t="shared" si="38"/>
        <v>15971</v>
      </c>
      <c r="C242" s="130">
        <v>793</v>
      </c>
      <c r="D242" s="130">
        <v>611</v>
      </c>
      <c r="E242" s="130">
        <v>4743</v>
      </c>
      <c r="F242" s="130">
        <v>3180</v>
      </c>
      <c r="G242" s="130">
        <f t="shared" si="39"/>
        <v>9327</v>
      </c>
      <c r="H242" s="130">
        <v>65</v>
      </c>
      <c r="I242" s="130">
        <v>40</v>
      </c>
      <c r="J242" s="130">
        <v>1043</v>
      </c>
      <c r="K242" s="130">
        <v>219</v>
      </c>
      <c r="L242" s="130">
        <f t="shared" si="40"/>
        <v>1367</v>
      </c>
      <c r="M242" s="130">
        <v>148</v>
      </c>
      <c r="N242" s="130">
        <v>741</v>
      </c>
      <c r="O242" s="130">
        <v>2661</v>
      </c>
      <c r="P242" s="130">
        <v>1489</v>
      </c>
      <c r="Q242" s="130">
        <v>238</v>
      </c>
      <c r="R242" s="130">
        <v>0</v>
      </c>
      <c r="S242" s="130">
        <f t="shared" si="41"/>
        <v>5277</v>
      </c>
      <c r="T242" s="131">
        <v>19203</v>
      </c>
      <c r="U242" s="135">
        <f t="shared" si="43"/>
        <v>3232</v>
      </c>
    </row>
    <row r="243" spans="1:21" ht="24.75" customHeight="1">
      <c r="A243" s="126" t="s">
        <v>162</v>
      </c>
      <c r="B243" s="130">
        <f>SUM(G243+L243+S243)</f>
        <v>14838</v>
      </c>
      <c r="C243" s="130">
        <v>863</v>
      </c>
      <c r="D243" s="130">
        <v>460</v>
      </c>
      <c r="E243" s="130">
        <v>4720</v>
      </c>
      <c r="F243" s="130">
        <v>2329</v>
      </c>
      <c r="G243" s="130">
        <f t="shared" si="39"/>
        <v>8372</v>
      </c>
      <c r="H243" s="130">
        <v>0</v>
      </c>
      <c r="I243" s="130">
        <v>165</v>
      </c>
      <c r="J243" s="130">
        <v>1064</v>
      </c>
      <c r="K243" s="130">
        <v>86</v>
      </c>
      <c r="L243" s="130">
        <f t="shared" si="40"/>
        <v>1315</v>
      </c>
      <c r="M243" s="130">
        <v>225</v>
      </c>
      <c r="N243" s="130">
        <v>672</v>
      </c>
      <c r="O243" s="130">
        <v>2301</v>
      </c>
      <c r="P243" s="130">
        <v>1775</v>
      </c>
      <c r="Q243" s="130">
        <v>107</v>
      </c>
      <c r="R243" s="130">
        <v>71</v>
      </c>
      <c r="S243" s="130">
        <f>SUM(M243:R243)</f>
        <v>5151</v>
      </c>
      <c r="T243" s="131">
        <v>18199</v>
      </c>
      <c r="U243" s="135">
        <f t="shared" si="43"/>
        <v>3361</v>
      </c>
    </row>
    <row r="244" spans="1:21" ht="24.75" customHeight="1">
      <c r="A244" s="128" t="s">
        <v>173</v>
      </c>
      <c r="B244" s="128">
        <f aca="true" t="shared" si="44" ref="B244:B254">SUM(G244+L244+S244)</f>
        <v>16986</v>
      </c>
      <c r="C244" s="128">
        <v>983</v>
      </c>
      <c r="D244" s="128">
        <v>1509</v>
      </c>
      <c r="E244" s="128">
        <v>6592</v>
      </c>
      <c r="F244" s="128">
        <v>2740</v>
      </c>
      <c r="G244" s="128">
        <f t="shared" si="39"/>
        <v>11824</v>
      </c>
      <c r="H244" s="128">
        <v>54</v>
      </c>
      <c r="I244" s="128">
        <v>337</v>
      </c>
      <c r="J244" s="128">
        <v>1279</v>
      </c>
      <c r="K244" s="128">
        <v>21</v>
      </c>
      <c r="L244" s="128">
        <f t="shared" si="40"/>
        <v>1691</v>
      </c>
      <c r="M244" s="128">
        <v>45</v>
      </c>
      <c r="N244" s="128">
        <v>271</v>
      </c>
      <c r="O244" s="128">
        <v>1701</v>
      </c>
      <c r="P244" s="128">
        <v>1209</v>
      </c>
      <c r="Q244" s="128">
        <v>245</v>
      </c>
      <c r="R244" s="128">
        <v>0</v>
      </c>
      <c r="S244" s="128">
        <f aca="true" t="shared" si="45" ref="S244:S254">SUM(M244:R244)</f>
        <v>3471</v>
      </c>
      <c r="T244" s="131">
        <v>19565</v>
      </c>
      <c r="U244" s="135">
        <f t="shared" si="43"/>
        <v>2579</v>
      </c>
    </row>
    <row r="245" spans="1:21" ht="24.75" customHeight="1">
      <c r="A245" s="128" t="s">
        <v>152</v>
      </c>
      <c r="B245" s="128">
        <f t="shared" si="44"/>
        <v>17588</v>
      </c>
      <c r="C245" s="128">
        <v>1021</v>
      </c>
      <c r="D245" s="128">
        <v>741</v>
      </c>
      <c r="E245" s="128">
        <v>5870</v>
      </c>
      <c r="F245" s="128">
        <v>2394</v>
      </c>
      <c r="G245" s="128">
        <f t="shared" si="39"/>
        <v>10026</v>
      </c>
      <c r="H245" s="128">
        <v>28</v>
      </c>
      <c r="I245" s="128">
        <v>277</v>
      </c>
      <c r="J245" s="128">
        <v>1211</v>
      </c>
      <c r="K245" s="128">
        <v>132</v>
      </c>
      <c r="L245" s="128">
        <f t="shared" si="40"/>
        <v>1648</v>
      </c>
      <c r="M245" s="128">
        <v>287</v>
      </c>
      <c r="N245" s="128">
        <v>480</v>
      </c>
      <c r="O245" s="128">
        <v>4089</v>
      </c>
      <c r="P245" s="128">
        <v>723</v>
      </c>
      <c r="Q245" s="128">
        <v>281</v>
      </c>
      <c r="R245" s="128">
        <v>54</v>
      </c>
      <c r="S245" s="128">
        <f t="shared" si="45"/>
        <v>5914</v>
      </c>
      <c r="T245" s="131">
        <v>20402</v>
      </c>
      <c r="U245" s="135">
        <f t="shared" si="43"/>
        <v>2814</v>
      </c>
    </row>
    <row r="246" spans="1:21" ht="24.75" customHeight="1">
      <c r="A246" s="128" t="s">
        <v>153</v>
      </c>
      <c r="B246" s="128">
        <f t="shared" si="44"/>
        <v>14349</v>
      </c>
      <c r="C246" s="128">
        <v>1824</v>
      </c>
      <c r="D246" s="128">
        <v>1460</v>
      </c>
      <c r="E246" s="128">
        <v>4757</v>
      </c>
      <c r="F246" s="128">
        <v>2072</v>
      </c>
      <c r="G246" s="128">
        <f t="shared" si="39"/>
        <v>10113</v>
      </c>
      <c r="H246" s="128">
        <v>117</v>
      </c>
      <c r="I246" s="128">
        <v>28</v>
      </c>
      <c r="J246" s="128">
        <v>846</v>
      </c>
      <c r="K246" s="128">
        <v>0</v>
      </c>
      <c r="L246" s="128">
        <f t="shared" si="40"/>
        <v>991</v>
      </c>
      <c r="M246" s="128">
        <v>104</v>
      </c>
      <c r="N246" s="128">
        <v>452</v>
      </c>
      <c r="O246" s="128">
        <v>1783</v>
      </c>
      <c r="P246" s="128">
        <v>788</v>
      </c>
      <c r="Q246" s="128">
        <v>118</v>
      </c>
      <c r="R246" s="128">
        <v>0</v>
      </c>
      <c r="S246" s="128">
        <f t="shared" si="45"/>
        <v>3245</v>
      </c>
      <c r="T246" s="131">
        <v>17508</v>
      </c>
      <c r="U246" s="135">
        <f t="shared" si="43"/>
        <v>3159</v>
      </c>
    </row>
    <row r="247" spans="1:21" ht="24.75" customHeight="1">
      <c r="A247" s="128" t="s">
        <v>154</v>
      </c>
      <c r="B247" s="128">
        <f t="shared" si="44"/>
        <v>12808</v>
      </c>
      <c r="C247" s="128">
        <v>651</v>
      </c>
      <c r="D247" s="128">
        <v>493</v>
      </c>
      <c r="E247" s="128">
        <v>2678</v>
      </c>
      <c r="F247" s="128">
        <v>2466</v>
      </c>
      <c r="G247" s="128">
        <f t="shared" si="39"/>
        <v>6288</v>
      </c>
      <c r="H247" s="128">
        <v>101</v>
      </c>
      <c r="I247" s="128">
        <v>280</v>
      </c>
      <c r="J247" s="128">
        <v>1104</v>
      </c>
      <c r="K247" s="128">
        <v>76</v>
      </c>
      <c r="L247" s="128">
        <f t="shared" si="40"/>
        <v>1561</v>
      </c>
      <c r="M247" s="128">
        <v>67</v>
      </c>
      <c r="N247" s="128">
        <v>419</v>
      </c>
      <c r="O247" s="128">
        <v>2886</v>
      </c>
      <c r="P247" s="128">
        <v>1464</v>
      </c>
      <c r="Q247" s="128">
        <v>117</v>
      </c>
      <c r="R247" s="128">
        <v>6</v>
      </c>
      <c r="S247" s="128">
        <f t="shared" si="45"/>
        <v>4959</v>
      </c>
      <c r="T247" s="131">
        <v>15924</v>
      </c>
      <c r="U247" s="135">
        <f t="shared" si="43"/>
        <v>3116</v>
      </c>
    </row>
    <row r="248" spans="1:21" ht="24.75" customHeight="1">
      <c r="A248" s="128" t="s">
        <v>155</v>
      </c>
      <c r="B248" s="128">
        <f t="shared" si="44"/>
        <v>14304</v>
      </c>
      <c r="C248" s="128">
        <v>671</v>
      </c>
      <c r="D248" s="128">
        <v>933</v>
      </c>
      <c r="E248" s="128">
        <v>5533</v>
      </c>
      <c r="F248" s="128">
        <v>2478</v>
      </c>
      <c r="G248" s="128">
        <f t="shared" si="39"/>
        <v>9615</v>
      </c>
      <c r="H248" s="128">
        <v>94</v>
      </c>
      <c r="I248" s="128">
        <v>207</v>
      </c>
      <c r="J248" s="128">
        <v>1196</v>
      </c>
      <c r="K248" s="128">
        <v>116</v>
      </c>
      <c r="L248" s="128">
        <f t="shared" si="40"/>
        <v>1613</v>
      </c>
      <c r="M248" s="128">
        <v>223</v>
      </c>
      <c r="N248" s="128">
        <v>502</v>
      </c>
      <c r="O248" s="128">
        <v>1791</v>
      </c>
      <c r="P248" s="128">
        <v>421</v>
      </c>
      <c r="Q248" s="128">
        <v>139</v>
      </c>
      <c r="R248" s="128">
        <v>0</v>
      </c>
      <c r="S248" s="128">
        <f t="shared" si="45"/>
        <v>3076</v>
      </c>
      <c r="T248" s="128">
        <v>18634</v>
      </c>
      <c r="U248" s="135">
        <f t="shared" si="43"/>
        <v>4330</v>
      </c>
    </row>
    <row r="249" spans="1:21" ht="24.75" customHeight="1">
      <c r="A249" s="128" t="s">
        <v>156</v>
      </c>
      <c r="B249" s="128">
        <f t="shared" si="44"/>
        <v>14325</v>
      </c>
      <c r="C249" s="128">
        <v>1032</v>
      </c>
      <c r="D249" s="128">
        <v>1113</v>
      </c>
      <c r="E249" s="128">
        <v>4332</v>
      </c>
      <c r="F249" s="128">
        <v>2641</v>
      </c>
      <c r="G249" s="128">
        <f t="shared" si="39"/>
        <v>9118</v>
      </c>
      <c r="H249" s="128">
        <v>88</v>
      </c>
      <c r="I249" s="128">
        <v>230</v>
      </c>
      <c r="J249" s="128">
        <v>686</v>
      </c>
      <c r="K249" s="128">
        <v>12</v>
      </c>
      <c r="L249" s="128">
        <f t="shared" si="40"/>
        <v>1016</v>
      </c>
      <c r="M249" s="128">
        <v>326</v>
      </c>
      <c r="N249" s="128">
        <v>95</v>
      </c>
      <c r="O249" s="128">
        <v>2959</v>
      </c>
      <c r="P249" s="128">
        <v>789</v>
      </c>
      <c r="Q249" s="128">
        <v>22</v>
      </c>
      <c r="R249" s="128">
        <v>0</v>
      </c>
      <c r="S249" s="128">
        <f t="shared" si="45"/>
        <v>4191</v>
      </c>
      <c r="T249" s="128">
        <v>16973</v>
      </c>
      <c r="U249" s="135">
        <f t="shared" si="43"/>
        <v>2648</v>
      </c>
    </row>
    <row r="250" spans="1:21" ht="24.75" customHeight="1">
      <c r="A250" s="128" t="s">
        <v>157</v>
      </c>
      <c r="B250" s="128">
        <f t="shared" si="44"/>
        <v>11172</v>
      </c>
      <c r="C250" s="128">
        <v>1661</v>
      </c>
      <c r="D250" s="128">
        <v>479</v>
      </c>
      <c r="E250" s="128">
        <v>3652</v>
      </c>
      <c r="F250" s="128">
        <v>1771</v>
      </c>
      <c r="G250" s="128">
        <f t="shared" si="39"/>
        <v>7563</v>
      </c>
      <c r="H250" s="128">
        <v>108</v>
      </c>
      <c r="I250" s="128">
        <v>255</v>
      </c>
      <c r="J250" s="128">
        <v>616</v>
      </c>
      <c r="K250" s="128">
        <v>59</v>
      </c>
      <c r="L250" s="128">
        <f t="shared" si="40"/>
        <v>1038</v>
      </c>
      <c r="M250" s="128">
        <v>74</v>
      </c>
      <c r="N250" s="128">
        <v>190</v>
      </c>
      <c r="O250" s="128">
        <v>1501</v>
      </c>
      <c r="P250" s="128">
        <v>589</v>
      </c>
      <c r="Q250" s="128">
        <v>112</v>
      </c>
      <c r="R250" s="128">
        <v>105</v>
      </c>
      <c r="S250" s="128">
        <f t="shared" si="45"/>
        <v>2571</v>
      </c>
      <c r="T250" s="128">
        <v>13457</v>
      </c>
      <c r="U250" s="135">
        <f t="shared" si="43"/>
        <v>2285</v>
      </c>
    </row>
    <row r="251" spans="1:21" ht="24.75" customHeight="1">
      <c r="A251" s="128" t="s">
        <v>158</v>
      </c>
      <c r="B251" s="128">
        <f t="shared" si="44"/>
        <v>16078</v>
      </c>
      <c r="C251" s="128">
        <v>714</v>
      </c>
      <c r="D251" s="128">
        <v>1703</v>
      </c>
      <c r="E251" s="128">
        <v>7945</v>
      </c>
      <c r="F251" s="128">
        <v>2102</v>
      </c>
      <c r="G251" s="128">
        <f t="shared" si="39"/>
        <v>12464</v>
      </c>
      <c r="H251" s="128">
        <v>0</v>
      </c>
      <c r="I251" s="128">
        <v>14</v>
      </c>
      <c r="J251" s="128">
        <v>858</v>
      </c>
      <c r="K251" s="128">
        <v>93</v>
      </c>
      <c r="L251" s="128">
        <f t="shared" si="40"/>
        <v>965</v>
      </c>
      <c r="M251" s="128">
        <v>280</v>
      </c>
      <c r="N251" s="128">
        <v>116</v>
      </c>
      <c r="O251" s="128">
        <v>1374</v>
      </c>
      <c r="P251" s="128">
        <v>573</v>
      </c>
      <c r="Q251" s="128">
        <v>294</v>
      </c>
      <c r="R251" s="128">
        <v>12</v>
      </c>
      <c r="S251" s="128">
        <f t="shared" si="45"/>
        <v>2649</v>
      </c>
      <c r="T251" s="128">
        <v>18102</v>
      </c>
      <c r="U251" s="135">
        <f t="shared" si="43"/>
        <v>2024</v>
      </c>
    </row>
    <row r="252" spans="1:21" ht="24.75" customHeight="1">
      <c r="A252" s="128" t="s">
        <v>159</v>
      </c>
      <c r="B252" s="128">
        <f t="shared" si="44"/>
        <v>12608</v>
      </c>
      <c r="C252" s="128">
        <v>404</v>
      </c>
      <c r="D252" s="128">
        <v>542</v>
      </c>
      <c r="E252" s="128">
        <v>3832</v>
      </c>
      <c r="F252" s="128">
        <v>4381</v>
      </c>
      <c r="G252" s="128">
        <f t="shared" si="39"/>
        <v>9159</v>
      </c>
      <c r="H252" s="128">
        <v>73</v>
      </c>
      <c r="I252" s="128">
        <v>328</v>
      </c>
      <c r="J252" s="128">
        <v>914</v>
      </c>
      <c r="K252" s="128">
        <v>0</v>
      </c>
      <c r="L252" s="128">
        <f t="shared" si="40"/>
        <v>1315</v>
      </c>
      <c r="M252" s="128">
        <v>0</v>
      </c>
      <c r="N252" s="128">
        <v>391</v>
      </c>
      <c r="O252" s="128">
        <v>1062</v>
      </c>
      <c r="P252" s="128">
        <v>681</v>
      </c>
      <c r="Q252" s="128">
        <v>0</v>
      </c>
      <c r="R252" s="128">
        <v>0</v>
      </c>
      <c r="S252" s="128">
        <f t="shared" si="45"/>
        <v>2134</v>
      </c>
      <c r="T252" s="128">
        <v>15552</v>
      </c>
      <c r="U252" s="135">
        <f t="shared" si="43"/>
        <v>2944</v>
      </c>
    </row>
    <row r="253" spans="1:21" ht="24.75" customHeight="1">
      <c r="A253" s="128" t="s">
        <v>160</v>
      </c>
      <c r="B253" s="128">
        <f t="shared" si="44"/>
        <v>16176</v>
      </c>
      <c r="C253" s="128">
        <v>493</v>
      </c>
      <c r="D253" s="128">
        <v>1270</v>
      </c>
      <c r="E253" s="128">
        <v>8851</v>
      </c>
      <c r="F253" s="128">
        <v>1306</v>
      </c>
      <c r="G253" s="128">
        <f t="shared" si="39"/>
        <v>11920</v>
      </c>
      <c r="H253" s="128">
        <v>39</v>
      </c>
      <c r="I253" s="128">
        <v>173</v>
      </c>
      <c r="J253" s="128">
        <v>871</v>
      </c>
      <c r="K253" s="128">
        <v>0</v>
      </c>
      <c r="L253" s="128">
        <f t="shared" si="40"/>
        <v>1083</v>
      </c>
      <c r="M253" s="128">
        <v>49</v>
      </c>
      <c r="N253" s="128">
        <v>205</v>
      </c>
      <c r="O253" s="128">
        <v>2190</v>
      </c>
      <c r="P253" s="128">
        <v>688</v>
      </c>
      <c r="Q253" s="128">
        <v>41</v>
      </c>
      <c r="R253" s="128">
        <v>0</v>
      </c>
      <c r="S253" s="128">
        <f t="shared" si="45"/>
        <v>3173</v>
      </c>
      <c r="T253" s="128">
        <v>19770</v>
      </c>
      <c r="U253" s="135">
        <f t="shared" si="43"/>
        <v>3594</v>
      </c>
    </row>
    <row r="254" spans="1:21" ht="24.75" customHeight="1">
      <c r="A254" s="128" t="s">
        <v>161</v>
      </c>
      <c r="B254" s="128">
        <f t="shared" si="44"/>
        <v>14364</v>
      </c>
      <c r="C254" s="128">
        <v>379</v>
      </c>
      <c r="D254" s="128">
        <v>360</v>
      </c>
      <c r="E254" s="128">
        <v>5884</v>
      </c>
      <c r="F254" s="128">
        <v>3542</v>
      </c>
      <c r="G254" s="128">
        <f t="shared" si="39"/>
        <v>10165</v>
      </c>
      <c r="H254" s="128">
        <v>69</v>
      </c>
      <c r="I254" s="128">
        <v>182</v>
      </c>
      <c r="J254" s="128">
        <v>832</v>
      </c>
      <c r="K254" s="128">
        <v>130</v>
      </c>
      <c r="L254" s="128">
        <f t="shared" si="40"/>
        <v>1213</v>
      </c>
      <c r="M254" s="128">
        <v>0</v>
      </c>
      <c r="N254" s="128">
        <v>253</v>
      </c>
      <c r="O254" s="128">
        <v>1715</v>
      </c>
      <c r="P254" s="128">
        <v>836</v>
      </c>
      <c r="Q254" s="128">
        <v>182</v>
      </c>
      <c r="R254" s="128">
        <v>0</v>
      </c>
      <c r="S254" s="128">
        <f t="shared" si="45"/>
        <v>2986</v>
      </c>
      <c r="T254" s="128">
        <v>16603</v>
      </c>
      <c r="U254" s="135">
        <f t="shared" si="43"/>
        <v>2239</v>
      </c>
    </row>
    <row r="255" spans="1:21" ht="24.75" customHeight="1">
      <c r="A255" s="128" t="s">
        <v>162</v>
      </c>
      <c r="B255" s="128">
        <f>SUM(G255+L255+S255)</f>
        <v>12473</v>
      </c>
      <c r="C255" s="128">
        <v>634</v>
      </c>
      <c r="D255" s="128">
        <v>930</v>
      </c>
      <c r="E255" s="128">
        <v>5632</v>
      </c>
      <c r="F255" s="128">
        <v>1085</v>
      </c>
      <c r="G255" s="128">
        <f>SUM(C255:F255)</f>
        <v>8281</v>
      </c>
      <c r="H255" s="128">
        <v>0</v>
      </c>
      <c r="I255" s="128">
        <v>151</v>
      </c>
      <c r="J255" s="128">
        <v>994</v>
      </c>
      <c r="K255" s="128">
        <v>73</v>
      </c>
      <c r="L255" s="128">
        <f>SUM(H255:K255)</f>
        <v>1218</v>
      </c>
      <c r="M255" s="128">
        <v>0</v>
      </c>
      <c r="N255" s="128">
        <v>283</v>
      </c>
      <c r="O255" s="128">
        <v>1709</v>
      </c>
      <c r="P255" s="128">
        <v>918</v>
      </c>
      <c r="Q255" s="128">
        <v>64</v>
      </c>
      <c r="R255" s="128">
        <v>0</v>
      </c>
      <c r="S255" s="128">
        <f>SUM(M255:R255)</f>
        <v>2974</v>
      </c>
      <c r="T255" s="128">
        <v>15624</v>
      </c>
      <c r="U255" s="135">
        <f t="shared" si="43"/>
        <v>3151</v>
      </c>
    </row>
    <row r="256" spans="1:21" ht="24.75" customHeight="1">
      <c r="A256" s="128" t="s">
        <v>174</v>
      </c>
      <c r="B256" s="128">
        <f>SUM(G256+L256+S256)</f>
        <v>15023</v>
      </c>
      <c r="C256" s="128">
        <v>934</v>
      </c>
      <c r="D256" s="128">
        <v>844</v>
      </c>
      <c r="E256" s="128">
        <v>6150</v>
      </c>
      <c r="F256" s="128">
        <v>3115</v>
      </c>
      <c r="G256" s="128">
        <f>SUM(C256:F256)</f>
        <v>11043</v>
      </c>
      <c r="H256" s="128">
        <v>30</v>
      </c>
      <c r="I256" s="128">
        <v>238</v>
      </c>
      <c r="J256" s="128">
        <v>1108</v>
      </c>
      <c r="K256" s="128">
        <v>15</v>
      </c>
      <c r="L256" s="128">
        <f>SUM(H256:K256)</f>
        <v>1391</v>
      </c>
      <c r="M256" s="128">
        <v>102</v>
      </c>
      <c r="N256" s="128">
        <v>50</v>
      </c>
      <c r="O256" s="128">
        <v>1223</v>
      </c>
      <c r="P256" s="128">
        <v>1007</v>
      </c>
      <c r="Q256" s="128">
        <v>177</v>
      </c>
      <c r="R256" s="128">
        <v>30</v>
      </c>
      <c r="S256" s="128">
        <f>SUM(M256:R256)</f>
        <v>2589</v>
      </c>
      <c r="T256" s="128">
        <v>17754</v>
      </c>
      <c r="U256" s="135">
        <f>T256-B256</f>
        <v>2731</v>
      </c>
    </row>
    <row r="257" spans="1:21" ht="24.75" customHeight="1">
      <c r="A257" s="128" t="s">
        <v>175</v>
      </c>
      <c r="B257" s="128">
        <f>SUM(G257+L257+S257)</f>
        <v>13301</v>
      </c>
      <c r="C257" s="128">
        <v>762</v>
      </c>
      <c r="D257" s="128">
        <v>34</v>
      </c>
      <c r="E257" s="128">
        <v>5780</v>
      </c>
      <c r="F257" s="128">
        <v>2226</v>
      </c>
      <c r="G257" s="128">
        <f>SUM(C257:F257)</f>
        <v>8802</v>
      </c>
      <c r="H257" s="128">
        <v>50</v>
      </c>
      <c r="I257" s="128">
        <v>60</v>
      </c>
      <c r="J257" s="128">
        <v>550</v>
      </c>
      <c r="K257" s="128">
        <v>101</v>
      </c>
      <c r="L257" s="128">
        <f>SUM(H257:K257)</f>
        <v>761</v>
      </c>
      <c r="M257" s="128">
        <v>137</v>
      </c>
      <c r="N257" s="128">
        <v>281</v>
      </c>
      <c r="O257" s="128">
        <v>2151</v>
      </c>
      <c r="P257" s="128">
        <v>963</v>
      </c>
      <c r="Q257" s="128">
        <v>86</v>
      </c>
      <c r="R257" s="128">
        <v>120</v>
      </c>
      <c r="S257" s="128">
        <f>SUM(M257:R257)</f>
        <v>3738</v>
      </c>
      <c r="T257" s="128">
        <v>15736</v>
      </c>
      <c r="U257" s="135">
        <f>T257-B257</f>
        <v>2435</v>
      </c>
    </row>
    <row r="258" spans="1:21" ht="24.75" customHeight="1">
      <c r="A258" s="128" t="s">
        <v>176</v>
      </c>
      <c r="B258" s="128">
        <f>SUM(G258+L258+S258)</f>
        <v>11883</v>
      </c>
      <c r="C258" s="128">
        <v>682</v>
      </c>
      <c r="D258" s="128">
        <v>659</v>
      </c>
      <c r="E258" s="128">
        <v>4197</v>
      </c>
      <c r="F258" s="128">
        <v>1482</v>
      </c>
      <c r="G258" s="128">
        <f>SUM(C258:F258)</f>
        <v>7020</v>
      </c>
      <c r="H258" s="128">
        <v>49</v>
      </c>
      <c r="I258" s="128">
        <v>159</v>
      </c>
      <c r="J258" s="128">
        <v>771</v>
      </c>
      <c r="K258" s="128">
        <v>44</v>
      </c>
      <c r="L258" s="128">
        <f>SUM(H258:K258)</f>
        <v>1023</v>
      </c>
      <c r="M258" s="128">
        <v>128</v>
      </c>
      <c r="N258" s="128">
        <v>488</v>
      </c>
      <c r="O258" s="128">
        <v>2508</v>
      </c>
      <c r="P258" s="128">
        <v>716</v>
      </c>
      <c r="Q258" s="128">
        <v>0</v>
      </c>
      <c r="R258" s="128">
        <v>0</v>
      </c>
      <c r="S258" s="128">
        <f>SUM(M258:R258)</f>
        <v>3840</v>
      </c>
      <c r="T258" s="128">
        <v>14303</v>
      </c>
      <c r="U258" s="135">
        <f>T258-B258</f>
        <v>2420</v>
      </c>
    </row>
    <row r="259" spans="1:21" ht="24.75" customHeight="1">
      <c r="A259" s="128" t="s">
        <v>177</v>
      </c>
      <c r="B259" s="128">
        <f>SUM(G259+L259+S259)</f>
        <v>14770</v>
      </c>
      <c r="C259" s="128">
        <v>1397</v>
      </c>
      <c r="D259" s="128">
        <v>670</v>
      </c>
      <c r="E259" s="128">
        <v>4767</v>
      </c>
      <c r="F259" s="128">
        <v>2699</v>
      </c>
      <c r="G259" s="128">
        <f>SUM(C259:F259)</f>
        <v>9533</v>
      </c>
      <c r="H259" s="128">
        <v>168</v>
      </c>
      <c r="I259" s="128">
        <v>171</v>
      </c>
      <c r="J259" s="128">
        <v>776</v>
      </c>
      <c r="K259" s="128">
        <v>0</v>
      </c>
      <c r="L259" s="128">
        <f>SUM(H259:K259)</f>
        <v>1115</v>
      </c>
      <c r="M259" s="128">
        <v>0</v>
      </c>
      <c r="N259" s="128">
        <v>819</v>
      </c>
      <c r="O259" s="128">
        <v>2307</v>
      </c>
      <c r="P259" s="128">
        <v>996</v>
      </c>
      <c r="Q259" s="128">
        <v>0</v>
      </c>
      <c r="R259" s="128">
        <v>0</v>
      </c>
      <c r="S259" s="128">
        <f>SUM(M259:R259)</f>
        <v>4122</v>
      </c>
      <c r="T259" s="128">
        <v>17756</v>
      </c>
      <c r="U259" s="135">
        <f>T259-B259</f>
        <v>2986</v>
      </c>
    </row>
    <row r="260" spans="1:21" ht="24.75" customHeight="1">
      <c r="A260" s="128" t="s">
        <v>155</v>
      </c>
      <c r="B260" s="128">
        <f aca="true" t="shared" si="46" ref="B260:B267">SUM(G260+L260+S260)</f>
        <v>11608</v>
      </c>
      <c r="C260" s="128">
        <v>907</v>
      </c>
      <c r="D260" s="128">
        <v>354</v>
      </c>
      <c r="E260" s="128">
        <v>5705</v>
      </c>
      <c r="F260" s="128">
        <v>1307</v>
      </c>
      <c r="G260" s="128">
        <f aca="true" t="shared" si="47" ref="G260:G267">SUM(C260:F260)</f>
        <v>8273</v>
      </c>
      <c r="H260" s="128">
        <v>23</v>
      </c>
      <c r="I260" s="128">
        <v>231</v>
      </c>
      <c r="J260" s="128">
        <v>629</v>
      </c>
      <c r="K260" s="128">
        <v>45</v>
      </c>
      <c r="L260" s="128">
        <f aca="true" t="shared" si="48" ref="L260:L267">SUM(H260:K260)</f>
        <v>928</v>
      </c>
      <c r="M260" s="128">
        <v>30</v>
      </c>
      <c r="N260" s="128">
        <v>204</v>
      </c>
      <c r="O260" s="128">
        <v>1332</v>
      </c>
      <c r="P260" s="128">
        <v>666</v>
      </c>
      <c r="Q260" s="128">
        <v>146</v>
      </c>
      <c r="R260" s="128">
        <v>29</v>
      </c>
      <c r="S260" s="128">
        <f aca="true" t="shared" si="49" ref="S260:S267">SUM(M260:R260)</f>
        <v>2407</v>
      </c>
      <c r="T260" s="128">
        <v>14422</v>
      </c>
      <c r="U260" s="135">
        <f aca="true" t="shared" si="50" ref="U260:U267">T260-B260</f>
        <v>2814</v>
      </c>
    </row>
    <row r="261" spans="1:21" ht="24.75" customHeight="1">
      <c r="A261" s="128" t="s">
        <v>156</v>
      </c>
      <c r="B261" s="128">
        <f t="shared" si="46"/>
        <v>12576</v>
      </c>
      <c r="C261" s="128">
        <v>768</v>
      </c>
      <c r="D261" s="128">
        <v>308</v>
      </c>
      <c r="E261" s="128">
        <v>6266</v>
      </c>
      <c r="F261" s="128">
        <v>1692</v>
      </c>
      <c r="G261" s="128">
        <f t="shared" si="47"/>
        <v>9034</v>
      </c>
      <c r="H261" s="128">
        <v>0</v>
      </c>
      <c r="I261" s="128">
        <v>93</v>
      </c>
      <c r="J261" s="128">
        <v>573</v>
      </c>
      <c r="K261" s="128">
        <v>0</v>
      </c>
      <c r="L261" s="128">
        <f t="shared" si="48"/>
        <v>666</v>
      </c>
      <c r="M261" s="128">
        <v>64</v>
      </c>
      <c r="N261" s="128">
        <v>119</v>
      </c>
      <c r="O261" s="128">
        <v>1480</v>
      </c>
      <c r="P261" s="128">
        <v>1198</v>
      </c>
      <c r="Q261" s="128">
        <v>15</v>
      </c>
      <c r="R261" s="128">
        <v>0</v>
      </c>
      <c r="S261" s="128">
        <f t="shared" si="49"/>
        <v>2876</v>
      </c>
      <c r="T261" s="128">
        <v>15385</v>
      </c>
      <c r="U261" s="135">
        <f t="shared" si="50"/>
        <v>2809</v>
      </c>
    </row>
    <row r="262" spans="1:21" ht="24.75" customHeight="1">
      <c r="A262" s="128" t="s">
        <v>157</v>
      </c>
      <c r="B262" s="128">
        <f t="shared" si="46"/>
        <v>13361</v>
      </c>
      <c r="C262" s="128">
        <v>1331</v>
      </c>
      <c r="D262" s="128">
        <v>627</v>
      </c>
      <c r="E262" s="128">
        <v>5908</v>
      </c>
      <c r="F262" s="128">
        <v>1133</v>
      </c>
      <c r="G262" s="128">
        <f t="shared" si="47"/>
        <v>8999</v>
      </c>
      <c r="H262" s="128">
        <v>18</v>
      </c>
      <c r="I262" s="128">
        <v>337</v>
      </c>
      <c r="J262" s="128">
        <v>396</v>
      </c>
      <c r="K262" s="128">
        <v>0</v>
      </c>
      <c r="L262" s="128">
        <f t="shared" si="48"/>
        <v>751</v>
      </c>
      <c r="M262" s="128">
        <v>0</v>
      </c>
      <c r="N262" s="128">
        <v>181</v>
      </c>
      <c r="O262" s="128">
        <v>2671</v>
      </c>
      <c r="P262" s="128">
        <v>759</v>
      </c>
      <c r="Q262" s="128">
        <v>0</v>
      </c>
      <c r="R262" s="128">
        <v>0</v>
      </c>
      <c r="S262" s="128">
        <f t="shared" si="49"/>
        <v>3611</v>
      </c>
      <c r="T262" s="128">
        <v>16326</v>
      </c>
      <c r="U262" s="135">
        <f t="shared" si="50"/>
        <v>2965</v>
      </c>
    </row>
    <row r="263" spans="1:21" ht="24.75" customHeight="1">
      <c r="A263" s="128" t="s">
        <v>158</v>
      </c>
      <c r="B263" s="128">
        <f t="shared" si="46"/>
        <v>12863</v>
      </c>
      <c r="C263" s="128">
        <v>1022</v>
      </c>
      <c r="D263" s="128">
        <v>246</v>
      </c>
      <c r="E263" s="128">
        <v>6718</v>
      </c>
      <c r="F263" s="128">
        <v>1380</v>
      </c>
      <c r="G263" s="128">
        <f t="shared" si="47"/>
        <v>9366</v>
      </c>
      <c r="H263" s="128">
        <v>22</v>
      </c>
      <c r="I263" s="128">
        <v>43</v>
      </c>
      <c r="J263" s="128">
        <v>536</v>
      </c>
      <c r="K263" s="128">
        <v>110</v>
      </c>
      <c r="L263" s="128">
        <f t="shared" si="48"/>
        <v>711</v>
      </c>
      <c r="M263" s="128">
        <v>0</v>
      </c>
      <c r="N263" s="128">
        <v>281</v>
      </c>
      <c r="O263" s="128">
        <v>1820</v>
      </c>
      <c r="P263" s="128">
        <v>685</v>
      </c>
      <c r="Q263" s="128">
        <v>0</v>
      </c>
      <c r="R263" s="128">
        <v>0</v>
      </c>
      <c r="S263" s="128">
        <f t="shared" si="49"/>
        <v>2786</v>
      </c>
      <c r="T263" s="128">
        <v>15259</v>
      </c>
      <c r="U263" s="135">
        <f t="shared" si="50"/>
        <v>2396</v>
      </c>
    </row>
    <row r="264" spans="1:21" ht="24.75" customHeight="1">
      <c r="A264" s="128" t="s">
        <v>159</v>
      </c>
      <c r="B264" s="128">
        <f t="shared" si="46"/>
        <v>11988</v>
      </c>
      <c r="C264" s="128">
        <v>564</v>
      </c>
      <c r="D264" s="128">
        <v>367</v>
      </c>
      <c r="E264" s="128">
        <v>5300</v>
      </c>
      <c r="F264" s="128">
        <v>1570</v>
      </c>
      <c r="G264" s="128">
        <f t="shared" si="47"/>
        <v>7801</v>
      </c>
      <c r="H264" s="128">
        <v>42</v>
      </c>
      <c r="I264" s="128">
        <v>61</v>
      </c>
      <c r="J264" s="128">
        <v>513</v>
      </c>
      <c r="K264" s="128">
        <v>0</v>
      </c>
      <c r="L264" s="128">
        <f t="shared" si="48"/>
        <v>616</v>
      </c>
      <c r="M264" s="128">
        <v>0</v>
      </c>
      <c r="N264" s="128">
        <v>337</v>
      </c>
      <c r="O264" s="128">
        <v>2520</v>
      </c>
      <c r="P264" s="128">
        <v>636</v>
      </c>
      <c r="Q264" s="128">
        <v>78</v>
      </c>
      <c r="R264" s="128">
        <v>0</v>
      </c>
      <c r="S264" s="128">
        <f t="shared" si="49"/>
        <v>3571</v>
      </c>
      <c r="T264" s="128">
        <v>15364</v>
      </c>
      <c r="U264" s="135">
        <f t="shared" si="50"/>
        <v>3376</v>
      </c>
    </row>
    <row r="265" spans="1:21" ht="24.75" customHeight="1">
      <c r="A265" s="128" t="s">
        <v>160</v>
      </c>
      <c r="B265" s="128">
        <f t="shared" si="46"/>
        <v>17048</v>
      </c>
      <c r="C265" s="128">
        <v>1009</v>
      </c>
      <c r="D265" s="128">
        <v>1543</v>
      </c>
      <c r="E265" s="128">
        <v>7425</v>
      </c>
      <c r="F265" s="128">
        <v>2735</v>
      </c>
      <c r="G265" s="128">
        <f t="shared" si="47"/>
        <v>12712</v>
      </c>
      <c r="H265" s="128">
        <v>106</v>
      </c>
      <c r="I265" s="128">
        <v>88</v>
      </c>
      <c r="J265" s="128">
        <v>521</v>
      </c>
      <c r="K265" s="128">
        <v>70</v>
      </c>
      <c r="L265" s="128">
        <f t="shared" si="48"/>
        <v>785</v>
      </c>
      <c r="M265" s="128">
        <v>8</v>
      </c>
      <c r="N265" s="128">
        <v>236</v>
      </c>
      <c r="O265" s="128">
        <v>2090</v>
      </c>
      <c r="P265" s="128">
        <v>1217</v>
      </c>
      <c r="Q265" s="128">
        <v>0</v>
      </c>
      <c r="R265" s="128">
        <v>0</v>
      </c>
      <c r="S265" s="128">
        <f t="shared" si="49"/>
        <v>3551</v>
      </c>
      <c r="T265" s="128">
        <v>19397</v>
      </c>
      <c r="U265" s="135">
        <f t="shared" si="50"/>
        <v>2349</v>
      </c>
    </row>
    <row r="266" spans="1:21" ht="24.75" customHeight="1">
      <c r="A266" s="128" t="s">
        <v>161</v>
      </c>
      <c r="B266" s="128">
        <f t="shared" si="46"/>
        <v>15237</v>
      </c>
      <c r="C266" s="128">
        <v>1229</v>
      </c>
      <c r="D266" s="128">
        <v>580</v>
      </c>
      <c r="E266" s="128">
        <v>7199</v>
      </c>
      <c r="F266" s="128">
        <v>1754</v>
      </c>
      <c r="G266" s="128">
        <f t="shared" si="47"/>
        <v>10762</v>
      </c>
      <c r="H266" s="128">
        <v>59</v>
      </c>
      <c r="I266" s="128">
        <v>306</v>
      </c>
      <c r="J266" s="128">
        <v>1454</v>
      </c>
      <c r="K266" s="128">
        <v>24</v>
      </c>
      <c r="L266" s="128">
        <f t="shared" si="48"/>
        <v>1843</v>
      </c>
      <c r="M266" s="128">
        <v>205</v>
      </c>
      <c r="N266" s="128">
        <v>108</v>
      </c>
      <c r="O266" s="128">
        <v>1765</v>
      </c>
      <c r="P266" s="128">
        <v>497</v>
      </c>
      <c r="Q266" s="128">
        <v>0</v>
      </c>
      <c r="R266" s="128">
        <v>57</v>
      </c>
      <c r="S266" s="128">
        <f t="shared" si="49"/>
        <v>2632</v>
      </c>
      <c r="T266" s="128">
        <v>18064</v>
      </c>
      <c r="U266" s="135">
        <f t="shared" si="50"/>
        <v>2827</v>
      </c>
    </row>
    <row r="267" spans="1:21" ht="24.75" customHeight="1">
      <c r="A267" s="128" t="s">
        <v>162</v>
      </c>
      <c r="B267" s="128">
        <f t="shared" si="46"/>
        <v>17738</v>
      </c>
      <c r="C267" s="128">
        <v>993</v>
      </c>
      <c r="D267" s="128">
        <v>483</v>
      </c>
      <c r="E267" s="128">
        <v>9717</v>
      </c>
      <c r="F267" s="128">
        <v>1917</v>
      </c>
      <c r="G267" s="128">
        <f t="shared" si="47"/>
        <v>13110</v>
      </c>
      <c r="H267" s="128">
        <v>163</v>
      </c>
      <c r="I267" s="128">
        <v>41</v>
      </c>
      <c r="J267" s="128">
        <v>1020</v>
      </c>
      <c r="K267" s="128">
        <v>0</v>
      </c>
      <c r="L267" s="128">
        <f t="shared" si="48"/>
        <v>1224</v>
      </c>
      <c r="M267" s="128">
        <v>8</v>
      </c>
      <c r="N267" s="128">
        <v>410</v>
      </c>
      <c r="O267" s="128">
        <v>2177</v>
      </c>
      <c r="P267" s="128">
        <v>479</v>
      </c>
      <c r="Q267" s="128">
        <v>293</v>
      </c>
      <c r="R267" s="128">
        <v>37</v>
      </c>
      <c r="S267" s="128">
        <f t="shared" si="49"/>
        <v>3404</v>
      </c>
      <c r="T267" s="128">
        <v>20455</v>
      </c>
      <c r="U267" s="135">
        <f t="shared" si="50"/>
        <v>2717</v>
      </c>
    </row>
    <row r="268" spans="1:21" ht="24.75" customHeight="1">
      <c r="A268" s="128" t="s">
        <v>178</v>
      </c>
      <c r="B268" s="128">
        <f>SUM(G268+L268+S268)</f>
        <v>16796</v>
      </c>
      <c r="C268" s="128">
        <v>1349</v>
      </c>
      <c r="D268" s="128">
        <v>1004</v>
      </c>
      <c r="E268" s="128">
        <v>6900</v>
      </c>
      <c r="F268" s="128">
        <v>2999</v>
      </c>
      <c r="G268" s="128">
        <f>SUM(C268:F268)</f>
        <v>12252</v>
      </c>
      <c r="H268" s="128">
        <v>26</v>
      </c>
      <c r="I268" s="128">
        <v>245</v>
      </c>
      <c r="J268" s="128">
        <v>634</v>
      </c>
      <c r="K268" s="128">
        <v>138</v>
      </c>
      <c r="L268" s="128">
        <f>SUM(H268:K268)</f>
        <v>1043</v>
      </c>
      <c r="M268" s="128">
        <v>0</v>
      </c>
      <c r="N268" s="128">
        <v>122</v>
      </c>
      <c r="O268" s="128">
        <v>1710</v>
      </c>
      <c r="P268" s="128">
        <v>1322</v>
      </c>
      <c r="Q268" s="128">
        <v>347</v>
      </c>
      <c r="R268" s="128">
        <v>0</v>
      </c>
      <c r="S268" s="128">
        <f>SUM(M268:R268)</f>
        <v>3501</v>
      </c>
      <c r="T268" s="128">
        <v>18815</v>
      </c>
      <c r="U268" s="135">
        <f>T268-B268</f>
        <v>2019</v>
      </c>
    </row>
    <row r="269" spans="1:21" ht="24.75" customHeight="1">
      <c r="A269" s="128" t="s">
        <v>179</v>
      </c>
      <c r="B269" s="128">
        <f>SUM(G269+L269+S269)</f>
        <v>13242</v>
      </c>
      <c r="C269" s="128">
        <v>337</v>
      </c>
      <c r="D269" s="128">
        <v>566</v>
      </c>
      <c r="E269" s="128">
        <v>5789</v>
      </c>
      <c r="F269" s="128">
        <v>2878</v>
      </c>
      <c r="G269" s="128">
        <f>SUM(C269:F269)</f>
        <v>9570</v>
      </c>
      <c r="H269" s="128">
        <v>40</v>
      </c>
      <c r="I269" s="128">
        <v>165</v>
      </c>
      <c r="J269" s="128">
        <v>793</v>
      </c>
      <c r="K269" s="128">
        <v>0</v>
      </c>
      <c r="L269" s="128">
        <f>SUM(H269:K269)</f>
        <v>998</v>
      </c>
      <c r="M269" s="128">
        <v>0</v>
      </c>
      <c r="N269" s="128">
        <v>431</v>
      </c>
      <c r="O269" s="128">
        <v>1396</v>
      </c>
      <c r="P269" s="128">
        <v>634</v>
      </c>
      <c r="Q269" s="128">
        <v>168</v>
      </c>
      <c r="R269" s="128">
        <v>45</v>
      </c>
      <c r="S269" s="128">
        <f>SUM(M269:R269)</f>
        <v>2674</v>
      </c>
      <c r="T269" s="128">
        <v>16096</v>
      </c>
      <c r="U269" s="135">
        <f>T269-B269</f>
        <v>2854</v>
      </c>
    </row>
    <row r="270" spans="1:21" ht="24.75" customHeight="1">
      <c r="A270" s="128" t="s">
        <v>180</v>
      </c>
      <c r="B270" s="128">
        <f>SUM(G270+L270+S270)</f>
        <v>11726</v>
      </c>
      <c r="C270" s="128">
        <v>528</v>
      </c>
      <c r="D270" s="128">
        <v>806</v>
      </c>
      <c r="E270" s="128">
        <v>5980</v>
      </c>
      <c r="F270" s="128">
        <v>1420</v>
      </c>
      <c r="G270" s="128">
        <f>SUM(C270:F270)</f>
        <v>8734</v>
      </c>
      <c r="H270" s="128">
        <v>48</v>
      </c>
      <c r="I270" s="128">
        <v>84</v>
      </c>
      <c r="J270" s="128">
        <v>637</v>
      </c>
      <c r="K270" s="128">
        <v>58</v>
      </c>
      <c r="L270" s="128">
        <f>SUM(H270:K270)</f>
        <v>827</v>
      </c>
      <c r="M270" s="128">
        <v>7</v>
      </c>
      <c r="N270" s="128">
        <v>293</v>
      </c>
      <c r="O270" s="128">
        <v>1237</v>
      </c>
      <c r="P270" s="128">
        <v>520</v>
      </c>
      <c r="Q270" s="128">
        <v>36</v>
      </c>
      <c r="R270" s="128">
        <v>72</v>
      </c>
      <c r="S270" s="128">
        <f>SUM(M270:R270)</f>
        <v>2165</v>
      </c>
      <c r="T270" s="128">
        <v>15037</v>
      </c>
      <c r="U270" s="135">
        <f>T270-B270</f>
        <v>3311</v>
      </c>
    </row>
    <row r="271" spans="1:21" ht="24.75" customHeight="1">
      <c r="A271" s="128" t="s">
        <v>181</v>
      </c>
      <c r="B271" s="128">
        <f>SUM(G271+L271+S271)</f>
        <v>0</v>
      </c>
      <c r="C271" s="128"/>
      <c r="D271" s="128"/>
      <c r="E271" s="128"/>
      <c r="F271" s="128"/>
      <c r="G271" s="128">
        <f>SUM(C271:F271)</f>
        <v>0</v>
      </c>
      <c r="H271" s="128"/>
      <c r="I271" s="128"/>
      <c r="J271" s="128"/>
      <c r="K271" s="128"/>
      <c r="L271" s="128">
        <f>SUM(H271:K271)</f>
        <v>0</v>
      </c>
      <c r="M271" s="128"/>
      <c r="N271" s="128"/>
      <c r="O271" s="128"/>
      <c r="P271" s="128"/>
      <c r="Q271" s="128"/>
      <c r="R271" s="128"/>
      <c r="S271" s="128">
        <f>SUM(M271:R271)</f>
        <v>0</v>
      </c>
      <c r="T271" s="128"/>
      <c r="U271" s="135">
        <f>T271-B271</f>
        <v>0</v>
      </c>
    </row>
    <row r="272" spans="1:21" ht="24.75" customHeight="1">
      <c r="A272" s="128" t="s">
        <v>155</v>
      </c>
      <c r="B272" s="128">
        <f aca="true" t="shared" si="51" ref="B272:B279">SUM(G272+L272+S272)</f>
        <v>0</v>
      </c>
      <c r="C272" s="128"/>
      <c r="D272" s="128"/>
      <c r="E272" s="128"/>
      <c r="F272" s="128"/>
      <c r="G272" s="128">
        <f aca="true" t="shared" si="52" ref="G272:G279">SUM(C272:F272)</f>
        <v>0</v>
      </c>
      <c r="H272" s="128"/>
      <c r="I272" s="128"/>
      <c r="J272" s="128"/>
      <c r="K272" s="128"/>
      <c r="L272" s="128">
        <f aca="true" t="shared" si="53" ref="L272:L279">SUM(H272:K272)</f>
        <v>0</v>
      </c>
      <c r="M272" s="128"/>
      <c r="N272" s="128"/>
      <c r="O272" s="128"/>
      <c r="P272" s="128"/>
      <c r="Q272" s="128"/>
      <c r="R272" s="128"/>
      <c r="S272" s="128">
        <f aca="true" t="shared" si="54" ref="S272:S279">SUM(M272:R272)</f>
        <v>0</v>
      </c>
      <c r="T272" s="128"/>
      <c r="U272" s="135">
        <f aca="true" t="shared" si="55" ref="U272:U279">T272-B272</f>
        <v>0</v>
      </c>
    </row>
    <row r="273" spans="1:21" ht="24.75" customHeight="1">
      <c r="A273" s="128" t="s">
        <v>156</v>
      </c>
      <c r="B273" s="128">
        <f t="shared" si="51"/>
        <v>0</v>
      </c>
      <c r="C273" s="128"/>
      <c r="D273" s="128"/>
      <c r="E273" s="128"/>
      <c r="F273" s="128"/>
      <c r="G273" s="128">
        <f t="shared" si="52"/>
        <v>0</v>
      </c>
      <c r="H273" s="128"/>
      <c r="I273" s="128"/>
      <c r="J273" s="128"/>
      <c r="K273" s="128"/>
      <c r="L273" s="128">
        <f t="shared" si="53"/>
        <v>0</v>
      </c>
      <c r="M273" s="128"/>
      <c r="N273" s="128"/>
      <c r="O273" s="128"/>
      <c r="P273" s="128"/>
      <c r="Q273" s="128"/>
      <c r="R273" s="128"/>
      <c r="S273" s="128">
        <f t="shared" si="54"/>
        <v>0</v>
      </c>
      <c r="T273" s="128"/>
      <c r="U273" s="135">
        <f t="shared" si="55"/>
        <v>0</v>
      </c>
    </row>
    <row r="274" spans="1:21" ht="24.75" customHeight="1">
      <c r="A274" s="128" t="s">
        <v>157</v>
      </c>
      <c r="B274" s="128">
        <f t="shared" si="51"/>
        <v>0</v>
      </c>
      <c r="C274" s="128"/>
      <c r="D274" s="128"/>
      <c r="E274" s="128"/>
      <c r="F274" s="128"/>
      <c r="G274" s="128">
        <f t="shared" si="52"/>
        <v>0</v>
      </c>
      <c r="H274" s="128"/>
      <c r="I274" s="128"/>
      <c r="J274" s="128"/>
      <c r="K274" s="128"/>
      <c r="L274" s="128">
        <f t="shared" si="53"/>
        <v>0</v>
      </c>
      <c r="M274" s="128"/>
      <c r="N274" s="128"/>
      <c r="O274" s="128"/>
      <c r="P274" s="128"/>
      <c r="Q274" s="128"/>
      <c r="R274" s="128"/>
      <c r="S274" s="128">
        <f t="shared" si="54"/>
        <v>0</v>
      </c>
      <c r="T274" s="128"/>
      <c r="U274" s="135">
        <f t="shared" si="55"/>
        <v>0</v>
      </c>
    </row>
    <row r="275" spans="1:21" ht="24.75" customHeight="1">
      <c r="A275" s="128" t="s">
        <v>158</v>
      </c>
      <c r="B275" s="128">
        <f t="shared" si="51"/>
        <v>0</v>
      </c>
      <c r="C275" s="128"/>
      <c r="D275" s="128"/>
      <c r="E275" s="128"/>
      <c r="F275" s="128"/>
      <c r="G275" s="128">
        <f t="shared" si="52"/>
        <v>0</v>
      </c>
      <c r="H275" s="128"/>
      <c r="I275" s="128"/>
      <c r="J275" s="128"/>
      <c r="K275" s="128"/>
      <c r="L275" s="128">
        <f t="shared" si="53"/>
        <v>0</v>
      </c>
      <c r="M275" s="128"/>
      <c r="N275" s="128"/>
      <c r="O275" s="128"/>
      <c r="P275" s="128"/>
      <c r="Q275" s="128"/>
      <c r="R275" s="128"/>
      <c r="S275" s="128">
        <f t="shared" si="54"/>
        <v>0</v>
      </c>
      <c r="T275" s="128"/>
      <c r="U275" s="135">
        <f t="shared" si="55"/>
        <v>0</v>
      </c>
    </row>
    <row r="276" spans="1:21" ht="24.75" customHeight="1">
      <c r="A276" s="128" t="s">
        <v>159</v>
      </c>
      <c r="B276" s="128">
        <f t="shared" si="51"/>
        <v>0</v>
      </c>
      <c r="C276" s="128"/>
      <c r="D276" s="128"/>
      <c r="E276" s="128"/>
      <c r="F276" s="128"/>
      <c r="G276" s="128">
        <f t="shared" si="52"/>
        <v>0</v>
      </c>
      <c r="H276" s="128"/>
      <c r="I276" s="128"/>
      <c r="J276" s="128"/>
      <c r="K276" s="128"/>
      <c r="L276" s="128">
        <f t="shared" si="53"/>
        <v>0</v>
      </c>
      <c r="M276" s="128"/>
      <c r="N276" s="128"/>
      <c r="O276" s="128"/>
      <c r="P276" s="128"/>
      <c r="Q276" s="128"/>
      <c r="R276" s="128"/>
      <c r="S276" s="128">
        <f t="shared" si="54"/>
        <v>0</v>
      </c>
      <c r="T276" s="128"/>
      <c r="U276" s="135">
        <f t="shared" si="55"/>
        <v>0</v>
      </c>
    </row>
    <row r="277" spans="1:21" ht="24.75" customHeight="1">
      <c r="A277" s="128" t="s">
        <v>160</v>
      </c>
      <c r="B277" s="128">
        <f t="shared" si="51"/>
        <v>0</v>
      </c>
      <c r="C277" s="128"/>
      <c r="D277" s="128"/>
      <c r="E277" s="128"/>
      <c r="F277" s="128"/>
      <c r="G277" s="128">
        <f t="shared" si="52"/>
        <v>0</v>
      </c>
      <c r="H277" s="128"/>
      <c r="I277" s="128"/>
      <c r="J277" s="128"/>
      <c r="K277" s="128"/>
      <c r="L277" s="128">
        <f t="shared" si="53"/>
        <v>0</v>
      </c>
      <c r="M277" s="128"/>
      <c r="N277" s="128"/>
      <c r="O277" s="128"/>
      <c r="P277" s="128"/>
      <c r="Q277" s="128"/>
      <c r="R277" s="128"/>
      <c r="S277" s="128">
        <f t="shared" si="54"/>
        <v>0</v>
      </c>
      <c r="T277" s="128"/>
      <c r="U277" s="135">
        <f t="shared" si="55"/>
        <v>0</v>
      </c>
    </row>
    <row r="278" spans="1:21" ht="24.75" customHeight="1">
      <c r="A278" s="128" t="s">
        <v>161</v>
      </c>
      <c r="B278" s="128">
        <f t="shared" si="51"/>
        <v>0</v>
      </c>
      <c r="C278" s="128"/>
      <c r="D278" s="128"/>
      <c r="E278" s="128"/>
      <c r="F278" s="128"/>
      <c r="G278" s="128">
        <f t="shared" si="52"/>
        <v>0</v>
      </c>
      <c r="H278" s="128"/>
      <c r="I278" s="128"/>
      <c r="J278" s="128"/>
      <c r="K278" s="128"/>
      <c r="L278" s="128">
        <f t="shared" si="53"/>
        <v>0</v>
      </c>
      <c r="M278" s="128"/>
      <c r="N278" s="128"/>
      <c r="O278" s="128"/>
      <c r="P278" s="128"/>
      <c r="Q278" s="128"/>
      <c r="R278" s="128"/>
      <c r="S278" s="128">
        <f t="shared" si="54"/>
        <v>0</v>
      </c>
      <c r="T278" s="128"/>
      <c r="U278" s="135">
        <f t="shared" si="55"/>
        <v>0</v>
      </c>
    </row>
    <row r="279" spans="1:21" ht="24.75" customHeight="1">
      <c r="A279" s="128" t="s">
        <v>162</v>
      </c>
      <c r="B279" s="128">
        <f t="shared" si="51"/>
        <v>0</v>
      </c>
      <c r="C279" s="128"/>
      <c r="D279" s="128"/>
      <c r="E279" s="128"/>
      <c r="F279" s="128"/>
      <c r="G279" s="128">
        <f t="shared" si="52"/>
        <v>0</v>
      </c>
      <c r="H279" s="128"/>
      <c r="I279" s="128"/>
      <c r="J279" s="128"/>
      <c r="K279" s="128"/>
      <c r="L279" s="128">
        <f t="shared" si="53"/>
        <v>0</v>
      </c>
      <c r="M279" s="128"/>
      <c r="N279" s="128"/>
      <c r="O279" s="128"/>
      <c r="P279" s="128"/>
      <c r="Q279" s="128"/>
      <c r="R279" s="128"/>
      <c r="S279" s="128">
        <f t="shared" si="54"/>
        <v>0</v>
      </c>
      <c r="T279" s="128"/>
      <c r="U279" s="135">
        <f t="shared" si="55"/>
        <v>0</v>
      </c>
    </row>
    <row r="280" ht="24.75" customHeight="1"/>
    <row r="281" ht="24.75" customHeight="1"/>
    <row r="282" ht="24.75" customHeight="1"/>
    <row r="283" ht="24.75" customHeight="1"/>
  </sheetData>
  <sheetProtection/>
  <printOptions/>
  <pageMargins left="0.69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39" customWidth="1"/>
    <col min="2" max="17" width="9.125" style="139" bestFit="1" customWidth="1"/>
    <col min="18" max="16384" width="9.00390625" style="139" customWidth="1"/>
  </cols>
  <sheetData>
    <row r="1" spans="1:17" ht="15.75" customHeight="1">
      <c r="A1" s="137" t="s">
        <v>182</v>
      </c>
      <c r="B1" s="138"/>
      <c r="C1" s="138"/>
      <c r="D1" s="138"/>
      <c r="E1" s="138"/>
      <c r="G1" s="140" t="s">
        <v>183</v>
      </c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6" ht="15.75" customHeight="1" thickBot="1">
      <c r="A2" s="38"/>
      <c r="P2" s="139" t="s">
        <v>21</v>
      </c>
    </row>
    <row r="3" spans="1:17" ht="15.75" customHeight="1" thickBot="1">
      <c r="A3" s="141"/>
      <c r="B3" s="142"/>
      <c r="C3" s="143" t="s">
        <v>184</v>
      </c>
      <c r="D3" s="143"/>
      <c r="E3" s="143"/>
      <c r="F3" s="143"/>
      <c r="G3" s="143"/>
      <c r="H3" s="143"/>
      <c r="I3" s="144"/>
      <c r="J3" s="142"/>
      <c r="K3" s="143" t="s">
        <v>185</v>
      </c>
      <c r="L3" s="145"/>
      <c r="M3" s="145"/>
      <c r="N3" s="145"/>
      <c r="O3" s="145"/>
      <c r="P3" s="145"/>
      <c r="Q3" s="146"/>
    </row>
    <row r="4" spans="1:17" ht="15.75" customHeight="1" thickBot="1">
      <c r="A4" s="147"/>
      <c r="B4" s="147" t="s">
        <v>186</v>
      </c>
      <c r="C4" s="148"/>
      <c r="D4" s="141" t="s">
        <v>1</v>
      </c>
      <c r="E4" s="146"/>
      <c r="F4" s="141" t="s">
        <v>2</v>
      </c>
      <c r="G4" s="146"/>
      <c r="H4" s="141" t="s">
        <v>187</v>
      </c>
      <c r="I4" s="149"/>
      <c r="J4" s="147" t="s">
        <v>186</v>
      </c>
      <c r="K4" s="148"/>
      <c r="L4" s="150" t="s">
        <v>1</v>
      </c>
      <c r="M4" s="146"/>
      <c r="N4" s="150" t="s">
        <v>2</v>
      </c>
      <c r="O4" s="146"/>
      <c r="P4" s="150" t="s">
        <v>187</v>
      </c>
      <c r="Q4" s="146"/>
    </row>
    <row r="5" spans="1:17" ht="15.75" customHeight="1" thickBot="1">
      <c r="A5" s="151"/>
      <c r="B5" s="152"/>
      <c r="C5" s="153" t="s">
        <v>7</v>
      </c>
      <c r="D5" s="154"/>
      <c r="E5" s="153" t="s">
        <v>7</v>
      </c>
      <c r="F5" s="154"/>
      <c r="G5" s="153" t="s">
        <v>7</v>
      </c>
      <c r="H5" s="154"/>
      <c r="I5" s="155" t="s">
        <v>7</v>
      </c>
      <c r="J5" s="152"/>
      <c r="K5" s="153" t="s">
        <v>7</v>
      </c>
      <c r="L5" s="154"/>
      <c r="M5" s="153" t="s">
        <v>7</v>
      </c>
      <c r="N5" s="154"/>
      <c r="O5" s="153" t="s">
        <v>7</v>
      </c>
      <c r="P5" s="154"/>
      <c r="Q5" s="153" t="s">
        <v>7</v>
      </c>
    </row>
    <row r="6" spans="1:17" ht="15.75" customHeight="1" hidden="1">
      <c r="A6" s="156" t="s">
        <v>84</v>
      </c>
      <c r="B6" s="157">
        <v>538395</v>
      </c>
      <c r="C6" s="158">
        <v>-5.334646188470899</v>
      </c>
      <c r="D6" s="157">
        <v>110985</v>
      </c>
      <c r="E6" s="158">
        <v>0.5198757370189497</v>
      </c>
      <c r="F6" s="157">
        <v>317171</v>
      </c>
      <c r="G6" s="158">
        <v>-8.222531518836064</v>
      </c>
      <c r="H6" s="157">
        <v>100197</v>
      </c>
      <c r="I6" s="159">
        <v>-4.1818877307067055</v>
      </c>
      <c r="J6" s="157">
        <v>178206</v>
      </c>
      <c r="K6" s="158">
        <v>-4.015382875240363</v>
      </c>
      <c r="L6" s="157">
        <v>67655</v>
      </c>
      <c r="M6" s="158">
        <v>-0.33146729522687224</v>
      </c>
      <c r="N6" s="157">
        <v>74324</v>
      </c>
      <c r="O6" s="158">
        <v>-12.359974530103997</v>
      </c>
      <c r="P6" s="157">
        <v>33829</v>
      </c>
      <c r="Q6" s="158">
        <v>9.432924659528368</v>
      </c>
    </row>
    <row r="7" spans="1:17" ht="15.75" customHeight="1" hidden="1">
      <c r="A7" s="156" t="s">
        <v>85</v>
      </c>
      <c r="B7" s="157">
        <v>566736</v>
      </c>
      <c r="C7" s="158">
        <v>5.263979048839616</v>
      </c>
      <c r="D7" s="157">
        <v>106575</v>
      </c>
      <c r="E7" s="158">
        <v>-3.973509933774835</v>
      </c>
      <c r="F7" s="157">
        <v>317423</v>
      </c>
      <c r="G7" s="158">
        <v>0.0794524089529034</v>
      </c>
      <c r="H7" s="157">
        <v>128802</v>
      </c>
      <c r="I7" s="159">
        <v>28.548758944878585</v>
      </c>
      <c r="J7" s="157">
        <v>181964</v>
      </c>
      <c r="K7" s="158">
        <v>2.1087954389863484</v>
      </c>
      <c r="L7" s="157">
        <v>64735</v>
      </c>
      <c r="M7" s="158">
        <v>-4.316015076491027</v>
      </c>
      <c r="N7" s="157">
        <v>74008</v>
      </c>
      <c r="O7" s="158">
        <v>-0.4251654916312475</v>
      </c>
      <c r="P7" s="157">
        <v>40487</v>
      </c>
      <c r="Q7" s="158">
        <v>19.681338496556194</v>
      </c>
    </row>
    <row r="8" spans="1:17" ht="15.75" customHeight="1" hidden="1">
      <c r="A8" s="156" t="s">
        <v>86</v>
      </c>
      <c r="B8" s="157">
        <v>462612</v>
      </c>
      <c r="C8" s="158">
        <v>-18.37257559075125</v>
      </c>
      <c r="D8" s="157">
        <v>96449</v>
      </c>
      <c r="E8" s="158">
        <v>-9.501290171240907</v>
      </c>
      <c r="F8" s="157">
        <v>246625</v>
      </c>
      <c r="G8" s="158">
        <v>-22.30399183424011</v>
      </c>
      <c r="H8" s="157">
        <v>103662</v>
      </c>
      <c r="I8" s="159">
        <v>-19.518330460707134</v>
      </c>
      <c r="J8" s="157">
        <v>162699</v>
      </c>
      <c r="K8" s="158">
        <v>-10.587259018267348</v>
      </c>
      <c r="L8" s="157">
        <v>59423</v>
      </c>
      <c r="M8" s="158">
        <v>-8.205761952575886</v>
      </c>
      <c r="N8" s="157">
        <v>62203</v>
      </c>
      <c r="O8" s="158">
        <v>-15.950978272619176</v>
      </c>
      <c r="P8" s="157">
        <v>36678</v>
      </c>
      <c r="Q8" s="158">
        <v>-9.407958110010616</v>
      </c>
    </row>
    <row r="9" spans="1:17" ht="15.75" customHeight="1" hidden="1">
      <c r="A9" s="156" t="s">
        <v>87</v>
      </c>
      <c r="B9" s="157">
        <v>470639</v>
      </c>
      <c r="C9" s="158">
        <v>1.7351473805262252</v>
      </c>
      <c r="D9" s="157">
        <v>101072</v>
      </c>
      <c r="E9" s="158">
        <v>4.793206772491154</v>
      </c>
      <c r="F9" s="157">
        <v>281997</v>
      </c>
      <c r="G9" s="158">
        <v>14.342422706538272</v>
      </c>
      <c r="H9" s="157">
        <v>73374</v>
      </c>
      <c r="I9" s="159">
        <v>-29.218035538577304</v>
      </c>
      <c r="J9" s="157">
        <v>177883</v>
      </c>
      <c r="K9" s="158">
        <v>9.332571189743021</v>
      </c>
      <c r="L9" s="157">
        <v>62803</v>
      </c>
      <c r="M9" s="158">
        <v>5.688033253117486</v>
      </c>
      <c r="N9" s="157">
        <v>88149</v>
      </c>
      <c r="O9" s="158">
        <v>41.71181454270694</v>
      </c>
      <c r="P9" s="157">
        <v>23672</v>
      </c>
      <c r="Q9" s="158">
        <v>-35.45994874311577</v>
      </c>
    </row>
    <row r="10" spans="1:17" ht="15.75" customHeight="1" hidden="1">
      <c r="A10" s="156" t="s">
        <v>88</v>
      </c>
      <c r="B10" s="157">
        <v>471639</v>
      </c>
      <c r="C10" s="158">
        <v>0.2124770790350894</v>
      </c>
      <c r="D10" s="157">
        <v>109228</v>
      </c>
      <c r="E10" s="158">
        <v>8.069495013455752</v>
      </c>
      <c r="F10" s="157">
        <v>253211</v>
      </c>
      <c r="G10" s="158">
        <v>-10.207910013227096</v>
      </c>
      <c r="H10" s="157">
        <v>98454</v>
      </c>
      <c r="I10" s="159">
        <v>34.181045056832126</v>
      </c>
      <c r="J10" s="157">
        <v>176893</v>
      </c>
      <c r="K10" s="158">
        <v>-0.5565455945762077</v>
      </c>
      <c r="L10" s="157">
        <v>68292</v>
      </c>
      <c r="M10" s="158">
        <v>8.740028342595107</v>
      </c>
      <c r="N10" s="157">
        <v>81222</v>
      </c>
      <c r="O10" s="158">
        <v>-7.858285403124254</v>
      </c>
      <c r="P10" s="157">
        <v>24568</v>
      </c>
      <c r="Q10" s="158">
        <v>3.785062521122007</v>
      </c>
    </row>
    <row r="11" spans="1:17" ht="15.75" customHeight="1" hidden="1">
      <c r="A11" s="156" t="s">
        <v>89</v>
      </c>
      <c r="B11" s="157">
        <v>466856</v>
      </c>
      <c r="C11" s="158">
        <v>-1.0141230899056275</v>
      </c>
      <c r="D11" s="157">
        <v>118296</v>
      </c>
      <c r="E11" s="158">
        <v>8.301900611564793</v>
      </c>
      <c r="F11" s="157">
        <v>185419</v>
      </c>
      <c r="G11" s="158">
        <v>-26.772928506265526</v>
      </c>
      <c r="H11" s="157">
        <v>154937</v>
      </c>
      <c r="I11" s="159">
        <v>57.36993926097467</v>
      </c>
      <c r="J11" s="157">
        <v>179124</v>
      </c>
      <c r="K11" s="158">
        <v>1.261214406449107</v>
      </c>
      <c r="L11" s="157">
        <v>75488</v>
      </c>
      <c r="M11" s="158">
        <v>10.537105371053702</v>
      </c>
      <c r="N11" s="157">
        <v>66460</v>
      </c>
      <c r="O11" s="158">
        <v>-18.174878727438383</v>
      </c>
      <c r="P11" s="157">
        <v>34635</v>
      </c>
      <c r="Q11" s="158">
        <v>40.97606642787366</v>
      </c>
    </row>
    <row r="12" spans="1:17" ht="15.75" customHeight="1" hidden="1">
      <c r="A12" s="156" t="s">
        <v>90</v>
      </c>
      <c r="B12" s="157">
        <v>412526</v>
      </c>
      <c r="C12" s="158">
        <v>-11.63742138903645</v>
      </c>
      <c r="D12" s="157">
        <v>109257</v>
      </c>
      <c r="E12" s="158">
        <v>-7.641002231689997</v>
      </c>
      <c r="F12" s="157">
        <v>146083</v>
      </c>
      <c r="G12" s="158">
        <v>-21.214654377383113</v>
      </c>
      <c r="H12" s="157">
        <v>148982</v>
      </c>
      <c r="I12" s="159">
        <v>-3.843497679702068</v>
      </c>
      <c r="J12" s="157">
        <v>161497</v>
      </c>
      <c r="K12" s="158">
        <v>-9.840669033741989</v>
      </c>
      <c r="L12" s="157">
        <v>67423</v>
      </c>
      <c r="M12" s="158">
        <v>-10.683817295464182</v>
      </c>
      <c r="N12" s="157">
        <v>58783</v>
      </c>
      <c r="O12" s="158">
        <v>-11.55130905808005</v>
      </c>
      <c r="P12" s="157">
        <v>33251</v>
      </c>
      <c r="Q12" s="158">
        <v>-3.9959578461094214</v>
      </c>
    </row>
    <row r="13" spans="1:17" ht="15.75" customHeight="1" hidden="1">
      <c r="A13" s="156" t="s">
        <v>91</v>
      </c>
      <c r="B13" s="157">
        <v>433271</v>
      </c>
      <c r="C13" s="158">
        <v>5.028773943945342</v>
      </c>
      <c r="D13" s="157">
        <v>132223</v>
      </c>
      <c r="E13" s="158">
        <v>21.02016346778697</v>
      </c>
      <c r="F13" s="157">
        <v>149059</v>
      </c>
      <c r="G13" s="158">
        <v>2.0371980312561933</v>
      </c>
      <c r="H13" s="157">
        <v>143150</v>
      </c>
      <c r="I13" s="159">
        <v>-3.914566860426094</v>
      </c>
      <c r="J13" s="157">
        <v>182559</v>
      </c>
      <c r="K13" s="158">
        <v>13.041728329318802</v>
      </c>
      <c r="L13" s="157">
        <v>84210</v>
      </c>
      <c r="M13" s="158">
        <v>24.89803182890111</v>
      </c>
      <c r="N13" s="157">
        <v>67036</v>
      </c>
      <c r="O13" s="158">
        <v>14.039773403875277</v>
      </c>
      <c r="P13" s="157">
        <v>29352</v>
      </c>
      <c r="Q13" s="158">
        <v>-11.725963128928452</v>
      </c>
    </row>
    <row r="14" spans="1:17" ht="15.75" customHeight="1" hidden="1">
      <c r="A14" s="156" t="s">
        <v>92</v>
      </c>
      <c r="B14" s="157">
        <v>392779</v>
      </c>
      <c r="C14" s="158">
        <v>-9.345652028407159</v>
      </c>
      <c r="D14" s="157">
        <v>100500</v>
      </c>
      <c r="E14" s="158">
        <v>-23.9920437442805</v>
      </c>
      <c r="F14" s="157">
        <v>127023</v>
      </c>
      <c r="G14" s="158">
        <v>-14.783407912303181</v>
      </c>
      <c r="H14" s="157">
        <v>157797</v>
      </c>
      <c r="I14" s="159">
        <v>10.23192455466293</v>
      </c>
      <c r="J14" s="157">
        <v>160222</v>
      </c>
      <c r="K14" s="158">
        <v>-12.235496469634477</v>
      </c>
      <c r="L14" s="157">
        <v>63507</v>
      </c>
      <c r="M14" s="158">
        <v>-24.58496615603848</v>
      </c>
      <c r="N14" s="157">
        <v>64697</v>
      </c>
      <c r="O14" s="158">
        <v>-3.489169998209918</v>
      </c>
      <c r="P14" s="157">
        <v>30294</v>
      </c>
      <c r="Q14" s="158">
        <v>3.2093213409648325</v>
      </c>
    </row>
    <row r="15" spans="1:17" ht="15.75" customHeight="1" hidden="1">
      <c r="A15" s="156" t="s">
        <v>93</v>
      </c>
      <c r="B15" s="157">
        <v>364061</v>
      </c>
      <c r="C15" s="158">
        <v>-7.311490685601829</v>
      </c>
      <c r="D15" s="157">
        <v>92580</v>
      </c>
      <c r="E15" s="158">
        <v>-7.880597014925373</v>
      </c>
      <c r="F15" s="157">
        <v>121097</v>
      </c>
      <c r="G15" s="158">
        <v>-4.665296836006084</v>
      </c>
      <c r="H15" s="157">
        <v>145970</v>
      </c>
      <c r="I15" s="159">
        <v>-7.495072783386247</v>
      </c>
      <c r="J15" s="157">
        <v>141725</v>
      </c>
      <c r="K15" s="158">
        <v>-11.54460685798455</v>
      </c>
      <c r="L15" s="157">
        <v>58596</v>
      </c>
      <c r="M15" s="158">
        <v>-7.7330058103831085</v>
      </c>
      <c r="N15" s="157">
        <v>58748</v>
      </c>
      <c r="O15" s="158">
        <v>-9.195171337156282</v>
      </c>
      <c r="P15" s="157">
        <v>23071</v>
      </c>
      <c r="Q15" s="158">
        <v>-23.843005215554236</v>
      </c>
    </row>
    <row r="16" spans="1:17" ht="15.75" customHeight="1" hidden="1">
      <c r="A16" s="156" t="s">
        <v>94</v>
      </c>
      <c r="B16" s="157">
        <v>369547</v>
      </c>
      <c r="C16" s="158">
        <v>1.506890328818522</v>
      </c>
      <c r="D16" s="157">
        <v>101319</v>
      </c>
      <c r="E16" s="158">
        <v>9.439403758911213</v>
      </c>
      <c r="F16" s="157">
        <v>116295</v>
      </c>
      <c r="G16" s="158">
        <v>-3.9654161539922517</v>
      </c>
      <c r="H16" s="157">
        <v>148956</v>
      </c>
      <c r="I16" s="159">
        <v>2.045625813523322</v>
      </c>
      <c r="J16" s="157">
        <v>147256</v>
      </c>
      <c r="K16" s="158">
        <v>3.9026283295113817</v>
      </c>
      <c r="L16" s="157">
        <v>64754</v>
      </c>
      <c r="M16" s="158">
        <v>10.50924977814185</v>
      </c>
      <c r="N16" s="157">
        <v>57711</v>
      </c>
      <c r="O16" s="158">
        <v>-1.7651664737522998</v>
      </c>
      <c r="P16" s="157">
        <v>23830</v>
      </c>
      <c r="Q16" s="158">
        <v>3.2898443933943033</v>
      </c>
    </row>
    <row r="17" spans="1:17" ht="15.75" customHeight="1" hidden="1">
      <c r="A17" s="156" t="s">
        <v>95</v>
      </c>
      <c r="B17" s="157">
        <v>401152</v>
      </c>
      <c r="C17" s="158">
        <v>8.552362757646526</v>
      </c>
      <c r="D17" s="157">
        <v>99739</v>
      </c>
      <c r="E17" s="158">
        <v>-1.5594311037416486</v>
      </c>
      <c r="F17" s="157">
        <v>124777</v>
      </c>
      <c r="G17" s="158">
        <v>7.293520787652086</v>
      </c>
      <c r="H17" s="157">
        <v>173615</v>
      </c>
      <c r="I17" s="159">
        <v>16.554553022369014</v>
      </c>
      <c r="J17" s="157">
        <v>147936</v>
      </c>
      <c r="K17" s="158">
        <v>0.46178084424404187</v>
      </c>
      <c r="L17" s="157">
        <v>64647</v>
      </c>
      <c r="M17" s="158">
        <v>-0.1652407573277337</v>
      </c>
      <c r="N17" s="157">
        <v>55458</v>
      </c>
      <c r="O17" s="158">
        <v>-3.9039351250194976</v>
      </c>
      <c r="P17" s="157">
        <v>26848</v>
      </c>
      <c r="Q17" s="158">
        <v>12.664708350818298</v>
      </c>
    </row>
    <row r="18" spans="1:17" ht="15.75" customHeight="1" hidden="1">
      <c r="A18" s="156" t="s">
        <v>96</v>
      </c>
      <c r="B18" s="157">
        <v>388046</v>
      </c>
      <c r="C18" s="158">
        <v>-3.2670907785577574</v>
      </c>
      <c r="D18" s="157">
        <v>86663</v>
      </c>
      <c r="E18" s="158">
        <v>-13.110217668113776</v>
      </c>
      <c r="F18" s="157">
        <v>127506</v>
      </c>
      <c r="G18" s="158">
        <v>2.187101789592627</v>
      </c>
      <c r="H18" s="157">
        <v>171680</v>
      </c>
      <c r="I18" s="159">
        <v>-1.1145350344152316</v>
      </c>
      <c r="J18" s="157">
        <v>140816</v>
      </c>
      <c r="K18" s="158">
        <v>-4.812892061431972</v>
      </c>
      <c r="L18" s="157">
        <v>56459</v>
      </c>
      <c r="M18" s="158">
        <v>-12.665707612108834</v>
      </c>
      <c r="N18" s="157">
        <v>59265</v>
      </c>
      <c r="O18" s="158">
        <v>6.864654333008757</v>
      </c>
      <c r="P18" s="157">
        <v>24288</v>
      </c>
      <c r="Q18" s="158">
        <v>-9.53516090584029</v>
      </c>
    </row>
    <row r="19" spans="1:17" ht="15.75" customHeight="1" hidden="1">
      <c r="A19" s="156" t="s">
        <v>97</v>
      </c>
      <c r="B19" s="157">
        <v>395214</v>
      </c>
      <c r="C19" s="158">
        <v>1.8472036820377014</v>
      </c>
      <c r="D19" s="157">
        <v>82920</v>
      </c>
      <c r="E19" s="158">
        <v>-4.31902888199116</v>
      </c>
      <c r="F19" s="157">
        <v>138271</v>
      </c>
      <c r="G19" s="158">
        <v>8.442739949492584</v>
      </c>
      <c r="H19" s="157">
        <v>171527</v>
      </c>
      <c r="I19" s="159">
        <v>-0.08911929170549726</v>
      </c>
      <c r="J19" s="157">
        <v>133068</v>
      </c>
      <c r="K19" s="158">
        <v>-5.502215657311671</v>
      </c>
      <c r="L19" s="157">
        <v>53989</v>
      </c>
      <c r="M19" s="158">
        <v>-4.374856090260193</v>
      </c>
      <c r="N19" s="157">
        <v>54471</v>
      </c>
      <c r="O19" s="158">
        <v>-8.089091369273604</v>
      </c>
      <c r="P19" s="157">
        <v>23740</v>
      </c>
      <c r="Q19" s="158">
        <v>-2.256258234519104</v>
      </c>
    </row>
    <row r="20" spans="1:17" ht="15.75" customHeight="1" hidden="1">
      <c r="A20" s="156" t="s">
        <v>98</v>
      </c>
      <c r="B20" s="157">
        <v>408889</v>
      </c>
      <c r="C20" s="158">
        <v>3.460150703163345</v>
      </c>
      <c r="D20" s="157">
        <v>84621</v>
      </c>
      <c r="E20" s="158">
        <v>2.051374819102758</v>
      </c>
      <c r="F20" s="157">
        <v>143056</v>
      </c>
      <c r="G20" s="158">
        <v>3.4605954972481534</v>
      </c>
      <c r="H20" s="157">
        <v>179524</v>
      </c>
      <c r="I20" s="159">
        <v>4.662239764002174</v>
      </c>
      <c r="J20" s="157">
        <v>133325</v>
      </c>
      <c r="K20" s="158">
        <v>0.19313433733127994</v>
      </c>
      <c r="L20" s="157">
        <v>56290</v>
      </c>
      <c r="M20" s="158">
        <v>4.261979292078011</v>
      </c>
      <c r="N20" s="157">
        <v>55412</v>
      </c>
      <c r="O20" s="158">
        <v>1.7275247379339387</v>
      </c>
      <c r="P20" s="157">
        <v>20379</v>
      </c>
      <c r="Q20" s="158">
        <v>-14.157540016849202</v>
      </c>
    </row>
    <row r="21" spans="1:17" ht="15.75" customHeight="1" hidden="1">
      <c r="A21" s="156" t="s">
        <v>99</v>
      </c>
      <c r="B21" s="160">
        <v>421983</v>
      </c>
      <c r="C21" s="158">
        <v>3.202336086321722</v>
      </c>
      <c r="D21" s="160">
        <v>83755</v>
      </c>
      <c r="E21" s="158">
        <v>-1.0233866297963856</v>
      </c>
      <c r="F21" s="160">
        <v>149250</v>
      </c>
      <c r="G21" s="158">
        <v>4.329772956045175</v>
      </c>
      <c r="H21" s="160">
        <v>186342</v>
      </c>
      <c r="I21" s="161">
        <v>3.7978209041688027</v>
      </c>
      <c r="J21" s="162">
        <v>134329</v>
      </c>
      <c r="K21" s="158">
        <v>0.7530470654415922</v>
      </c>
      <c r="L21" s="160">
        <v>57205</v>
      </c>
      <c r="M21" s="158">
        <v>1.6255107479125952</v>
      </c>
      <c r="N21" s="160">
        <v>55266</v>
      </c>
      <c r="O21" s="158">
        <v>-0.2634808344762818</v>
      </c>
      <c r="P21" s="160">
        <v>21146</v>
      </c>
      <c r="Q21" s="158">
        <v>3.7636782962853887</v>
      </c>
    </row>
    <row r="22" spans="1:17" ht="15.75" customHeight="1" hidden="1">
      <c r="A22" s="156" t="s">
        <v>100</v>
      </c>
      <c r="B22" s="160">
        <v>431915</v>
      </c>
      <c r="C22" s="158">
        <v>2.3536493176265383</v>
      </c>
      <c r="D22" s="160">
        <v>78038</v>
      </c>
      <c r="E22" s="158">
        <v>-6.825861142618351</v>
      </c>
      <c r="F22" s="160">
        <v>156730</v>
      </c>
      <c r="G22" s="158">
        <v>5.011725293132319</v>
      </c>
      <c r="H22" s="160">
        <v>194837</v>
      </c>
      <c r="I22" s="161">
        <v>4.558821951036274</v>
      </c>
      <c r="J22" s="162">
        <v>146254</v>
      </c>
      <c r="K22" s="158">
        <v>8.87745758548042</v>
      </c>
      <c r="L22" s="160">
        <v>54015</v>
      </c>
      <c r="M22" s="158">
        <v>-5.5764356262564485</v>
      </c>
      <c r="N22" s="160">
        <v>65159</v>
      </c>
      <c r="O22" s="158">
        <v>17.90069844027069</v>
      </c>
      <c r="P22" s="160">
        <v>25815</v>
      </c>
      <c r="Q22" s="158">
        <v>22.07982597181499</v>
      </c>
    </row>
    <row r="23" spans="1:17" ht="15.75" customHeight="1" hidden="1">
      <c r="A23" s="156" t="s">
        <v>101</v>
      </c>
      <c r="B23" s="160">
        <v>435856</v>
      </c>
      <c r="C23" s="158">
        <v>0.9124480511211619</v>
      </c>
      <c r="D23" s="160">
        <v>77324</v>
      </c>
      <c r="E23" s="158">
        <v>-0.9149388759322363</v>
      </c>
      <c r="F23" s="160">
        <v>162728</v>
      </c>
      <c r="G23" s="158">
        <v>3.8269635679193614</v>
      </c>
      <c r="H23" s="160">
        <v>193144</v>
      </c>
      <c r="I23" s="161">
        <v>-0.8689314657893576</v>
      </c>
      <c r="J23" s="162">
        <v>162969</v>
      </c>
      <c r="K23" s="158">
        <v>11.42874724793852</v>
      </c>
      <c r="L23" s="160">
        <v>56322</v>
      </c>
      <c r="M23" s="158">
        <v>4.271035823382396</v>
      </c>
      <c r="N23" s="160">
        <v>78643</v>
      </c>
      <c r="O23" s="158">
        <v>20.693994689912376</v>
      </c>
      <c r="P23" s="160">
        <v>26298</v>
      </c>
      <c r="Q23" s="158">
        <v>1.8710052295177304</v>
      </c>
    </row>
    <row r="24" spans="1:17" ht="15.75" customHeight="1" hidden="1">
      <c r="A24" s="156" t="s">
        <v>102</v>
      </c>
      <c r="B24" s="160">
        <v>341422</v>
      </c>
      <c r="C24" s="158">
        <v>-21.666330164090898</v>
      </c>
      <c r="D24" s="160">
        <v>66984</v>
      </c>
      <c r="E24" s="158">
        <v>-13.372303553877195</v>
      </c>
      <c r="F24" s="160">
        <v>127733</v>
      </c>
      <c r="G24" s="158">
        <v>-21.5052111498943</v>
      </c>
      <c r="H24" s="160">
        <v>143462</v>
      </c>
      <c r="I24" s="159">
        <v>-25.722776788303026</v>
      </c>
      <c r="J24" s="162">
        <v>144846</v>
      </c>
      <c r="K24" s="158">
        <v>-11.12051985346907</v>
      </c>
      <c r="L24" s="160">
        <v>51135</v>
      </c>
      <c r="M24" s="158">
        <v>-9.209545115585382</v>
      </c>
      <c r="N24" s="160">
        <v>67308</v>
      </c>
      <c r="O24" s="158">
        <v>-14.413234490037253</v>
      </c>
      <c r="P24" s="160">
        <v>24781</v>
      </c>
      <c r="Q24" s="158">
        <v>-5.768499505665825</v>
      </c>
    </row>
    <row r="25" spans="1:17" ht="15.75" customHeight="1" hidden="1">
      <c r="A25" s="156" t="s">
        <v>103</v>
      </c>
      <c r="B25" s="163">
        <v>381396</v>
      </c>
      <c r="C25" s="164">
        <v>11.708091452806201</v>
      </c>
      <c r="D25" s="163">
        <v>71131</v>
      </c>
      <c r="E25" s="164">
        <v>6.191030693897062</v>
      </c>
      <c r="F25" s="163">
        <v>150802</v>
      </c>
      <c r="G25" s="164">
        <v>18.060328967455547</v>
      </c>
      <c r="H25" s="163">
        <v>155982</v>
      </c>
      <c r="I25" s="165">
        <v>8.727049671690068</v>
      </c>
      <c r="J25" s="166">
        <v>149893</v>
      </c>
      <c r="K25" s="164">
        <v>3.4843903179929043</v>
      </c>
      <c r="L25" s="163">
        <v>52903</v>
      </c>
      <c r="M25" s="164">
        <v>3.4575144226068204</v>
      </c>
      <c r="N25" s="163">
        <v>69968</v>
      </c>
      <c r="O25" s="164">
        <v>3.9519819337968727</v>
      </c>
      <c r="P25" s="163">
        <v>25700</v>
      </c>
      <c r="Q25" s="164">
        <v>3.708486340341395</v>
      </c>
    </row>
    <row r="26" spans="1:17" ht="15.75" customHeight="1">
      <c r="A26" s="156" t="s">
        <v>104</v>
      </c>
      <c r="B26" s="163">
        <v>269699</v>
      </c>
      <c r="C26" s="164">
        <v>-29.28635853548542</v>
      </c>
      <c r="D26" s="163">
        <v>67183</v>
      </c>
      <c r="E26" s="164">
        <v>-5.550322644135463</v>
      </c>
      <c r="F26" s="163">
        <v>114286</v>
      </c>
      <c r="G26" s="164">
        <v>-24.214532963753797</v>
      </c>
      <c r="H26" s="163">
        <v>82432</v>
      </c>
      <c r="I26" s="167">
        <v>-47.152876613968274</v>
      </c>
      <c r="J26" s="166">
        <v>104847</v>
      </c>
      <c r="K26" s="164">
        <v>-30.052103834068305</v>
      </c>
      <c r="L26" s="163">
        <v>46245</v>
      </c>
      <c r="M26" s="164">
        <v>-12.585297620172767</v>
      </c>
      <c r="N26" s="163">
        <v>42812</v>
      </c>
      <c r="O26" s="164">
        <v>-38.812028355819805</v>
      </c>
      <c r="P26" s="163">
        <v>15138</v>
      </c>
      <c r="Q26" s="164">
        <v>-41.09727626459144</v>
      </c>
    </row>
    <row r="27" spans="1:17" ht="15.75" customHeight="1">
      <c r="A27" s="168" t="s">
        <v>105</v>
      </c>
      <c r="B27" s="163">
        <v>289784</v>
      </c>
      <c r="C27" s="164">
        <v>7.4471911278870095</v>
      </c>
      <c r="D27" s="163">
        <v>71802</v>
      </c>
      <c r="E27" s="164">
        <v>6.8752511796138975</v>
      </c>
      <c r="F27" s="163">
        <v>110344</v>
      </c>
      <c r="G27" s="164">
        <v>-3.449241376896566</v>
      </c>
      <c r="H27" s="163">
        <v>106125</v>
      </c>
      <c r="I27" s="167">
        <v>28.742478649068318</v>
      </c>
      <c r="J27" s="166">
        <v>104640</v>
      </c>
      <c r="K27" s="164">
        <v>-0.19743054164639773</v>
      </c>
      <c r="L27" s="163">
        <v>50134</v>
      </c>
      <c r="M27" s="164">
        <v>8.409557790031357</v>
      </c>
      <c r="N27" s="163">
        <v>34877</v>
      </c>
      <c r="O27" s="164">
        <v>-18.53452303092591</v>
      </c>
      <c r="P27" s="163">
        <v>18912</v>
      </c>
      <c r="Q27" s="164">
        <v>24.93063812921126</v>
      </c>
    </row>
    <row r="28" spans="1:17" ht="15.75" customHeight="1">
      <c r="A28" s="168" t="s">
        <v>107</v>
      </c>
      <c r="B28" s="163">
        <v>304193</v>
      </c>
      <c r="C28" s="164">
        <v>4.972324213897238</v>
      </c>
      <c r="D28" s="163">
        <v>69252</v>
      </c>
      <c r="E28" s="164">
        <v>-3.5514331077128816</v>
      </c>
      <c r="F28" s="163">
        <v>105033</v>
      </c>
      <c r="G28" s="164">
        <v>-4.813129848473864</v>
      </c>
      <c r="H28" s="163">
        <v>126767</v>
      </c>
      <c r="I28" s="167">
        <v>19.45064782096584</v>
      </c>
      <c r="J28" s="166">
        <v>101957</v>
      </c>
      <c r="K28" s="164">
        <v>-2.5640290519877738</v>
      </c>
      <c r="L28" s="163">
        <v>49832</v>
      </c>
      <c r="M28" s="164">
        <v>-0.6023856065743871</v>
      </c>
      <c r="N28" s="163">
        <v>30630</v>
      </c>
      <c r="O28" s="164">
        <v>-12.177079450640832</v>
      </c>
      <c r="P28" s="163">
        <v>20713</v>
      </c>
      <c r="Q28" s="164">
        <v>9.523054145516085</v>
      </c>
    </row>
    <row r="29" spans="1:17" ht="15.75" customHeight="1">
      <c r="A29" s="168" t="s">
        <v>108</v>
      </c>
      <c r="B29" s="163">
        <v>314086</v>
      </c>
      <c r="C29" s="164">
        <v>3.252211589352811</v>
      </c>
      <c r="D29" s="163">
        <v>69324</v>
      </c>
      <c r="E29" s="164">
        <v>0.10396811644429249</v>
      </c>
      <c r="F29" s="163">
        <v>112819</v>
      </c>
      <c r="G29" s="164">
        <v>7.412908324050534</v>
      </c>
      <c r="H29" s="163">
        <v>130118</v>
      </c>
      <c r="I29" s="167">
        <v>2.643432439041703</v>
      </c>
      <c r="J29" s="166">
        <v>101159</v>
      </c>
      <c r="K29" s="164">
        <v>-0.7826828957305594</v>
      </c>
      <c r="L29" s="163">
        <v>48041</v>
      </c>
      <c r="M29" s="164">
        <v>-3.594076095681487</v>
      </c>
      <c r="N29" s="163">
        <v>30765</v>
      </c>
      <c r="O29" s="164">
        <v>0.44074436826639385</v>
      </c>
      <c r="P29" s="163">
        <v>21665</v>
      </c>
      <c r="Q29" s="164">
        <v>4.596147347076723</v>
      </c>
    </row>
    <row r="30" spans="1:17" ht="15.75" customHeight="1">
      <c r="A30" s="168" t="s">
        <v>109</v>
      </c>
      <c r="B30" s="163">
        <v>333661</v>
      </c>
      <c r="C30" s="164">
        <v>6.232369478423124</v>
      </c>
      <c r="D30" s="163">
        <v>75798</v>
      </c>
      <c r="E30" s="164">
        <v>9.338757140384274</v>
      </c>
      <c r="F30" s="163">
        <v>123635</v>
      </c>
      <c r="G30" s="164">
        <v>9.587037644368408</v>
      </c>
      <c r="H30" s="163">
        <v>132646</v>
      </c>
      <c r="I30" s="167">
        <v>1.9428518729153694</v>
      </c>
      <c r="J30" s="166">
        <v>115808</v>
      </c>
      <c r="K30" s="164">
        <v>14.481163317154184</v>
      </c>
      <c r="L30" s="163">
        <v>55342</v>
      </c>
      <c r="M30" s="164">
        <v>15.197435523823401</v>
      </c>
      <c r="N30" s="163">
        <v>35546</v>
      </c>
      <c r="O30" s="164">
        <v>15.540386803185442</v>
      </c>
      <c r="P30" s="163">
        <v>24476</v>
      </c>
      <c r="Q30" s="164">
        <v>12.974844218786046</v>
      </c>
    </row>
    <row r="31" spans="1:17" ht="15.75" customHeight="1">
      <c r="A31" s="168" t="s">
        <v>110</v>
      </c>
      <c r="B31" s="163">
        <v>311512</v>
      </c>
      <c r="C31" s="164">
        <v>-6.638174674295172</v>
      </c>
      <c r="D31" s="163">
        <v>61788</v>
      </c>
      <c r="E31" s="164">
        <v>-18.483337291221403</v>
      </c>
      <c r="F31" s="163">
        <v>125200</v>
      </c>
      <c r="G31" s="164">
        <v>1.2658227848101262</v>
      </c>
      <c r="H31" s="163">
        <v>120983</v>
      </c>
      <c r="I31" s="167">
        <v>-8.792575727877207</v>
      </c>
      <c r="J31" s="166">
        <v>100527</v>
      </c>
      <c r="K31" s="164">
        <v>-13.195116054158603</v>
      </c>
      <c r="L31" s="163">
        <v>43854</v>
      </c>
      <c r="M31" s="164">
        <v>-20.758194499656682</v>
      </c>
      <c r="N31" s="163">
        <v>33937</v>
      </c>
      <c r="O31" s="164">
        <v>-4.52652900467001</v>
      </c>
      <c r="P31" s="163">
        <v>22067</v>
      </c>
      <c r="Q31" s="164">
        <v>-9.842294492564136</v>
      </c>
    </row>
    <row r="32" spans="1:17" ht="15.75" customHeight="1">
      <c r="A32" s="168" t="s">
        <v>112</v>
      </c>
      <c r="B32" s="163">
        <v>318390</v>
      </c>
      <c r="C32" s="164">
        <v>2.207940625080255</v>
      </c>
      <c r="D32" s="163">
        <v>60460</v>
      </c>
      <c r="E32" s="164">
        <v>-2.149284650741251</v>
      </c>
      <c r="F32" s="163">
        <v>134995</v>
      </c>
      <c r="G32" s="164">
        <v>7.823482428115014</v>
      </c>
      <c r="H32" s="163">
        <v>121387</v>
      </c>
      <c r="I32" s="167">
        <v>0.3339312134762622</v>
      </c>
      <c r="J32" s="166">
        <v>103267</v>
      </c>
      <c r="K32" s="164">
        <v>2.725635898813252</v>
      </c>
      <c r="L32" s="163">
        <v>42895</v>
      </c>
      <c r="M32" s="164">
        <v>-2.186801660053817</v>
      </c>
      <c r="N32" s="163">
        <v>36900</v>
      </c>
      <c r="O32" s="164">
        <v>8.730883696260719</v>
      </c>
      <c r="P32" s="163">
        <v>22611</v>
      </c>
      <c r="Q32" s="164">
        <v>2.465219558616937</v>
      </c>
    </row>
    <row r="33" spans="1:17" ht="15.75" customHeight="1">
      <c r="A33" s="168" t="s">
        <v>113</v>
      </c>
      <c r="B33" s="163">
        <v>336882</v>
      </c>
      <c r="C33" s="164">
        <v>5.807971355884291</v>
      </c>
      <c r="D33" s="163">
        <v>60094</v>
      </c>
      <c r="E33" s="164">
        <v>-0.6053589149851035</v>
      </c>
      <c r="F33" s="163">
        <v>148627</v>
      </c>
      <c r="G33" s="164">
        <v>10.098151783399388</v>
      </c>
      <c r="H33" s="163">
        <v>127134</v>
      </c>
      <c r="I33" s="167">
        <v>4.734444380370235</v>
      </c>
      <c r="J33" s="166">
        <v>108397</v>
      </c>
      <c r="K33" s="164">
        <v>4.967705075193436</v>
      </c>
      <c r="L33" s="163">
        <v>44349</v>
      </c>
      <c r="M33" s="164">
        <v>3.3896724559972</v>
      </c>
      <c r="N33" s="163">
        <v>40432</v>
      </c>
      <c r="O33" s="164">
        <v>9.571815718157168</v>
      </c>
      <c r="P33" s="163">
        <v>23186</v>
      </c>
      <c r="Q33" s="164">
        <v>2.543010039361377</v>
      </c>
    </row>
    <row r="34" spans="1:17" ht="15.75" customHeight="1">
      <c r="A34" s="168" t="s">
        <v>114</v>
      </c>
      <c r="B34" s="163">
        <v>339224</v>
      </c>
      <c r="C34" s="164">
        <v>0.6951989123788138</v>
      </c>
      <c r="D34" s="163">
        <v>57259</v>
      </c>
      <c r="E34" s="164">
        <v>-4.717609079109394</v>
      </c>
      <c r="F34" s="163">
        <v>151938</v>
      </c>
      <c r="G34" s="164">
        <v>2.227724437686291</v>
      </c>
      <c r="H34" s="163">
        <v>128399</v>
      </c>
      <c r="I34" s="167">
        <v>0.9950131357465182</v>
      </c>
      <c r="J34" s="166">
        <v>108742</v>
      </c>
      <c r="K34" s="164">
        <v>0.3182744909914419</v>
      </c>
      <c r="L34" s="163">
        <v>42432</v>
      </c>
      <c r="M34" s="164">
        <v>-4.3225326388419205</v>
      </c>
      <c r="N34" s="163">
        <v>40582</v>
      </c>
      <c r="O34" s="164">
        <v>0.3709932726553262</v>
      </c>
      <c r="P34" s="163">
        <v>25072</v>
      </c>
      <c r="Q34" s="164">
        <v>8.134218925213489</v>
      </c>
    </row>
    <row r="35" spans="1:17" ht="15.75" customHeight="1">
      <c r="A35" s="168" t="s">
        <v>115</v>
      </c>
      <c r="B35" s="163">
        <v>322586</v>
      </c>
      <c r="C35" s="164">
        <v>-4.904723722378137</v>
      </c>
      <c r="D35" s="163">
        <v>56767</v>
      </c>
      <c r="E35" s="164">
        <v>-0.8592535671248243</v>
      </c>
      <c r="F35" s="163">
        <v>144459</v>
      </c>
      <c r="G35" s="164">
        <v>-4.922402558938515</v>
      </c>
      <c r="H35" s="163">
        <v>118924</v>
      </c>
      <c r="I35" s="167">
        <v>-7.379340960599379</v>
      </c>
      <c r="J35" s="166">
        <v>112253</v>
      </c>
      <c r="K35" s="164">
        <v>3.228743263872275</v>
      </c>
      <c r="L35" s="163">
        <v>42463</v>
      </c>
      <c r="M35" s="164">
        <v>0.07305806938160231</v>
      </c>
      <c r="N35" s="163">
        <v>40990</v>
      </c>
      <c r="O35" s="164">
        <v>1.0053718397319074</v>
      </c>
      <c r="P35" s="163">
        <v>27553</v>
      </c>
      <c r="Q35" s="164">
        <v>9.895500957243144</v>
      </c>
    </row>
    <row r="36" spans="1:17" ht="15.75" customHeight="1">
      <c r="A36" s="168" t="s">
        <v>116</v>
      </c>
      <c r="B36" s="163">
        <v>308830</v>
      </c>
      <c r="C36" s="164">
        <v>-4.264289212799071</v>
      </c>
      <c r="D36" s="163">
        <v>58377</v>
      </c>
      <c r="E36" s="164">
        <v>2.8361548082512797</v>
      </c>
      <c r="F36" s="163">
        <v>124366</v>
      </c>
      <c r="G36" s="164">
        <v>-13.909136848517562</v>
      </c>
      <c r="H36" s="163">
        <v>124245</v>
      </c>
      <c r="I36" s="167">
        <v>4.474286098684871</v>
      </c>
      <c r="J36" s="166">
        <v>110764</v>
      </c>
      <c r="K36" s="164">
        <v>-1.326467889499611</v>
      </c>
      <c r="L36" s="163">
        <v>43658</v>
      </c>
      <c r="M36" s="164">
        <v>2.814214728116255</v>
      </c>
      <c r="N36" s="163">
        <v>35428</v>
      </c>
      <c r="O36" s="164">
        <v>-13.569163210539159</v>
      </c>
      <c r="P36" s="163">
        <v>30954</v>
      </c>
      <c r="Q36" s="164">
        <v>12.343483468224875</v>
      </c>
    </row>
    <row r="37" spans="1:17" ht="15.75" customHeight="1">
      <c r="A37" s="168" t="s">
        <v>117</v>
      </c>
      <c r="B37" s="163">
        <v>283460</v>
      </c>
      <c r="C37" s="164">
        <v>-8.214875497846705</v>
      </c>
      <c r="D37" s="163">
        <v>54629</v>
      </c>
      <c r="E37" s="164">
        <v>-6.4203367764701795</v>
      </c>
      <c r="F37" s="163">
        <v>117873</v>
      </c>
      <c r="G37" s="164">
        <v>-5.220880304906487</v>
      </c>
      <c r="H37" s="163">
        <v>109240</v>
      </c>
      <c r="I37" s="167">
        <v>-12.076944746267458</v>
      </c>
      <c r="J37" s="166">
        <v>95477</v>
      </c>
      <c r="K37" s="164">
        <v>-13.801415622404392</v>
      </c>
      <c r="L37" s="163">
        <v>39096</v>
      </c>
      <c r="M37" s="164">
        <v>-10.449402171423344</v>
      </c>
      <c r="N37" s="163">
        <v>28891</v>
      </c>
      <c r="O37" s="164">
        <v>-18.45150728237553</v>
      </c>
      <c r="P37" s="163">
        <v>26129</v>
      </c>
      <c r="Q37" s="164">
        <v>-15.58764618466111</v>
      </c>
    </row>
    <row r="38" spans="1:17" ht="15.75" customHeight="1">
      <c r="A38" s="168" t="s">
        <v>119</v>
      </c>
      <c r="B38" s="163">
        <v>293139</v>
      </c>
      <c r="C38" s="164">
        <v>3.4145911239681084</v>
      </c>
      <c r="D38" s="163">
        <v>61862</v>
      </c>
      <c r="E38" s="164">
        <v>13.240220395760488</v>
      </c>
      <c r="F38" s="163">
        <v>121637</v>
      </c>
      <c r="G38" s="164">
        <v>3.193267330092553</v>
      </c>
      <c r="H38" s="163">
        <v>108028</v>
      </c>
      <c r="I38" s="167">
        <v>-1.1094837056023437</v>
      </c>
      <c r="J38" s="166">
        <v>101778</v>
      </c>
      <c r="K38" s="164">
        <v>6.599495166375149</v>
      </c>
      <c r="L38" s="163">
        <v>41894</v>
      </c>
      <c r="M38" s="164">
        <v>7.1567423777368475</v>
      </c>
      <c r="N38" s="163">
        <v>31877</v>
      </c>
      <c r="O38" s="164">
        <v>10.33539856702778</v>
      </c>
      <c r="P38" s="163">
        <v>27320</v>
      </c>
      <c r="Q38" s="164">
        <v>4.558153775498482</v>
      </c>
    </row>
    <row r="39" spans="1:17" ht="15.75" customHeight="1">
      <c r="A39" s="168" t="s">
        <v>120</v>
      </c>
      <c r="B39" s="163">
        <v>301484</v>
      </c>
      <c r="C39" s="164">
        <v>2.846772350318446</v>
      </c>
      <c r="D39" s="163">
        <v>55128</v>
      </c>
      <c r="E39" s="164">
        <v>-10.885519381849932</v>
      </c>
      <c r="F39" s="163">
        <v>132449</v>
      </c>
      <c r="G39" s="164">
        <v>8.8887427345298</v>
      </c>
      <c r="H39" s="163">
        <v>112666</v>
      </c>
      <c r="I39" s="167">
        <v>4.293331358536662</v>
      </c>
      <c r="J39" s="166">
        <v>99888</v>
      </c>
      <c r="K39" s="164">
        <v>-1.8569828450156223</v>
      </c>
      <c r="L39" s="163">
        <v>37497</v>
      </c>
      <c r="M39" s="164">
        <v>-10.495536353654472</v>
      </c>
      <c r="N39" s="163">
        <v>33176</v>
      </c>
      <c r="O39" s="164">
        <v>4.075038428961335</v>
      </c>
      <c r="P39" s="163">
        <v>28588</v>
      </c>
      <c r="Q39" s="164">
        <v>4.641288433382144</v>
      </c>
    </row>
    <row r="40" spans="1:17" ht="4.5" customHeight="1" thickBot="1">
      <c r="A40" s="169"/>
      <c r="B40" s="170"/>
      <c r="C40" s="171"/>
      <c r="D40" s="170"/>
      <c r="E40" s="171"/>
      <c r="F40" s="170"/>
      <c r="G40" s="171"/>
      <c r="H40" s="170"/>
      <c r="I40" s="171"/>
      <c r="J40" s="172"/>
      <c r="K40" s="171"/>
      <c r="L40" s="170"/>
      <c r="M40" s="171"/>
      <c r="N40" s="170"/>
      <c r="O40" s="171"/>
      <c r="P40" s="170"/>
      <c r="Q40" s="171"/>
    </row>
    <row r="41" spans="1:17" ht="15.75" customHeight="1">
      <c r="A41" s="173"/>
      <c r="B41" s="157"/>
      <c r="C41" s="161"/>
      <c r="D41" s="157"/>
      <c r="E41" s="161"/>
      <c r="F41" s="157"/>
      <c r="G41" s="161"/>
      <c r="H41" s="157"/>
      <c r="I41" s="161"/>
      <c r="J41" s="157"/>
      <c r="K41" s="161"/>
      <c r="L41" s="157"/>
      <c r="M41" s="161"/>
      <c r="N41" s="157"/>
      <c r="O41" s="161"/>
      <c r="P41" s="157"/>
      <c r="Q41" s="161"/>
    </row>
    <row r="42" spans="1:17" ht="15.75" customHeight="1" thickBo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ht="15.75" customHeight="1" thickBot="1">
      <c r="A43" s="141"/>
      <c r="B43" s="142"/>
      <c r="C43" s="143" t="s">
        <v>188</v>
      </c>
      <c r="D43" s="143"/>
      <c r="E43" s="143"/>
      <c r="F43" s="143"/>
      <c r="G43" s="143"/>
      <c r="H43" s="143"/>
      <c r="I43" s="144"/>
      <c r="J43" s="142"/>
      <c r="K43" s="143" t="s">
        <v>189</v>
      </c>
      <c r="L43" s="143"/>
      <c r="M43" s="143"/>
      <c r="N43" s="143"/>
      <c r="O43" s="143"/>
      <c r="P43" s="143"/>
      <c r="Q43" s="174"/>
    </row>
    <row r="44" spans="1:17" ht="15.75" customHeight="1" thickBot="1">
      <c r="A44" s="147"/>
      <c r="B44" s="147" t="s">
        <v>186</v>
      </c>
      <c r="C44" s="148"/>
      <c r="D44" s="175" t="s">
        <v>1</v>
      </c>
      <c r="E44" s="146"/>
      <c r="F44" s="175" t="s">
        <v>2</v>
      </c>
      <c r="G44" s="146"/>
      <c r="H44" s="175" t="s">
        <v>187</v>
      </c>
      <c r="I44" s="149"/>
      <c r="J44" s="147" t="s">
        <v>186</v>
      </c>
      <c r="K44" s="148"/>
      <c r="L44" s="175" t="s">
        <v>1</v>
      </c>
      <c r="M44" s="146"/>
      <c r="N44" s="175" t="s">
        <v>2</v>
      </c>
      <c r="O44" s="146"/>
      <c r="P44" s="175" t="s">
        <v>187</v>
      </c>
      <c r="Q44" s="146"/>
    </row>
    <row r="45" spans="1:17" ht="15.75" customHeight="1" thickBot="1">
      <c r="A45" s="151"/>
      <c r="B45" s="152"/>
      <c r="C45" s="153" t="s">
        <v>7</v>
      </c>
      <c r="D45" s="154"/>
      <c r="E45" s="153" t="s">
        <v>7</v>
      </c>
      <c r="F45" s="154"/>
      <c r="G45" s="153" t="s">
        <v>7</v>
      </c>
      <c r="H45" s="154"/>
      <c r="I45" s="155" t="s">
        <v>7</v>
      </c>
      <c r="J45" s="154"/>
      <c r="K45" s="153" t="s">
        <v>7</v>
      </c>
      <c r="L45" s="154"/>
      <c r="M45" s="153" t="s">
        <v>7</v>
      </c>
      <c r="N45" s="154"/>
      <c r="O45" s="153" t="s">
        <v>7</v>
      </c>
      <c r="P45" s="154"/>
      <c r="Q45" s="153" t="s">
        <v>7</v>
      </c>
    </row>
    <row r="46" spans="1:17" ht="15.75" customHeight="1" hidden="1">
      <c r="A46" s="156" t="s">
        <v>84</v>
      </c>
      <c r="B46" s="157">
        <v>257037</v>
      </c>
      <c r="C46" s="158">
        <v>-3.0180805626405487</v>
      </c>
      <c r="D46" s="157">
        <v>64789</v>
      </c>
      <c r="E46" s="158">
        <v>-0.5922516302263148</v>
      </c>
      <c r="F46" s="157">
        <v>124804</v>
      </c>
      <c r="G46" s="158">
        <v>-9.416597715164983</v>
      </c>
      <c r="H46" s="157">
        <v>63476</v>
      </c>
      <c r="I46" s="159">
        <v>6.519440855162699</v>
      </c>
      <c r="J46" s="157">
        <v>688978</v>
      </c>
      <c r="K46" s="158">
        <v>3.5726956218468757</v>
      </c>
      <c r="L46" s="157">
        <v>260799</v>
      </c>
      <c r="M46" s="158">
        <v>-1.6572773139663752</v>
      </c>
      <c r="N46" s="157">
        <v>300887</v>
      </c>
      <c r="O46" s="158">
        <v>3.5990965245116087</v>
      </c>
      <c r="P46" s="157">
        <v>114503</v>
      </c>
      <c r="Q46" s="158">
        <v>16.557916060140272</v>
      </c>
    </row>
    <row r="47" spans="1:17" ht="15.75" customHeight="1" hidden="1">
      <c r="A47" s="156" t="s">
        <v>85</v>
      </c>
      <c r="B47" s="157">
        <v>232955</v>
      </c>
      <c r="C47" s="158">
        <v>-9.36907915980968</v>
      </c>
      <c r="D47" s="157">
        <v>61739</v>
      </c>
      <c r="E47" s="158">
        <v>-4.7075892512617905</v>
      </c>
      <c r="F47" s="157">
        <v>103348</v>
      </c>
      <c r="G47" s="158">
        <v>-17.191756674465562</v>
      </c>
      <c r="H47" s="157">
        <v>63811</v>
      </c>
      <c r="I47" s="159">
        <v>0.5277585229062964</v>
      </c>
      <c r="J47" s="157">
        <v>725454</v>
      </c>
      <c r="K47" s="158">
        <v>5.294218393040118</v>
      </c>
      <c r="L47" s="157">
        <v>253478</v>
      </c>
      <c r="M47" s="158">
        <v>-2.8071426654243337</v>
      </c>
      <c r="N47" s="157">
        <v>311318</v>
      </c>
      <c r="O47" s="158">
        <v>3.4667499759045706</v>
      </c>
      <c r="P47" s="157">
        <v>146500</v>
      </c>
      <c r="Q47" s="158">
        <v>27.944246002288153</v>
      </c>
    </row>
    <row r="48" spans="1:17" ht="15.75" customHeight="1" hidden="1">
      <c r="A48" s="156" t="s">
        <v>86</v>
      </c>
      <c r="B48" s="157">
        <v>174170</v>
      </c>
      <c r="C48" s="158">
        <v>-25.234487347341762</v>
      </c>
      <c r="D48" s="157">
        <v>51775</v>
      </c>
      <c r="E48" s="158">
        <v>-16.138907335719722</v>
      </c>
      <c r="F48" s="157">
        <v>70651</v>
      </c>
      <c r="G48" s="158">
        <v>-31.63776754267136</v>
      </c>
      <c r="H48" s="157">
        <v>45543</v>
      </c>
      <c r="I48" s="159">
        <v>-28.62829292755168</v>
      </c>
      <c r="J48" s="157">
        <v>570645</v>
      </c>
      <c r="K48" s="158">
        <v>-21.339602510979326</v>
      </c>
      <c r="L48" s="157">
        <v>232411</v>
      </c>
      <c r="M48" s="158">
        <v>-8.311174934313826</v>
      </c>
      <c r="N48" s="157">
        <v>204445</v>
      </c>
      <c r="O48" s="158">
        <v>-34.32920679176918</v>
      </c>
      <c r="P48" s="157">
        <v>118596</v>
      </c>
      <c r="Q48" s="158">
        <v>-19.04709897610921</v>
      </c>
    </row>
    <row r="49" spans="1:17" ht="15.75" customHeight="1" hidden="1">
      <c r="A49" s="156" t="s">
        <v>87</v>
      </c>
      <c r="B49" s="157">
        <v>186781</v>
      </c>
      <c r="C49" s="158">
        <v>7.240626973646447</v>
      </c>
      <c r="D49" s="157">
        <v>55158</v>
      </c>
      <c r="E49" s="158">
        <v>6.534041525832923</v>
      </c>
      <c r="F49" s="157">
        <v>88845</v>
      </c>
      <c r="G49" s="158">
        <v>25.751935570621786</v>
      </c>
      <c r="H49" s="157">
        <v>38613</v>
      </c>
      <c r="I49" s="159">
        <v>-15.216388907186618</v>
      </c>
      <c r="J49" s="157">
        <v>567287</v>
      </c>
      <c r="K49" s="158">
        <v>-0.5884569215536817</v>
      </c>
      <c r="L49" s="157">
        <v>258578</v>
      </c>
      <c r="M49" s="158">
        <v>11.258933527242675</v>
      </c>
      <c r="N49" s="157">
        <v>212998</v>
      </c>
      <c r="O49" s="158">
        <v>4.18352124043142</v>
      </c>
      <c r="P49" s="157">
        <v>81468</v>
      </c>
      <c r="Q49" s="158">
        <v>-31.306283517150668</v>
      </c>
    </row>
    <row r="50" spans="1:17" ht="15.75" customHeight="1" hidden="1">
      <c r="A50" s="156" t="s">
        <v>88</v>
      </c>
      <c r="B50" s="157">
        <v>227076</v>
      </c>
      <c r="C50" s="158">
        <v>21.573393439375522</v>
      </c>
      <c r="D50" s="157">
        <v>61944</v>
      </c>
      <c r="E50" s="158">
        <v>12.302839116719234</v>
      </c>
      <c r="F50" s="157">
        <v>106589</v>
      </c>
      <c r="G50" s="158">
        <v>19.971861106421287</v>
      </c>
      <c r="H50" s="157">
        <v>54541</v>
      </c>
      <c r="I50" s="159">
        <v>41.2503560976873</v>
      </c>
      <c r="J50" s="157">
        <v>610076</v>
      </c>
      <c r="K50" s="158">
        <v>7.5427429149619085</v>
      </c>
      <c r="L50" s="157">
        <v>291570</v>
      </c>
      <c r="M50" s="158">
        <v>12.759012754371991</v>
      </c>
      <c r="N50" s="157">
        <v>222586</v>
      </c>
      <c r="O50" s="158">
        <v>4.501450717847111</v>
      </c>
      <c r="P50" s="157">
        <v>81818</v>
      </c>
      <c r="Q50" s="158">
        <v>0.4296165365542226</v>
      </c>
    </row>
    <row r="51" spans="1:17" ht="15.75" customHeight="1" hidden="1">
      <c r="A51" s="156" t="s">
        <v>89</v>
      </c>
      <c r="B51" s="157">
        <v>256544</v>
      </c>
      <c r="C51" s="158">
        <v>12.977153023657273</v>
      </c>
      <c r="D51" s="157">
        <v>69624</v>
      </c>
      <c r="E51" s="158">
        <v>12.398295234405277</v>
      </c>
      <c r="F51" s="157">
        <v>104300</v>
      </c>
      <c r="G51" s="158">
        <v>-2.1475011492743112</v>
      </c>
      <c r="H51" s="157">
        <v>79016</v>
      </c>
      <c r="I51" s="159">
        <v>44.874498084010185</v>
      </c>
      <c r="J51" s="157">
        <v>667728</v>
      </c>
      <c r="K51" s="158">
        <v>9.449970167651234</v>
      </c>
      <c r="L51" s="157">
        <v>309765</v>
      </c>
      <c r="M51" s="158">
        <v>6.240353945879207</v>
      </c>
      <c r="N51" s="157">
        <v>239633</v>
      </c>
      <c r="O51" s="158">
        <v>7.658612850763302</v>
      </c>
      <c r="P51" s="157">
        <v>105048</v>
      </c>
      <c r="Q51" s="158">
        <v>28.39228531618958</v>
      </c>
    </row>
    <row r="52" spans="1:17" ht="15.75" customHeight="1" hidden="1">
      <c r="A52" s="156" t="s">
        <v>90</v>
      </c>
      <c r="B52" s="157">
        <v>280533</v>
      </c>
      <c r="C52" s="158">
        <v>9.350832605712856</v>
      </c>
      <c r="D52" s="157">
        <v>86407</v>
      </c>
      <c r="E52" s="158">
        <v>24.105193611398377</v>
      </c>
      <c r="F52" s="157">
        <v>108061</v>
      </c>
      <c r="G52" s="158">
        <v>3.6059443911792943</v>
      </c>
      <c r="H52" s="157">
        <v>82879</v>
      </c>
      <c r="I52" s="159">
        <v>4.888883264149024</v>
      </c>
      <c r="J52" s="157">
        <v>615774</v>
      </c>
      <c r="K52" s="158">
        <v>-7.7807131047372575</v>
      </c>
      <c r="L52" s="157">
        <v>274593</v>
      </c>
      <c r="M52" s="158">
        <v>-11.35441382983875</v>
      </c>
      <c r="N52" s="157">
        <v>241019</v>
      </c>
      <c r="O52" s="158">
        <v>0.578384446215674</v>
      </c>
      <c r="P52" s="157">
        <v>87539</v>
      </c>
      <c r="Q52" s="158">
        <v>-16.667618612443835</v>
      </c>
    </row>
    <row r="53" spans="1:17" ht="15.75" customHeight="1" hidden="1">
      <c r="A53" s="156" t="s">
        <v>91</v>
      </c>
      <c r="B53" s="157">
        <v>330352</v>
      </c>
      <c r="C53" s="158">
        <v>17.758695055483663</v>
      </c>
      <c r="D53" s="157">
        <v>91900</v>
      </c>
      <c r="E53" s="158">
        <v>6.357123844133006</v>
      </c>
      <c r="F53" s="157">
        <v>143071</v>
      </c>
      <c r="G53" s="158">
        <v>32.398367588676756</v>
      </c>
      <c r="H53" s="157">
        <v>91668</v>
      </c>
      <c r="I53" s="159">
        <v>10.604616368440745</v>
      </c>
      <c r="J53" s="157">
        <v>697084</v>
      </c>
      <c r="K53" s="158">
        <v>13.204519840071205</v>
      </c>
      <c r="L53" s="157">
        <v>335213</v>
      </c>
      <c r="M53" s="158">
        <v>22.076309301402432</v>
      </c>
      <c r="N53" s="157">
        <v>263553</v>
      </c>
      <c r="O53" s="158">
        <v>9.349470373704971</v>
      </c>
      <c r="P53" s="157">
        <v>85834</v>
      </c>
      <c r="Q53" s="158">
        <v>-1.9477033093821094</v>
      </c>
    </row>
    <row r="54" spans="1:17" ht="15.75" customHeight="1" hidden="1">
      <c r="A54" s="156" t="s">
        <v>92</v>
      </c>
      <c r="B54" s="157">
        <v>264224</v>
      </c>
      <c r="C54" s="158">
        <v>-20.01743594711096</v>
      </c>
      <c r="D54" s="157">
        <v>68319</v>
      </c>
      <c r="E54" s="158">
        <v>-25.65941240478782</v>
      </c>
      <c r="F54" s="157">
        <v>105622</v>
      </c>
      <c r="G54" s="158">
        <v>-26.175115851570197</v>
      </c>
      <c r="H54" s="157">
        <v>86541</v>
      </c>
      <c r="I54" s="159">
        <v>-5.593009556224637</v>
      </c>
      <c r="J54" s="157">
        <v>569789</v>
      </c>
      <c r="K54" s="158">
        <v>-18.2610704018454</v>
      </c>
      <c r="L54" s="157">
        <v>246415</v>
      </c>
      <c r="M54" s="158">
        <v>-26.49002276164707</v>
      </c>
      <c r="N54" s="157">
        <v>233878</v>
      </c>
      <c r="O54" s="158">
        <v>-11.259594844300768</v>
      </c>
      <c r="P54" s="157">
        <v>78804</v>
      </c>
      <c r="Q54" s="158">
        <v>-8.190227648717297</v>
      </c>
    </row>
    <row r="55" spans="1:17" ht="15.75" customHeight="1" hidden="1">
      <c r="A55" s="156" t="s">
        <v>93</v>
      </c>
      <c r="B55" s="157">
        <v>203849</v>
      </c>
      <c r="C55" s="158">
        <v>-22.84993036211699</v>
      </c>
      <c r="D55" s="157">
        <v>60475</v>
      </c>
      <c r="E55" s="158">
        <v>-11.48143269075953</v>
      </c>
      <c r="F55" s="157">
        <v>73677</v>
      </c>
      <c r="G55" s="158">
        <v>-30.24464600177993</v>
      </c>
      <c r="H55" s="157">
        <v>67405</v>
      </c>
      <c r="I55" s="159">
        <v>-22.112062490611383</v>
      </c>
      <c r="J55" s="157">
        <v>488660</v>
      </c>
      <c r="K55" s="158">
        <v>-14.238428611292953</v>
      </c>
      <c r="L55" s="157">
        <v>219301</v>
      </c>
      <c r="M55" s="158">
        <v>-11.00338859241523</v>
      </c>
      <c r="N55" s="157">
        <v>203481</v>
      </c>
      <c r="O55" s="158">
        <v>-12.996947126279512</v>
      </c>
      <c r="P55" s="157">
        <v>56581</v>
      </c>
      <c r="Q55" s="158">
        <v>-28.20034516014416</v>
      </c>
    </row>
    <row r="56" spans="1:17" ht="15.75" customHeight="1" hidden="1">
      <c r="A56" s="156" t="s">
        <v>94</v>
      </c>
      <c r="B56" s="157">
        <v>200973</v>
      </c>
      <c r="C56" s="158">
        <v>-1.4108482258926913</v>
      </c>
      <c r="D56" s="157">
        <v>65036</v>
      </c>
      <c r="E56" s="158">
        <v>7.541959487391492</v>
      </c>
      <c r="F56" s="157">
        <v>62517</v>
      </c>
      <c r="G56" s="158">
        <v>-15.14719654709068</v>
      </c>
      <c r="H56" s="157">
        <v>71877</v>
      </c>
      <c r="I56" s="159">
        <v>6.634522661523623</v>
      </c>
      <c r="J56" s="157">
        <v>496825</v>
      </c>
      <c r="K56" s="158">
        <v>1.670895919453197</v>
      </c>
      <c r="L56" s="157">
        <v>243893</v>
      </c>
      <c r="M56" s="158">
        <v>11.213811154531905</v>
      </c>
      <c r="N56" s="157">
        <v>187727</v>
      </c>
      <c r="O56" s="158">
        <v>-7.742246204805358</v>
      </c>
      <c r="P56" s="157">
        <v>58054</v>
      </c>
      <c r="Q56" s="158">
        <v>2.6033474134426804</v>
      </c>
    </row>
    <row r="57" spans="1:17" ht="15.75" customHeight="1" hidden="1">
      <c r="A57" s="156" t="s">
        <v>95</v>
      </c>
      <c r="B57" s="157">
        <v>196462</v>
      </c>
      <c r="C57" s="158">
        <v>-2.2445801177272573</v>
      </c>
      <c r="D57" s="157">
        <v>60803</v>
      </c>
      <c r="E57" s="158">
        <v>-6.508702872255368</v>
      </c>
      <c r="F57" s="157">
        <v>56312</v>
      </c>
      <c r="G57" s="158">
        <v>-9.925300318313424</v>
      </c>
      <c r="H57" s="157">
        <v>78052</v>
      </c>
      <c r="I57" s="159">
        <v>8.59106529209621</v>
      </c>
      <c r="J57" s="157">
        <v>484293</v>
      </c>
      <c r="K57" s="158">
        <v>-2.5224173501736002</v>
      </c>
      <c r="L57" s="157">
        <v>226333</v>
      </c>
      <c r="M57" s="158">
        <v>-7.199878635303181</v>
      </c>
      <c r="N57" s="157">
        <v>184785</v>
      </c>
      <c r="O57" s="158">
        <v>-1.5671693469772596</v>
      </c>
      <c r="P57" s="157">
        <v>66776</v>
      </c>
      <c r="Q57" s="158">
        <v>15.02394322527303</v>
      </c>
    </row>
    <row r="58" spans="1:17" ht="15.75" customHeight="1" hidden="1">
      <c r="A58" s="156" t="s">
        <v>96</v>
      </c>
      <c r="B58" s="157">
        <v>187729</v>
      </c>
      <c r="C58" s="158">
        <v>-4.445134428031883</v>
      </c>
      <c r="D58" s="157">
        <v>52292</v>
      </c>
      <c r="E58" s="158">
        <v>-13.997664588918312</v>
      </c>
      <c r="F58" s="157">
        <v>52012</v>
      </c>
      <c r="G58" s="158">
        <v>-7.636027844864324</v>
      </c>
      <c r="H58" s="157">
        <v>82261</v>
      </c>
      <c r="I58" s="159">
        <v>5.392558806949221</v>
      </c>
      <c r="J58" s="157">
        <v>457267</v>
      </c>
      <c r="K58" s="158">
        <v>-5.580506015986186</v>
      </c>
      <c r="L58" s="157">
        <v>191400</v>
      </c>
      <c r="M58" s="158">
        <v>-15.43433790035037</v>
      </c>
      <c r="N58" s="157">
        <v>199529</v>
      </c>
      <c r="O58" s="158">
        <v>7.979002624671927</v>
      </c>
      <c r="P58" s="157">
        <v>60736</v>
      </c>
      <c r="Q58" s="158">
        <v>-9.045165927878285</v>
      </c>
    </row>
    <row r="59" spans="1:17" ht="15.75" customHeight="1" hidden="1">
      <c r="A59" s="156" t="s">
        <v>97</v>
      </c>
      <c r="B59" s="157">
        <v>183793</v>
      </c>
      <c r="C59" s="158">
        <v>-2.096639304529402</v>
      </c>
      <c r="D59" s="157">
        <v>50381</v>
      </c>
      <c r="E59" s="158">
        <v>-3.6544786965501452</v>
      </c>
      <c r="F59" s="157">
        <v>57537</v>
      </c>
      <c r="G59" s="158">
        <v>10.622548642620933</v>
      </c>
      <c r="H59" s="157">
        <v>74878</v>
      </c>
      <c r="I59" s="159">
        <v>-8.975091477127684</v>
      </c>
      <c r="J59" s="157">
        <v>438941</v>
      </c>
      <c r="K59" s="158">
        <v>-4.007724152409864</v>
      </c>
      <c r="L59" s="157">
        <v>180684</v>
      </c>
      <c r="M59" s="158">
        <v>-5.598746081504702</v>
      </c>
      <c r="N59" s="157">
        <v>199813</v>
      </c>
      <c r="O59" s="158">
        <v>0.14233519939457207</v>
      </c>
      <c r="P59" s="157">
        <v>53797</v>
      </c>
      <c r="Q59" s="158">
        <v>-11.424855110642785</v>
      </c>
    </row>
    <row r="60" spans="1:17" ht="15.75" customHeight="1" hidden="1">
      <c r="A60" s="156" t="s">
        <v>98</v>
      </c>
      <c r="B60" s="176">
        <v>182499</v>
      </c>
      <c r="C60" s="177">
        <v>-0.7040529291104658</v>
      </c>
      <c r="D60" s="176">
        <v>50318</v>
      </c>
      <c r="E60" s="177">
        <v>-0.12504714078720447</v>
      </c>
      <c r="F60" s="176">
        <v>56746</v>
      </c>
      <c r="G60" s="177">
        <v>-1.3747675408867344</v>
      </c>
      <c r="H60" s="176">
        <v>73924</v>
      </c>
      <c r="I60" s="178">
        <v>-1.2740724912524426</v>
      </c>
      <c r="J60" s="179">
        <v>435370</v>
      </c>
      <c r="K60" s="177">
        <v>-0.8135489735522583</v>
      </c>
      <c r="L60" s="176">
        <v>181423</v>
      </c>
      <c r="M60" s="177">
        <v>0.40900135042394314</v>
      </c>
      <c r="N60" s="176">
        <v>196415</v>
      </c>
      <c r="O60" s="177">
        <v>-1.7005900516983363</v>
      </c>
      <c r="P60" s="176">
        <v>52812</v>
      </c>
      <c r="Q60" s="177">
        <v>-1.8309571165678329</v>
      </c>
    </row>
    <row r="61" spans="1:17" ht="15.75" customHeight="1" hidden="1">
      <c r="A61" s="156" t="s">
        <v>99</v>
      </c>
      <c r="B61" s="176">
        <v>184465</v>
      </c>
      <c r="C61" s="177">
        <v>1.0772661768009728</v>
      </c>
      <c r="D61" s="176">
        <v>49530</v>
      </c>
      <c r="E61" s="177">
        <v>-1.5660399856910034</v>
      </c>
      <c r="F61" s="176">
        <v>57934</v>
      </c>
      <c r="G61" s="177">
        <v>2.0935396327494527</v>
      </c>
      <c r="H61" s="176">
        <v>75789</v>
      </c>
      <c r="I61" s="178">
        <v>2.522861317028302</v>
      </c>
      <c r="J61" s="180">
        <v>448272</v>
      </c>
      <c r="K61" s="177">
        <v>2.963456370443529</v>
      </c>
      <c r="L61" s="176">
        <v>179362</v>
      </c>
      <c r="M61" s="177">
        <v>-1.1360191375955675</v>
      </c>
      <c r="N61" s="176">
        <v>202526</v>
      </c>
      <c r="O61" s="177">
        <v>3.111269505893133</v>
      </c>
      <c r="P61" s="176">
        <v>62224</v>
      </c>
      <c r="Q61" s="177">
        <v>17.82170718776035</v>
      </c>
    </row>
    <row r="62" spans="1:17" ht="15.75" customHeight="1" hidden="1">
      <c r="A62" s="156" t="s">
        <v>100</v>
      </c>
      <c r="B62" s="176">
        <v>192377</v>
      </c>
      <c r="C62" s="177">
        <v>4.289160545360904</v>
      </c>
      <c r="D62" s="176">
        <v>46491</v>
      </c>
      <c r="E62" s="177">
        <v>-6.1356753482737725</v>
      </c>
      <c r="F62" s="176">
        <v>66405</v>
      </c>
      <c r="G62" s="177">
        <v>14.621811026340325</v>
      </c>
      <c r="H62" s="176">
        <v>77374</v>
      </c>
      <c r="I62" s="178">
        <v>2.0913325152726703</v>
      </c>
      <c r="J62" s="180">
        <v>465629</v>
      </c>
      <c r="K62" s="177">
        <v>3.8719795124388723</v>
      </c>
      <c r="L62" s="176">
        <v>174723</v>
      </c>
      <c r="M62" s="177">
        <v>-2.5863895362451372</v>
      </c>
      <c r="N62" s="176">
        <v>216000</v>
      </c>
      <c r="O62" s="177">
        <v>6.652972951621017</v>
      </c>
      <c r="P62" s="176">
        <v>71041</v>
      </c>
      <c r="Q62" s="177">
        <v>14.169773720750833</v>
      </c>
    </row>
    <row r="63" spans="1:17" ht="15.75" customHeight="1" hidden="1">
      <c r="A63" s="156" t="s">
        <v>101</v>
      </c>
      <c r="B63" s="176">
        <v>207339</v>
      </c>
      <c r="C63" s="177">
        <v>7.777437011700994</v>
      </c>
      <c r="D63" s="176">
        <v>46078</v>
      </c>
      <c r="E63" s="177">
        <v>-0.8883439805553728</v>
      </c>
      <c r="F63" s="176">
        <v>78803</v>
      </c>
      <c r="G63" s="177">
        <v>18.670280852345456</v>
      </c>
      <c r="H63" s="176">
        <v>81371</v>
      </c>
      <c r="I63" s="178">
        <v>5.165817975030373</v>
      </c>
      <c r="J63" s="180">
        <v>484227</v>
      </c>
      <c r="K63" s="177">
        <v>3.9941670299745047</v>
      </c>
      <c r="L63" s="176">
        <v>178795</v>
      </c>
      <c r="M63" s="177">
        <v>2.330546064341843</v>
      </c>
      <c r="N63" s="176">
        <v>223289</v>
      </c>
      <c r="O63" s="177">
        <v>3.3745370370370287</v>
      </c>
      <c r="P63" s="176">
        <v>78368</v>
      </c>
      <c r="Q63" s="177">
        <v>10.31376247519038</v>
      </c>
    </row>
    <row r="64" spans="1:17" ht="15.75" customHeight="1" hidden="1">
      <c r="A64" s="156" t="s">
        <v>102</v>
      </c>
      <c r="B64" s="176">
        <v>168682</v>
      </c>
      <c r="C64" s="177">
        <v>-18.64434573331597</v>
      </c>
      <c r="D64" s="176">
        <v>38663</v>
      </c>
      <c r="E64" s="177">
        <v>-16.092278310690567</v>
      </c>
      <c r="F64" s="176">
        <v>61783</v>
      </c>
      <c r="G64" s="177">
        <v>-21.59816250650356</v>
      </c>
      <c r="H64" s="176">
        <v>67248</v>
      </c>
      <c r="I64" s="178">
        <v>-17.35630630077054</v>
      </c>
      <c r="J64" s="180">
        <v>405791</v>
      </c>
      <c r="K64" s="177">
        <v>-16.198188039906903</v>
      </c>
      <c r="L64" s="176">
        <v>158083</v>
      </c>
      <c r="M64" s="177">
        <v>-11.584216560865801</v>
      </c>
      <c r="N64" s="176">
        <v>184909</v>
      </c>
      <c r="O64" s="177">
        <v>-17.18848666974191</v>
      </c>
      <c r="P64" s="176">
        <v>59286</v>
      </c>
      <c r="Q64" s="177">
        <v>-24.34922417313189</v>
      </c>
    </row>
    <row r="65" spans="1:17" ht="15.75" customHeight="1" hidden="1">
      <c r="A65" s="156" t="s">
        <v>103</v>
      </c>
      <c r="B65" s="176">
        <v>168682</v>
      </c>
      <c r="C65" s="177">
        <v>-18.64434573331597</v>
      </c>
      <c r="D65" s="176">
        <v>38663</v>
      </c>
      <c r="E65" s="177">
        <v>-16.092278310690567</v>
      </c>
      <c r="F65" s="176">
        <v>61783</v>
      </c>
      <c r="G65" s="177">
        <v>-21.59816250650356</v>
      </c>
      <c r="H65" s="176">
        <v>67248</v>
      </c>
      <c r="I65" s="178">
        <v>-17.35630630077054</v>
      </c>
      <c r="J65" s="180">
        <v>405791</v>
      </c>
      <c r="K65" s="177">
        <v>-16.198188039906903</v>
      </c>
      <c r="L65" s="176">
        <v>158083</v>
      </c>
      <c r="M65" s="177">
        <v>-11.584216560865801</v>
      </c>
      <c r="N65" s="176">
        <v>184909</v>
      </c>
      <c r="O65" s="177">
        <v>-17.18848666974191</v>
      </c>
      <c r="P65" s="176">
        <v>59286</v>
      </c>
      <c r="Q65" s="177">
        <v>-24.34922417313189</v>
      </c>
    </row>
    <row r="66" spans="1:17" ht="15.75" customHeight="1">
      <c r="A66" s="156" t="s">
        <v>104</v>
      </c>
      <c r="B66" s="176">
        <v>121656</v>
      </c>
      <c r="C66" s="177">
        <v>-26.68189406312338</v>
      </c>
      <c r="D66" s="176">
        <v>35915</v>
      </c>
      <c r="E66" s="177">
        <v>-9.643252490691353</v>
      </c>
      <c r="F66" s="176">
        <v>42547</v>
      </c>
      <c r="G66" s="177">
        <v>-33.11692394755872</v>
      </c>
      <c r="H66" s="176">
        <v>40049</v>
      </c>
      <c r="I66" s="178">
        <v>-34.480163599182006</v>
      </c>
      <c r="J66" s="180">
        <v>292208</v>
      </c>
      <c r="K66" s="177">
        <v>-26.26614618686301</v>
      </c>
      <c r="L66" s="176">
        <v>135288</v>
      </c>
      <c r="M66" s="177">
        <v>-12.564548339354616</v>
      </c>
      <c r="N66" s="176">
        <v>121825</v>
      </c>
      <c r="O66" s="177">
        <v>-32.49458349725988</v>
      </c>
      <c r="P66" s="176">
        <v>31217</v>
      </c>
      <c r="Q66" s="177">
        <v>-45.43817946656413</v>
      </c>
    </row>
    <row r="67" spans="1:17" ht="15.75" customHeight="1">
      <c r="A67" s="168" t="s">
        <v>105</v>
      </c>
      <c r="B67" s="176">
        <v>125622</v>
      </c>
      <c r="C67" s="177">
        <v>3.260011836654158</v>
      </c>
      <c r="D67" s="176">
        <v>38318</v>
      </c>
      <c r="E67" s="177">
        <v>6.690797716831412</v>
      </c>
      <c r="F67" s="176">
        <v>40306</v>
      </c>
      <c r="G67" s="177">
        <v>-5.267116365431164</v>
      </c>
      <c r="H67" s="176">
        <v>44794</v>
      </c>
      <c r="I67" s="178">
        <v>11.847986216884323</v>
      </c>
      <c r="J67" s="180">
        <v>293080</v>
      </c>
      <c r="K67" s="177">
        <v>0.29841756556973564</v>
      </c>
      <c r="L67" s="176">
        <v>144967</v>
      </c>
      <c r="M67" s="177">
        <v>7.15436698007214</v>
      </c>
      <c r="N67" s="176">
        <v>112487</v>
      </c>
      <c r="O67" s="177">
        <v>-7.665093371639642</v>
      </c>
      <c r="P67" s="176">
        <v>32057</v>
      </c>
      <c r="Q67" s="177">
        <v>2.6908415286542606</v>
      </c>
    </row>
    <row r="68" spans="1:17" ht="15.75" customHeight="1">
      <c r="A68" s="168" t="s">
        <v>107</v>
      </c>
      <c r="B68" s="176">
        <v>125223</v>
      </c>
      <c r="C68" s="177">
        <v>-0.31761952524239234</v>
      </c>
      <c r="D68" s="176">
        <v>37417</v>
      </c>
      <c r="E68" s="177">
        <v>-2.351375332741796</v>
      </c>
      <c r="F68" s="176">
        <v>39672</v>
      </c>
      <c r="G68" s="177">
        <v>-1.5729668039497824</v>
      </c>
      <c r="H68" s="176">
        <v>46707</v>
      </c>
      <c r="I68" s="178">
        <v>4.270661249274468</v>
      </c>
      <c r="J68" s="180">
        <v>302744</v>
      </c>
      <c r="K68" s="177">
        <v>3.297393203220949</v>
      </c>
      <c r="L68" s="176">
        <v>149125</v>
      </c>
      <c r="M68" s="177">
        <v>2.8682389785261506</v>
      </c>
      <c r="N68" s="176">
        <v>110497</v>
      </c>
      <c r="O68" s="177">
        <v>-1.7690933174500145</v>
      </c>
      <c r="P68" s="176">
        <v>40384</v>
      </c>
      <c r="Q68" s="177">
        <v>25.97560595189819</v>
      </c>
    </row>
    <row r="69" spans="1:17" ht="15.75" customHeight="1">
      <c r="A69" s="168" t="s">
        <v>108</v>
      </c>
      <c r="B69" s="176">
        <v>131692</v>
      </c>
      <c r="C69" s="177">
        <v>5.165983884749608</v>
      </c>
      <c r="D69" s="176">
        <v>37503</v>
      </c>
      <c r="E69" s="177">
        <v>0.2298420504048977</v>
      </c>
      <c r="F69" s="176">
        <v>42718</v>
      </c>
      <c r="G69" s="177">
        <v>7.677959265981045</v>
      </c>
      <c r="H69" s="176">
        <v>50692</v>
      </c>
      <c r="I69" s="178">
        <v>8.531911704883626</v>
      </c>
      <c r="J69" s="180">
        <v>335860</v>
      </c>
      <c r="K69" s="177">
        <v>10.93861480326612</v>
      </c>
      <c r="L69" s="176">
        <v>156721</v>
      </c>
      <c r="M69" s="177">
        <v>5.093713327745178</v>
      </c>
      <c r="N69" s="176">
        <v>132219</v>
      </c>
      <c r="O69" s="177">
        <v>19.65845226567238</v>
      </c>
      <c r="P69" s="176">
        <v>44335</v>
      </c>
      <c r="Q69" s="177">
        <v>9.783577654516648</v>
      </c>
    </row>
    <row r="70" spans="1:17" ht="15.75" customHeight="1">
      <c r="A70" s="168" t="s">
        <v>109</v>
      </c>
      <c r="B70" s="176">
        <v>148627</v>
      </c>
      <c r="C70" s="177">
        <v>12.859551073717455</v>
      </c>
      <c r="D70" s="176">
        <v>42805</v>
      </c>
      <c r="E70" s="177">
        <v>14.137535663813566</v>
      </c>
      <c r="F70" s="176">
        <v>50732</v>
      </c>
      <c r="G70" s="177">
        <v>18.760241584343845</v>
      </c>
      <c r="H70" s="176">
        <v>54323</v>
      </c>
      <c r="I70" s="178">
        <v>7.1628659354533255</v>
      </c>
      <c r="J70" s="180">
        <v>381929</v>
      </c>
      <c r="K70" s="177">
        <v>13.716727207765132</v>
      </c>
      <c r="L70" s="176">
        <v>180827</v>
      </c>
      <c r="M70" s="177">
        <v>15.381474084519624</v>
      </c>
      <c r="N70" s="176">
        <v>146350</v>
      </c>
      <c r="O70" s="177">
        <v>10.68757137778988</v>
      </c>
      <c r="P70" s="176">
        <v>52486</v>
      </c>
      <c r="Q70" s="177">
        <v>18.385023119431594</v>
      </c>
    </row>
    <row r="71" spans="1:17" ht="15.75" customHeight="1">
      <c r="A71" s="168" t="s">
        <v>110</v>
      </c>
      <c r="B71" s="176">
        <v>135740</v>
      </c>
      <c r="C71" s="177">
        <v>-8.670699132728245</v>
      </c>
      <c r="D71" s="176">
        <v>33951</v>
      </c>
      <c r="E71" s="177">
        <v>-20.68449947436048</v>
      </c>
      <c r="F71" s="176">
        <v>54793</v>
      </c>
      <c r="G71" s="177">
        <v>8.004809587636984</v>
      </c>
      <c r="H71" s="176">
        <v>46148</v>
      </c>
      <c r="I71" s="178">
        <v>-15.048874325792013</v>
      </c>
      <c r="J71" s="180">
        <v>344482</v>
      </c>
      <c r="K71" s="177">
        <v>-9.80470192103769</v>
      </c>
      <c r="L71" s="176">
        <v>145677</v>
      </c>
      <c r="M71" s="177">
        <v>-19.43846881273261</v>
      </c>
      <c r="N71" s="176">
        <v>148261</v>
      </c>
      <c r="O71" s="177">
        <v>1.3057738298599304</v>
      </c>
      <c r="P71" s="176">
        <v>48230</v>
      </c>
      <c r="Q71" s="177">
        <v>-8.108829021072282</v>
      </c>
    </row>
    <row r="72" spans="1:17" ht="15.75" customHeight="1">
      <c r="A72" s="168" t="s">
        <v>112</v>
      </c>
      <c r="B72" s="176">
        <v>134178</v>
      </c>
      <c r="C72" s="177">
        <v>-1.1507293354943329</v>
      </c>
      <c r="D72" s="176">
        <v>34063</v>
      </c>
      <c r="E72" s="177">
        <v>0.3298871903625695</v>
      </c>
      <c r="F72" s="176">
        <v>52705</v>
      </c>
      <c r="G72" s="177">
        <v>-3.8107057470844836</v>
      </c>
      <c r="H72" s="176">
        <v>46310</v>
      </c>
      <c r="I72" s="178">
        <v>0.3510444656323273</v>
      </c>
      <c r="J72" s="180">
        <v>353464</v>
      </c>
      <c r="K72" s="177">
        <v>2.607393129394282</v>
      </c>
      <c r="L72" s="176">
        <v>145948</v>
      </c>
      <c r="M72" s="177">
        <v>0.1860279934375484</v>
      </c>
      <c r="N72" s="176">
        <v>154118</v>
      </c>
      <c r="O72" s="177">
        <v>3.950465732728105</v>
      </c>
      <c r="P72" s="176">
        <v>50893</v>
      </c>
      <c r="Q72" s="177">
        <v>5.5214596724030685</v>
      </c>
    </row>
    <row r="73" spans="1:17" ht="15.75" customHeight="1">
      <c r="A73" s="168" t="s">
        <v>113</v>
      </c>
      <c r="B73" s="176">
        <v>141646</v>
      </c>
      <c r="C73" s="177">
        <v>5.565741030571331</v>
      </c>
      <c r="D73" s="176">
        <v>36432</v>
      </c>
      <c r="E73" s="177">
        <v>6.954760297096556</v>
      </c>
      <c r="F73" s="176">
        <v>57688</v>
      </c>
      <c r="G73" s="177">
        <v>9.45451095721468</v>
      </c>
      <c r="H73" s="176">
        <v>46732</v>
      </c>
      <c r="I73" s="178">
        <v>0.9112502699200888</v>
      </c>
      <c r="J73" s="180">
        <v>380312</v>
      </c>
      <c r="K73" s="177">
        <v>7.595681596994311</v>
      </c>
      <c r="L73" s="176">
        <v>151412</v>
      </c>
      <c r="M73" s="177">
        <v>3.743799161345123</v>
      </c>
      <c r="N73" s="176">
        <v>171796</v>
      </c>
      <c r="O73" s="177">
        <v>11.470431747102879</v>
      </c>
      <c r="P73" s="176">
        <v>53480</v>
      </c>
      <c r="Q73" s="177">
        <v>5.08321380150511</v>
      </c>
    </row>
    <row r="74" spans="1:17" ht="15.75" customHeight="1">
      <c r="A74" s="168" t="s">
        <v>114</v>
      </c>
      <c r="B74" s="176">
        <v>138669</v>
      </c>
      <c r="C74" s="177">
        <v>-2.1017183683266722</v>
      </c>
      <c r="D74" s="176">
        <v>34980</v>
      </c>
      <c r="E74" s="177">
        <v>-3.9855072463768124</v>
      </c>
      <c r="F74" s="176">
        <v>60009</v>
      </c>
      <c r="G74" s="177">
        <v>4.023367078075154</v>
      </c>
      <c r="H74" s="176">
        <v>43138</v>
      </c>
      <c r="I74" s="178">
        <v>-7.690661645125402</v>
      </c>
      <c r="J74" s="180">
        <v>378006</v>
      </c>
      <c r="K74" s="177">
        <v>-0.6063442647089801</v>
      </c>
      <c r="L74" s="176">
        <v>149612</v>
      </c>
      <c r="M74" s="177">
        <v>-1.1888093413996188</v>
      </c>
      <c r="N74" s="176">
        <v>166868</v>
      </c>
      <c r="O74" s="177">
        <v>-2.8685184754010606</v>
      </c>
      <c r="P74" s="176">
        <v>58582</v>
      </c>
      <c r="Q74" s="177">
        <v>9.540014958863125</v>
      </c>
    </row>
    <row r="75" spans="1:17" ht="15.75" customHeight="1">
      <c r="A75" s="168" t="s">
        <v>115</v>
      </c>
      <c r="B75" s="176">
        <v>142289</v>
      </c>
      <c r="C75" s="177">
        <v>2.610532995839023</v>
      </c>
      <c r="D75" s="176">
        <v>35449</v>
      </c>
      <c r="E75" s="177">
        <v>1.340766152086914</v>
      </c>
      <c r="F75" s="176">
        <v>58103</v>
      </c>
      <c r="G75" s="177">
        <v>-3.1761902381309426</v>
      </c>
      <c r="H75" s="176">
        <v>47859</v>
      </c>
      <c r="I75" s="178">
        <v>10.943947331818805</v>
      </c>
      <c r="J75" s="180">
        <v>365242</v>
      </c>
      <c r="K75" s="177">
        <v>-3.376665978846887</v>
      </c>
      <c r="L75" s="176">
        <v>148556</v>
      </c>
      <c r="M75" s="177">
        <v>-0.7058257359035451</v>
      </c>
      <c r="N75" s="176">
        <v>152852</v>
      </c>
      <c r="O75" s="177">
        <v>-8.399453460220059</v>
      </c>
      <c r="P75" s="176">
        <v>60927</v>
      </c>
      <c r="Q75" s="177">
        <v>4.002936055443655</v>
      </c>
    </row>
    <row r="76" spans="1:17" ht="15.75" customHeight="1">
      <c r="A76" s="168" t="s">
        <v>116</v>
      </c>
      <c r="B76" s="176">
        <v>137782</v>
      </c>
      <c r="C76" s="177">
        <v>-3.1674971361103132</v>
      </c>
      <c r="D76" s="176">
        <v>37104</v>
      </c>
      <c r="E76" s="177">
        <v>4.668678947219945</v>
      </c>
      <c r="F76" s="176">
        <v>51928</v>
      </c>
      <c r="G76" s="177">
        <v>-10.627678433127372</v>
      </c>
      <c r="H76" s="176">
        <v>47787</v>
      </c>
      <c r="I76" s="178">
        <v>-0.15044192314924487</v>
      </c>
      <c r="J76" s="180">
        <v>347747</v>
      </c>
      <c r="K76" s="177">
        <v>-4.789974865979275</v>
      </c>
      <c r="L76" s="176">
        <v>149599</v>
      </c>
      <c r="M76" s="177">
        <v>0.7020921403376548</v>
      </c>
      <c r="N76" s="176">
        <v>130567</v>
      </c>
      <c r="O76" s="177">
        <v>-14.57946248658834</v>
      </c>
      <c r="P76" s="176">
        <v>64710</v>
      </c>
      <c r="Q76" s="177">
        <v>6.209069870500755</v>
      </c>
    </row>
    <row r="77" spans="1:17" ht="15.75" customHeight="1">
      <c r="A77" s="168" t="s">
        <v>117</v>
      </c>
      <c r="B77" s="176">
        <v>129957</v>
      </c>
      <c r="C77" s="177">
        <v>-5.679261441988075</v>
      </c>
      <c r="D77" s="176">
        <v>33331</v>
      </c>
      <c r="E77" s="177">
        <v>-10.168714963346275</v>
      </c>
      <c r="F77" s="176">
        <v>48503</v>
      </c>
      <c r="G77" s="177">
        <v>-6.595670928978578</v>
      </c>
      <c r="H77" s="176">
        <v>46860</v>
      </c>
      <c r="I77" s="178">
        <v>-1.9398581204093261</v>
      </c>
      <c r="J77" s="180">
        <v>306446</v>
      </c>
      <c r="K77" s="177">
        <v>-11.876737973296684</v>
      </c>
      <c r="L77" s="176">
        <v>134032</v>
      </c>
      <c r="M77" s="177">
        <v>-10.405818220710032</v>
      </c>
      <c r="N77" s="176">
        <v>111486</v>
      </c>
      <c r="O77" s="177">
        <v>-14.61395298965283</v>
      </c>
      <c r="P77" s="176">
        <v>58039</v>
      </c>
      <c r="Q77" s="177">
        <v>-10.309071240921028</v>
      </c>
    </row>
    <row r="78" spans="1:17" ht="15.75" customHeight="1">
      <c r="A78" s="168" t="s">
        <v>119</v>
      </c>
      <c r="B78" s="176">
        <v>135776</v>
      </c>
      <c r="C78" s="177">
        <v>4.477634910008703</v>
      </c>
      <c r="D78" s="176">
        <v>36707</v>
      </c>
      <c r="E78" s="177">
        <v>10.128709009630683</v>
      </c>
      <c r="F78" s="176">
        <v>55180</v>
      </c>
      <c r="G78" s="177">
        <v>13.76615879430139</v>
      </c>
      <c r="H78" s="176">
        <v>42841</v>
      </c>
      <c r="I78" s="178">
        <v>-8.576611182244989</v>
      </c>
      <c r="J78" s="180">
        <v>325791</v>
      </c>
      <c r="K78" s="177">
        <v>6.3126945693531695</v>
      </c>
      <c r="L78" s="176">
        <v>145112</v>
      </c>
      <c r="M78" s="177">
        <v>8.266682583263702</v>
      </c>
      <c r="N78" s="176">
        <v>112682</v>
      </c>
      <c r="O78" s="177">
        <v>1.0727804387994837</v>
      </c>
      <c r="P78" s="176">
        <v>65755</v>
      </c>
      <c r="Q78" s="177">
        <v>13.294508864728897</v>
      </c>
    </row>
    <row r="79" spans="1:17" ht="15.75" customHeight="1">
      <c r="A79" s="168" t="s">
        <v>120</v>
      </c>
      <c r="B79" s="176">
        <v>137659</v>
      </c>
      <c r="C79" s="177">
        <v>1.3868430355880292</v>
      </c>
      <c r="D79" s="176">
        <v>32528</v>
      </c>
      <c r="E79" s="177">
        <v>-11.38474950281963</v>
      </c>
      <c r="F79" s="176">
        <v>60136</v>
      </c>
      <c r="G79" s="177">
        <v>8.98151504168176</v>
      </c>
      <c r="H79" s="176">
        <v>43748</v>
      </c>
      <c r="I79" s="178">
        <v>2.117130785929362</v>
      </c>
      <c r="J79" s="180">
        <v>320498</v>
      </c>
      <c r="K79" s="177">
        <v>-1.6246612091801182</v>
      </c>
      <c r="L79" s="176">
        <v>128134</v>
      </c>
      <c r="M79" s="177">
        <v>-11.699928331220022</v>
      </c>
      <c r="N79" s="176">
        <v>119319</v>
      </c>
      <c r="O79" s="177">
        <v>5.890026801086236</v>
      </c>
      <c r="P79" s="176">
        <v>70485</v>
      </c>
      <c r="Q79" s="177">
        <v>7.193369325526561</v>
      </c>
    </row>
    <row r="80" spans="1:17" ht="4.5" customHeight="1" thickBot="1">
      <c r="A80" s="169"/>
      <c r="B80" s="181"/>
      <c r="C80" s="182"/>
      <c r="D80" s="181"/>
      <c r="E80" s="182"/>
      <c r="F80" s="181"/>
      <c r="G80" s="182"/>
      <c r="H80" s="181"/>
      <c r="I80" s="183"/>
      <c r="J80" s="184"/>
      <c r="K80" s="182"/>
      <c r="L80" s="181"/>
      <c r="M80" s="182"/>
      <c r="N80" s="181"/>
      <c r="O80" s="182"/>
      <c r="P80" s="181"/>
      <c r="Q80" s="182"/>
    </row>
    <row r="81" ht="15.75" customHeight="1"/>
    <row r="82" ht="15.75" customHeight="1">
      <c r="D82" s="185"/>
    </row>
    <row r="83" ht="15.75" customHeight="1"/>
    <row r="84" ht="15.75" customHeight="1"/>
    <row r="85" ht="15.75" customHeight="1"/>
    <row r="86" ht="15.75" customHeight="1"/>
    <row r="87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186" customWidth="1"/>
    <col min="2" max="2" width="10.25390625" style="186" bestFit="1" customWidth="1"/>
    <col min="3" max="3" width="10.875" style="193" bestFit="1" customWidth="1"/>
    <col min="4" max="4" width="8.875" style="194" customWidth="1"/>
    <col min="5" max="5" width="9.75390625" style="193" bestFit="1" customWidth="1"/>
    <col min="6" max="6" width="8.875" style="194" customWidth="1"/>
    <col min="7" max="7" width="9.75390625" style="193" bestFit="1" customWidth="1"/>
    <col min="8" max="8" width="8.875" style="194" customWidth="1"/>
    <col min="9" max="9" width="9.125" style="193" bestFit="1" customWidth="1"/>
    <col min="10" max="10" width="8.875" style="194" customWidth="1"/>
    <col min="11" max="11" width="9.75390625" style="193" bestFit="1" customWidth="1"/>
    <col min="12" max="12" width="8.875" style="194" customWidth="1"/>
    <col min="13" max="13" width="9.125" style="193" bestFit="1" customWidth="1"/>
    <col min="14" max="14" width="8.875" style="194" customWidth="1"/>
    <col min="15" max="15" width="9.125" style="193" bestFit="1" customWidth="1"/>
    <col min="16" max="16" width="8.875" style="194" customWidth="1"/>
    <col min="17" max="17" width="9.00390625" style="186" customWidth="1"/>
    <col min="18" max="18" width="0.6171875" style="186" customWidth="1"/>
    <col min="19" max="16384" width="9.00390625" style="186" customWidth="1"/>
  </cols>
  <sheetData>
    <row r="1" spans="2:20" ht="18" customHeight="1">
      <c r="B1" s="137" t="s">
        <v>190</v>
      </c>
      <c r="C1" s="187"/>
      <c r="D1" s="187"/>
      <c r="E1" s="187"/>
      <c r="F1" s="188" t="s">
        <v>191</v>
      </c>
      <c r="G1" s="187"/>
      <c r="H1" s="189"/>
      <c r="I1" s="187"/>
      <c r="J1" s="189"/>
      <c r="K1" s="187"/>
      <c r="L1" s="189"/>
      <c r="M1" s="187"/>
      <c r="N1" s="189"/>
      <c r="O1" s="187"/>
      <c r="P1" s="189"/>
      <c r="Q1" s="187"/>
      <c r="R1" s="189"/>
      <c r="T1" s="190"/>
    </row>
    <row r="2" spans="1:18" ht="18" customHeight="1" thickBot="1">
      <c r="A2" s="191"/>
      <c r="B2" s="38"/>
      <c r="C2" s="187"/>
      <c r="D2" s="192"/>
      <c r="O2" s="193" t="s">
        <v>21</v>
      </c>
      <c r="R2" s="191"/>
    </row>
    <row r="3" spans="1:18" ht="12.75" customHeight="1">
      <c r="A3" s="195"/>
      <c r="B3" s="196"/>
      <c r="C3" s="367" t="s">
        <v>192</v>
      </c>
      <c r="D3" s="368"/>
      <c r="E3" s="371" t="s">
        <v>193</v>
      </c>
      <c r="F3" s="368"/>
      <c r="G3" s="371" t="s">
        <v>194</v>
      </c>
      <c r="H3" s="368"/>
      <c r="I3" s="371" t="s">
        <v>195</v>
      </c>
      <c r="J3" s="368"/>
      <c r="K3" s="371" t="s">
        <v>196</v>
      </c>
      <c r="L3" s="373"/>
      <c r="M3" s="373"/>
      <c r="N3" s="373"/>
      <c r="O3" s="373"/>
      <c r="P3" s="374"/>
      <c r="R3" s="195"/>
    </row>
    <row r="4" spans="1:18" ht="18" customHeight="1">
      <c r="A4" s="195"/>
      <c r="B4" s="197"/>
      <c r="C4" s="369"/>
      <c r="D4" s="370"/>
      <c r="E4" s="372"/>
      <c r="F4" s="370"/>
      <c r="G4" s="372"/>
      <c r="H4" s="370"/>
      <c r="I4" s="372"/>
      <c r="J4" s="370"/>
      <c r="K4" s="372"/>
      <c r="L4" s="370"/>
      <c r="M4" s="375" t="s">
        <v>197</v>
      </c>
      <c r="N4" s="376"/>
      <c r="O4" s="375" t="s">
        <v>198</v>
      </c>
      <c r="P4" s="377"/>
      <c r="R4" s="195"/>
    </row>
    <row r="5" spans="1:18" ht="1.5" customHeight="1">
      <c r="A5" s="191"/>
      <c r="B5" s="198"/>
      <c r="C5" s="199"/>
      <c r="D5" s="200"/>
      <c r="E5" s="201"/>
      <c r="F5" s="200"/>
      <c r="G5" s="201"/>
      <c r="H5" s="200"/>
      <c r="I5" s="201"/>
      <c r="J5" s="200"/>
      <c r="K5" s="201"/>
      <c r="L5" s="200"/>
      <c r="M5" s="201"/>
      <c r="N5" s="200"/>
      <c r="O5" s="201"/>
      <c r="P5" s="202"/>
      <c r="R5" s="191"/>
    </row>
    <row r="6" spans="1:18" ht="18" customHeight="1" thickBot="1">
      <c r="A6" s="191"/>
      <c r="B6" s="203"/>
      <c r="C6" s="204" t="s">
        <v>71</v>
      </c>
      <c r="D6" s="205" t="s">
        <v>199</v>
      </c>
      <c r="E6" s="206" t="s">
        <v>71</v>
      </c>
      <c r="F6" s="205" t="s">
        <v>199</v>
      </c>
      <c r="G6" s="206" t="s">
        <v>71</v>
      </c>
      <c r="H6" s="205" t="s">
        <v>199</v>
      </c>
      <c r="I6" s="206" t="s">
        <v>71</v>
      </c>
      <c r="J6" s="205" t="s">
        <v>199</v>
      </c>
      <c r="K6" s="206" t="s">
        <v>71</v>
      </c>
      <c r="L6" s="205" t="s">
        <v>199</v>
      </c>
      <c r="M6" s="206" t="s">
        <v>71</v>
      </c>
      <c r="N6" s="205" t="s">
        <v>199</v>
      </c>
      <c r="O6" s="206" t="s">
        <v>71</v>
      </c>
      <c r="P6" s="207" t="s">
        <v>199</v>
      </c>
      <c r="R6" s="191"/>
    </row>
    <row r="7" spans="1:18" ht="18" customHeight="1" thickTop="1">
      <c r="A7" s="191"/>
      <c r="B7" s="197" t="s">
        <v>200</v>
      </c>
      <c r="C7" s="208">
        <v>29804</v>
      </c>
      <c r="D7" s="209">
        <v>-9.355231143552317</v>
      </c>
      <c r="E7" s="210">
        <v>9623</v>
      </c>
      <c r="F7" s="209">
        <v>-19.86175882744837</v>
      </c>
      <c r="G7" s="210">
        <v>14247</v>
      </c>
      <c r="H7" s="209">
        <v>-4.44027097726206</v>
      </c>
      <c r="I7" s="211">
        <v>420</v>
      </c>
      <c r="J7" s="209">
        <v>-26.31578947368422</v>
      </c>
      <c r="K7" s="211">
        <v>5514</v>
      </c>
      <c r="L7" s="209">
        <v>2.2436491748562872</v>
      </c>
      <c r="M7" s="211">
        <v>2239</v>
      </c>
      <c r="N7" s="209">
        <v>-0.17833259028087411</v>
      </c>
      <c r="O7" s="211">
        <v>3261</v>
      </c>
      <c r="P7" s="212">
        <v>5.4998382400517585</v>
      </c>
      <c r="R7" s="191"/>
    </row>
    <row r="8" spans="1:18" ht="18" customHeight="1">
      <c r="A8" s="191"/>
      <c r="B8" s="197" t="s">
        <v>201</v>
      </c>
      <c r="C8" s="208">
        <v>5257</v>
      </c>
      <c r="D8" s="209">
        <v>-5.296343001261036</v>
      </c>
      <c r="E8" s="210">
        <v>3059</v>
      </c>
      <c r="F8" s="209">
        <v>-14.36170212765957</v>
      </c>
      <c r="G8" s="210">
        <v>1348</v>
      </c>
      <c r="H8" s="209">
        <v>33.46534653465346</v>
      </c>
      <c r="I8" s="211">
        <v>86</v>
      </c>
      <c r="J8" s="209">
        <v>17.808219178082197</v>
      </c>
      <c r="K8" s="211">
        <v>764</v>
      </c>
      <c r="L8" s="209">
        <v>-14.732142857142861</v>
      </c>
      <c r="M8" s="211">
        <v>112</v>
      </c>
      <c r="N8" s="209">
        <v>-54.47154471544716</v>
      </c>
      <c r="O8" s="211">
        <v>652</v>
      </c>
      <c r="P8" s="212">
        <v>0.3076923076922924</v>
      </c>
      <c r="R8" s="191"/>
    </row>
    <row r="9" spans="1:18" ht="18" customHeight="1">
      <c r="A9" s="191"/>
      <c r="B9" s="197" t="s">
        <v>202</v>
      </c>
      <c r="C9" s="208">
        <v>6585</v>
      </c>
      <c r="D9" s="209">
        <v>-0.3631411711302803</v>
      </c>
      <c r="E9" s="210">
        <v>3170</v>
      </c>
      <c r="F9" s="209">
        <v>-13.126884077829544</v>
      </c>
      <c r="G9" s="210">
        <v>2616</v>
      </c>
      <c r="H9" s="209">
        <v>17.20430107526883</v>
      </c>
      <c r="I9" s="211">
        <v>18</v>
      </c>
      <c r="J9" s="209">
        <v>-10</v>
      </c>
      <c r="K9" s="211">
        <v>781</v>
      </c>
      <c r="L9" s="209">
        <v>10.310734463276845</v>
      </c>
      <c r="M9" s="211">
        <v>226</v>
      </c>
      <c r="N9" s="209">
        <v>140.4255319148936</v>
      </c>
      <c r="O9" s="211">
        <v>555</v>
      </c>
      <c r="P9" s="212">
        <v>-9.609120521172642</v>
      </c>
      <c r="R9" s="191"/>
    </row>
    <row r="10" spans="1:18" ht="18" customHeight="1">
      <c r="A10" s="191"/>
      <c r="B10" s="197" t="s">
        <v>203</v>
      </c>
      <c r="C10" s="208">
        <v>17604</v>
      </c>
      <c r="D10" s="209">
        <v>8.192489705611223</v>
      </c>
      <c r="E10" s="210">
        <v>4394</v>
      </c>
      <c r="F10" s="209">
        <v>-13.690826949518765</v>
      </c>
      <c r="G10" s="210">
        <v>8218</v>
      </c>
      <c r="H10" s="209">
        <v>20.322108345534403</v>
      </c>
      <c r="I10" s="211">
        <v>38</v>
      </c>
      <c r="J10" s="209">
        <v>-20.833333333333343</v>
      </c>
      <c r="K10" s="211">
        <v>4954</v>
      </c>
      <c r="L10" s="209">
        <v>15.15574151557415</v>
      </c>
      <c r="M10" s="211">
        <v>1566</v>
      </c>
      <c r="N10" s="209">
        <v>62.448132780083</v>
      </c>
      <c r="O10" s="211">
        <v>3386</v>
      </c>
      <c r="P10" s="212">
        <v>1.9879518072289102</v>
      </c>
      <c r="R10" s="191"/>
    </row>
    <row r="11" spans="1:18" ht="18" customHeight="1">
      <c r="A11" s="191"/>
      <c r="B11" s="197" t="s">
        <v>204</v>
      </c>
      <c r="C11" s="208">
        <v>4291</v>
      </c>
      <c r="D11" s="209">
        <v>5.404077622205847</v>
      </c>
      <c r="E11" s="210">
        <v>2329</v>
      </c>
      <c r="F11" s="209">
        <v>-13.29113924050634</v>
      </c>
      <c r="G11" s="210">
        <v>1115</v>
      </c>
      <c r="H11" s="209">
        <v>37.146371463714644</v>
      </c>
      <c r="I11" s="211">
        <v>22</v>
      </c>
      <c r="J11" s="209">
        <v>-21.42857142857143</v>
      </c>
      <c r="K11" s="211">
        <v>825</v>
      </c>
      <c r="L11" s="209">
        <v>51.654411764705884</v>
      </c>
      <c r="M11" s="211">
        <v>381</v>
      </c>
      <c r="N11" s="209">
        <v>182.22222222222223</v>
      </c>
      <c r="O11" s="211">
        <v>438</v>
      </c>
      <c r="P11" s="212">
        <v>7.090464547677257</v>
      </c>
      <c r="R11" s="191"/>
    </row>
    <row r="12" spans="1:18" ht="18" customHeight="1">
      <c r="A12" s="191"/>
      <c r="B12" s="197" t="s">
        <v>205</v>
      </c>
      <c r="C12" s="208">
        <v>4526</v>
      </c>
      <c r="D12" s="209">
        <v>-12.743396953923266</v>
      </c>
      <c r="E12" s="210">
        <v>2416</v>
      </c>
      <c r="F12" s="209">
        <v>-18.157181571815713</v>
      </c>
      <c r="G12" s="210">
        <v>1365</v>
      </c>
      <c r="H12" s="209">
        <v>-5.470914127423825</v>
      </c>
      <c r="I12" s="211">
        <v>54</v>
      </c>
      <c r="J12" s="209">
        <v>170</v>
      </c>
      <c r="K12" s="211">
        <v>691</v>
      </c>
      <c r="L12" s="209">
        <v>-10.376134889753558</v>
      </c>
      <c r="M12" s="211">
        <v>54</v>
      </c>
      <c r="N12" s="209">
        <v>-61.42857142857142</v>
      </c>
      <c r="O12" s="211">
        <v>637</v>
      </c>
      <c r="P12" s="212">
        <v>0.9508716323296369</v>
      </c>
      <c r="R12" s="191"/>
    </row>
    <row r="13" spans="1:18" ht="18" customHeight="1">
      <c r="A13" s="191"/>
      <c r="B13" s="197" t="s">
        <v>206</v>
      </c>
      <c r="C13" s="208">
        <v>9330</v>
      </c>
      <c r="D13" s="209">
        <v>-4.7084056786845</v>
      </c>
      <c r="E13" s="210">
        <v>4609</v>
      </c>
      <c r="F13" s="209">
        <v>-13.930905695611571</v>
      </c>
      <c r="G13" s="210">
        <v>2416</v>
      </c>
      <c r="H13" s="209">
        <v>-5.254901960784309</v>
      </c>
      <c r="I13" s="211">
        <v>173</v>
      </c>
      <c r="J13" s="209">
        <v>140.27777777777777</v>
      </c>
      <c r="K13" s="211">
        <v>2132</v>
      </c>
      <c r="L13" s="209">
        <v>17.5303197353914</v>
      </c>
      <c r="M13" s="211">
        <v>260</v>
      </c>
      <c r="N13" s="209" t="s">
        <v>111</v>
      </c>
      <c r="O13" s="211">
        <v>1870</v>
      </c>
      <c r="P13" s="212">
        <v>3.087100330760734</v>
      </c>
      <c r="R13" s="191"/>
    </row>
    <row r="14" spans="1:18" ht="18" customHeight="1">
      <c r="A14" s="191"/>
      <c r="B14" s="197" t="s">
        <v>207</v>
      </c>
      <c r="C14" s="208">
        <v>18302</v>
      </c>
      <c r="D14" s="209">
        <v>-0.17453910766882075</v>
      </c>
      <c r="E14" s="210">
        <v>8275</v>
      </c>
      <c r="F14" s="209">
        <v>-13.432367402447952</v>
      </c>
      <c r="G14" s="210">
        <v>5057</v>
      </c>
      <c r="H14" s="209">
        <v>7.87116040955631</v>
      </c>
      <c r="I14" s="211">
        <v>114</v>
      </c>
      <c r="J14" s="209">
        <v>67.64705882352942</v>
      </c>
      <c r="K14" s="211">
        <v>4856</v>
      </c>
      <c r="L14" s="209">
        <v>20.82607613834287</v>
      </c>
      <c r="M14" s="211">
        <v>1437</v>
      </c>
      <c r="N14" s="209">
        <v>130.6581059390048</v>
      </c>
      <c r="O14" s="211">
        <v>3409</v>
      </c>
      <c r="P14" s="212">
        <v>0.5011792452830122</v>
      </c>
      <c r="R14" s="191"/>
    </row>
    <row r="15" spans="1:18" ht="18" customHeight="1">
      <c r="A15" s="191"/>
      <c r="B15" s="197" t="s">
        <v>208</v>
      </c>
      <c r="C15" s="208">
        <v>10784</v>
      </c>
      <c r="D15" s="209">
        <v>-5.593977063818613</v>
      </c>
      <c r="E15" s="210">
        <v>5541</v>
      </c>
      <c r="F15" s="209">
        <v>-11.556264964086196</v>
      </c>
      <c r="G15" s="210">
        <v>2511</v>
      </c>
      <c r="H15" s="209">
        <v>5.1507537688442255</v>
      </c>
      <c r="I15" s="211">
        <v>49</v>
      </c>
      <c r="J15" s="209">
        <v>-36.36363636363637</v>
      </c>
      <c r="K15" s="211">
        <v>2683</v>
      </c>
      <c r="L15" s="209">
        <v>-0.3713330857779482</v>
      </c>
      <c r="M15" s="211">
        <v>397</v>
      </c>
      <c r="N15" s="209">
        <v>-6.146572104018915</v>
      </c>
      <c r="O15" s="211">
        <v>2281</v>
      </c>
      <c r="P15" s="212">
        <v>0.4845814977973504</v>
      </c>
      <c r="R15" s="191"/>
    </row>
    <row r="16" spans="1:18" ht="18" customHeight="1">
      <c r="A16" s="191"/>
      <c r="B16" s="197" t="s">
        <v>209</v>
      </c>
      <c r="C16" s="208">
        <v>11130</v>
      </c>
      <c r="D16" s="209">
        <v>1.6624040920716112</v>
      </c>
      <c r="E16" s="210">
        <v>5442</v>
      </c>
      <c r="F16" s="209">
        <v>-10.611038107752961</v>
      </c>
      <c r="G16" s="210">
        <v>2337</v>
      </c>
      <c r="H16" s="209">
        <v>10.131950989632415</v>
      </c>
      <c r="I16" s="211">
        <v>66</v>
      </c>
      <c r="J16" s="209">
        <v>312.5</v>
      </c>
      <c r="K16" s="211">
        <v>3285</v>
      </c>
      <c r="L16" s="209">
        <v>20.683321087435715</v>
      </c>
      <c r="M16" s="211">
        <v>525</v>
      </c>
      <c r="N16" s="209">
        <v>82.29166666666669</v>
      </c>
      <c r="O16" s="211">
        <v>2750</v>
      </c>
      <c r="P16" s="212">
        <v>12.98274445357437</v>
      </c>
      <c r="R16" s="191"/>
    </row>
    <row r="17" spans="1:18" ht="18" customHeight="1">
      <c r="A17" s="191"/>
      <c r="B17" s="197" t="s">
        <v>132</v>
      </c>
      <c r="C17" s="208">
        <v>52138</v>
      </c>
      <c r="D17" s="209">
        <v>3.955816086453723</v>
      </c>
      <c r="E17" s="210">
        <v>14604</v>
      </c>
      <c r="F17" s="209">
        <v>-9.455018910037822</v>
      </c>
      <c r="G17" s="210">
        <v>16463</v>
      </c>
      <c r="H17" s="209">
        <v>6.247176508551149</v>
      </c>
      <c r="I17" s="211">
        <v>133</v>
      </c>
      <c r="J17" s="209">
        <v>-62.849162011173185</v>
      </c>
      <c r="K17" s="211">
        <v>20938</v>
      </c>
      <c r="L17" s="209">
        <v>15.22121945850759</v>
      </c>
      <c r="M17" s="211">
        <v>5551</v>
      </c>
      <c r="N17" s="209">
        <v>39.64779874213838</v>
      </c>
      <c r="O17" s="211">
        <v>15276</v>
      </c>
      <c r="P17" s="212">
        <v>8.118055064052655</v>
      </c>
      <c r="R17" s="191"/>
    </row>
    <row r="18" spans="1:18" ht="18" customHeight="1">
      <c r="A18" s="191"/>
      <c r="B18" s="197" t="s">
        <v>133</v>
      </c>
      <c r="C18" s="208">
        <v>47800</v>
      </c>
      <c r="D18" s="209">
        <v>6.123173926557428</v>
      </c>
      <c r="E18" s="210">
        <v>11962</v>
      </c>
      <c r="F18" s="209">
        <v>-13.04790288580358</v>
      </c>
      <c r="G18" s="210">
        <v>18451</v>
      </c>
      <c r="H18" s="209">
        <v>12.953780226507504</v>
      </c>
      <c r="I18" s="211">
        <v>301</v>
      </c>
      <c r="J18" s="209">
        <v>-0.6600660066006583</v>
      </c>
      <c r="K18" s="211">
        <v>17086</v>
      </c>
      <c r="L18" s="209">
        <v>16.651874103912064</v>
      </c>
      <c r="M18" s="211">
        <v>6310</v>
      </c>
      <c r="N18" s="209">
        <v>76.01115760111577</v>
      </c>
      <c r="O18" s="211">
        <v>10736</v>
      </c>
      <c r="P18" s="212">
        <v>-2.034857194999546</v>
      </c>
      <c r="R18" s="191"/>
    </row>
    <row r="19" spans="1:18" ht="18" customHeight="1">
      <c r="A19" s="191"/>
      <c r="B19" s="197" t="s">
        <v>134</v>
      </c>
      <c r="C19" s="208">
        <v>134412</v>
      </c>
      <c r="D19" s="209">
        <v>0.24836104087889055</v>
      </c>
      <c r="E19" s="210">
        <v>15277</v>
      </c>
      <c r="F19" s="209">
        <v>-10.00294550810014</v>
      </c>
      <c r="G19" s="210">
        <v>70747</v>
      </c>
      <c r="H19" s="209">
        <v>5.203128717582686</v>
      </c>
      <c r="I19" s="211">
        <v>482</v>
      </c>
      <c r="J19" s="209">
        <v>-40.713407134071346</v>
      </c>
      <c r="K19" s="211">
        <v>47906</v>
      </c>
      <c r="L19" s="209">
        <v>-2.3183736720836805</v>
      </c>
      <c r="M19" s="211">
        <v>29579</v>
      </c>
      <c r="N19" s="209">
        <v>-5.259280612408318</v>
      </c>
      <c r="O19" s="211">
        <v>17875</v>
      </c>
      <c r="P19" s="212">
        <v>2.794870320317443</v>
      </c>
      <c r="R19" s="191"/>
    </row>
    <row r="20" spans="1:18" ht="18" customHeight="1">
      <c r="A20" s="191"/>
      <c r="B20" s="197" t="s">
        <v>135</v>
      </c>
      <c r="C20" s="208">
        <v>67134</v>
      </c>
      <c r="D20" s="209">
        <v>5.120255543028932</v>
      </c>
      <c r="E20" s="210">
        <v>13285</v>
      </c>
      <c r="F20" s="209">
        <v>-11.43923738417439</v>
      </c>
      <c r="G20" s="210">
        <v>26788</v>
      </c>
      <c r="H20" s="209">
        <v>18.746398333259464</v>
      </c>
      <c r="I20" s="211">
        <v>325</v>
      </c>
      <c r="J20" s="209">
        <v>135.50724637681157</v>
      </c>
      <c r="K20" s="211">
        <v>26736</v>
      </c>
      <c r="L20" s="209">
        <v>2.178399449667509</v>
      </c>
      <c r="M20" s="211">
        <v>10939</v>
      </c>
      <c r="N20" s="209">
        <v>-2.164386011984618</v>
      </c>
      <c r="O20" s="211">
        <v>15538</v>
      </c>
      <c r="P20" s="212">
        <v>6.629151797968703</v>
      </c>
      <c r="R20" s="191"/>
    </row>
    <row r="21" spans="1:18" ht="18" customHeight="1">
      <c r="A21" s="191"/>
      <c r="B21" s="197" t="s">
        <v>210</v>
      </c>
      <c r="C21" s="208">
        <v>10019</v>
      </c>
      <c r="D21" s="209">
        <v>-6.434441539036243</v>
      </c>
      <c r="E21" s="210">
        <v>5738</v>
      </c>
      <c r="F21" s="209">
        <v>-6.699186991869922</v>
      </c>
      <c r="G21" s="210">
        <v>2365</v>
      </c>
      <c r="H21" s="209">
        <v>-21.37632978723404</v>
      </c>
      <c r="I21" s="211">
        <v>12</v>
      </c>
      <c r="J21" s="209">
        <v>-52</v>
      </c>
      <c r="K21" s="211">
        <v>1904</v>
      </c>
      <c r="L21" s="209">
        <v>24.85245901639344</v>
      </c>
      <c r="M21" s="211">
        <v>754</v>
      </c>
      <c r="N21" s="209">
        <v>84.3520782396088</v>
      </c>
      <c r="O21" s="211">
        <v>1144</v>
      </c>
      <c r="P21" s="212">
        <v>2.508960573476699</v>
      </c>
      <c r="R21" s="191"/>
    </row>
    <row r="22" spans="1:18" ht="18" customHeight="1">
      <c r="A22" s="191"/>
      <c r="B22" s="197" t="s">
        <v>211</v>
      </c>
      <c r="C22" s="208">
        <v>5478</v>
      </c>
      <c r="D22" s="209">
        <v>-0.7249003262051446</v>
      </c>
      <c r="E22" s="210">
        <v>2856</v>
      </c>
      <c r="F22" s="209">
        <v>-9.563014566181124</v>
      </c>
      <c r="G22" s="210">
        <v>1855</v>
      </c>
      <c r="H22" s="209">
        <v>6.486796785304236</v>
      </c>
      <c r="I22" s="211">
        <v>54</v>
      </c>
      <c r="J22" s="209">
        <v>86.20689655172413</v>
      </c>
      <c r="K22" s="211">
        <v>713</v>
      </c>
      <c r="L22" s="209">
        <v>21.05263157894737</v>
      </c>
      <c r="M22" s="211">
        <v>189</v>
      </c>
      <c r="N22" s="209">
        <v>114.77272727272728</v>
      </c>
      <c r="O22" s="211">
        <v>506</v>
      </c>
      <c r="P22" s="212">
        <v>3.901437371663235</v>
      </c>
      <c r="R22" s="191"/>
    </row>
    <row r="23" spans="1:18" ht="18" customHeight="1">
      <c r="A23" s="191"/>
      <c r="B23" s="197" t="s">
        <v>212</v>
      </c>
      <c r="C23" s="208">
        <v>6158</v>
      </c>
      <c r="D23" s="209">
        <v>-15.237439779766007</v>
      </c>
      <c r="E23" s="210">
        <v>3100</v>
      </c>
      <c r="F23" s="209">
        <v>-14.6710707404349</v>
      </c>
      <c r="G23" s="210">
        <v>2038</v>
      </c>
      <c r="H23" s="209">
        <v>-18.675179569034313</v>
      </c>
      <c r="I23" s="211">
        <v>14</v>
      </c>
      <c r="J23" s="209">
        <v>-33.33333333333334</v>
      </c>
      <c r="K23" s="211">
        <v>1006</v>
      </c>
      <c r="L23" s="209">
        <v>-8.959276018099544</v>
      </c>
      <c r="M23" s="211">
        <v>169</v>
      </c>
      <c r="N23" s="209">
        <v>-56.103896103896105</v>
      </c>
      <c r="O23" s="211">
        <v>811</v>
      </c>
      <c r="P23" s="212">
        <v>12.638888888888886</v>
      </c>
      <c r="R23" s="191"/>
    </row>
    <row r="24" spans="1:18" ht="18" customHeight="1">
      <c r="A24" s="191"/>
      <c r="B24" s="197" t="s">
        <v>213</v>
      </c>
      <c r="C24" s="208">
        <v>4835</v>
      </c>
      <c r="D24" s="209">
        <v>-4.20051515751932</v>
      </c>
      <c r="E24" s="210">
        <v>2291</v>
      </c>
      <c r="F24" s="209">
        <v>-9.303246239113221</v>
      </c>
      <c r="G24" s="210">
        <v>1964</v>
      </c>
      <c r="H24" s="209">
        <v>8.269018743109143</v>
      </c>
      <c r="I24" s="211">
        <v>53</v>
      </c>
      <c r="J24" s="209">
        <v>12.7659574468085</v>
      </c>
      <c r="K24" s="211">
        <v>527</v>
      </c>
      <c r="L24" s="209">
        <v>-20.151515151515156</v>
      </c>
      <c r="M24" s="211">
        <v>84</v>
      </c>
      <c r="N24" s="209">
        <v>-62.5</v>
      </c>
      <c r="O24" s="211">
        <v>443</v>
      </c>
      <c r="P24" s="212">
        <v>1.6055045871559628</v>
      </c>
      <c r="R24" s="191"/>
    </row>
    <row r="25" spans="1:18" ht="18" customHeight="1">
      <c r="A25" s="191"/>
      <c r="B25" s="197" t="s">
        <v>214</v>
      </c>
      <c r="C25" s="208">
        <v>4669</v>
      </c>
      <c r="D25" s="209">
        <v>3.4566807001994277</v>
      </c>
      <c r="E25" s="210">
        <v>2824</v>
      </c>
      <c r="F25" s="209">
        <v>-5.772439105772449</v>
      </c>
      <c r="G25" s="210">
        <v>1241</v>
      </c>
      <c r="H25" s="209">
        <v>29.270833333333343</v>
      </c>
      <c r="I25" s="211">
        <v>10</v>
      </c>
      <c r="J25" s="209">
        <v>-83.33333333333334</v>
      </c>
      <c r="K25" s="211">
        <v>594</v>
      </c>
      <c r="L25" s="209">
        <v>19.758064516129025</v>
      </c>
      <c r="M25" s="211">
        <v>78</v>
      </c>
      <c r="N25" s="213" t="s">
        <v>111</v>
      </c>
      <c r="O25" s="211">
        <v>516</v>
      </c>
      <c r="P25" s="212">
        <v>4.032258064516128</v>
      </c>
      <c r="R25" s="191"/>
    </row>
    <row r="26" spans="1:18" ht="18" customHeight="1">
      <c r="A26" s="191"/>
      <c r="B26" s="197" t="s">
        <v>215</v>
      </c>
      <c r="C26" s="208">
        <v>12124</v>
      </c>
      <c r="D26" s="209">
        <v>0.5306799336649988</v>
      </c>
      <c r="E26" s="210">
        <v>6646</v>
      </c>
      <c r="F26" s="209">
        <v>-7.860806876473035</v>
      </c>
      <c r="G26" s="210">
        <v>3327</v>
      </c>
      <c r="H26" s="209">
        <v>10.826115922718188</v>
      </c>
      <c r="I26" s="211">
        <v>56</v>
      </c>
      <c r="J26" s="209">
        <v>12.000000000000014</v>
      </c>
      <c r="K26" s="211">
        <v>2095</v>
      </c>
      <c r="L26" s="209">
        <v>16.71309192200556</v>
      </c>
      <c r="M26" s="211">
        <v>518</v>
      </c>
      <c r="N26" s="213">
        <v>61.370716510903435</v>
      </c>
      <c r="O26" s="211">
        <v>1553</v>
      </c>
      <c r="P26" s="212">
        <v>6.588881262868924</v>
      </c>
      <c r="R26" s="191"/>
    </row>
    <row r="27" spans="1:18" ht="18" customHeight="1">
      <c r="A27" s="191"/>
      <c r="B27" s="197" t="s">
        <v>137</v>
      </c>
      <c r="C27" s="208">
        <v>10945</v>
      </c>
      <c r="D27" s="209">
        <v>-3.687082013375573</v>
      </c>
      <c r="E27" s="210">
        <v>5533</v>
      </c>
      <c r="F27" s="209">
        <v>-8.786679854929119</v>
      </c>
      <c r="G27" s="210">
        <v>3189</v>
      </c>
      <c r="H27" s="209">
        <v>9.249743062692701</v>
      </c>
      <c r="I27" s="211">
        <v>34</v>
      </c>
      <c r="J27" s="209">
        <v>466.66666666666674</v>
      </c>
      <c r="K27" s="211">
        <v>2189</v>
      </c>
      <c r="L27" s="209">
        <v>-7.753898019384735</v>
      </c>
      <c r="M27" s="211">
        <v>31</v>
      </c>
      <c r="N27" s="209">
        <v>-90.09584664536742</v>
      </c>
      <c r="O27" s="211">
        <v>2152</v>
      </c>
      <c r="P27" s="212">
        <v>4.466019417475735</v>
      </c>
      <c r="R27" s="191"/>
    </row>
    <row r="28" spans="1:18" ht="18" customHeight="1">
      <c r="A28" s="191"/>
      <c r="B28" s="197" t="s">
        <v>138</v>
      </c>
      <c r="C28" s="208">
        <v>19776</v>
      </c>
      <c r="D28" s="209">
        <v>-7.0283484556438225</v>
      </c>
      <c r="E28" s="210">
        <v>9955</v>
      </c>
      <c r="F28" s="209">
        <v>-12.866520787746168</v>
      </c>
      <c r="G28" s="210">
        <v>6006</v>
      </c>
      <c r="H28" s="209">
        <v>0.6873428331936253</v>
      </c>
      <c r="I28" s="211">
        <v>116</v>
      </c>
      <c r="J28" s="209">
        <v>-7.936507936507937</v>
      </c>
      <c r="K28" s="211">
        <v>3699</v>
      </c>
      <c r="L28" s="209">
        <v>-1.4913448735020012</v>
      </c>
      <c r="M28" s="211">
        <v>363</v>
      </c>
      <c r="N28" s="209">
        <v>-3.713527851458892</v>
      </c>
      <c r="O28" s="211">
        <v>3332</v>
      </c>
      <c r="P28" s="212">
        <v>-1.3617525162818254</v>
      </c>
      <c r="R28" s="191"/>
    </row>
    <row r="29" spans="1:18" ht="18" customHeight="1">
      <c r="A29" s="191"/>
      <c r="B29" s="197" t="s">
        <v>139</v>
      </c>
      <c r="C29" s="208">
        <v>59255</v>
      </c>
      <c r="D29" s="209">
        <v>0.5344418052256543</v>
      </c>
      <c r="E29" s="210">
        <v>17228</v>
      </c>
      <c r="F29" s="209">
        <v>-10.139787189651571</v>
      </c>
      <c r="G29" s="210">
        <v>20805</v>
      </c>
      <c r="H29" s="209">
        <v>5.043926083005147</v>
      </c>
      <c r="I29" s="211">
        <v>399</v>
      </c>
      <c r="J29" s="209">
        <v>90.9090909090909</v>
      </c>
      <c r="K29" s="211">
        <v>20823</v>
      </c>
      <c r="L29" s="209">
        <v>5.416898698931803</v>
      </c>
      <c r="M29" s="211">
        <v>8179</v>
      </c>
      <c r="N29" s="209">
        <v>6.055497925311187</v>
      </c>
      <c r="O29" s="211">
        <v>12600</v>
      </c>
      <c r="P29" s="212">
        <v>5.0700466977985315</v>
      </c>
      <c r="R29" s="191"/>
    </row>
    <row r="30" spans="1:18" ht="18" customHeight="1">
      <c r="A30" s="191"/>
      <c r="B30" s="197" t="s">
        <v>140</v>
      </c>
      <c r="C30" s="208">
        <v>9912</v>
      </c>
      <c r="D30" s="209">
        <v>-2.8521023228462212</v>
      </c>
      <c r="E30" s="210">
        <v>4781</v>
      </c>
      <c r="F30" s="209">
        <v>-8.602561651691843</v>
      </c>
      <c r="G30" s="210">
        <v>3176</v>
      </c>
      <c r="H30" s="209">
        <v>-0.3451521807342317</v>
      </c>
      <c r="I30" s="211">
        <v>78</v>
      </c>
      <c r="J30" s="209">
        <v>-77.45664739884393</v>
      </c>
      <c r="K30" s="211">
        <v>1877</v>
      </c>
      <c r="L30" s="209">
        <v>30.437804030576785</v>
      </c>
      <c r="M30" s="211">
        <v>572</v>
      </c>
      <c r="N30" s="209">
        <v>102.1201413427562</v>
      </c>
      <c r="O30" s="211">
        <v>1305</v>
      </c>
      <c r="P30" s="212">
        <v>12.889273356401375</v>
      </c>
      <c r="R30" s="191"/>
    </row>
    <row r="31" spans="1:18" ht="18" customHeight="1">
      <c r="A31" s="191"/>
      <c r="B31" s="197" t="s">
        <v>142</v>
      </c>
      <c r="C31" s="208">
        <v>10653</v>
      </c>
      <c r="D31" s="209">
        <v>9.655172413793096</v>
      </c>
      <c r="E31" s="210">
        <v>4270</v>
      </c>
      <c r="F31" s="209">
        <v>-7.575757575757578</v>
      </c>
      <c r="G31" s="210">
        <v>3678</v>
      </c>
      <c r="H31" s="209">
        <v>58.5344827586207</v>
      </c>
      <c r="I31" s="211">
        <v>643</v>
      </c>
      <c r="J31" s="209">
        <v>184.5132743362832</v>
      </c>
      <c r="K31" s="211">
        <v>2062</v>
      </c>
      <c r="L31" s="209">
        <v>-19.10553158101216</v>
      </c>
      <c r="M31" s="211">
        <v>872</v>
      </c>
      <c r="N31" s="209">
        <v>-36.857349746560466</v>
      </c>
      <c r="O31" s="211">
        <v>1184</v>
      </c>
      <c r="P31" s="212">
        <v>1.5437392795883227</v>
      </c>
      <c r="R31" s="191"/>
    </row>
    <row r="32" spans="1:18" ht="18" customHeight="1">
      <c r="A32" s="191"/>
      <c r="B32" s="197" t="s">
        <v>143</v>
      </c>
      <c r="C32" s="208">
        <v>15416</v>
      </c>
      <c r="D32" s="209">
        <v>-5.3420115436571365</v>
      </c>
      <c r="E32" s="210">
        <v>4140</v>
      </c>
      <c r="F32" s="209">
        <v>-13.35286730849728</v>
      </c>
      <c r="G32" s="210">
        <v>6336</v>
      </c>
      <c r="H32" s="209">
        <v>-6.617538688282977</v>
      </c>
      <c r="I32" s="211">
        <v>60</v>
      </c>
      <c r="J32" s="209">
        <v>-7.692307692307693</v>
      </c>
      <c r="K32" s="211">
        <v>4880</v>
      </c>
      <c r="L32" s="209">
        <v>4.765993988836414</v>
      </c>
      <c r="M32" s="211">
        <v>2383</v>
      </c>
      <c r="N32" s="209">
        <v>23.535510627268025</v>
      </c>
      <c r="O32" s="211">
        <v>2468</v>
      </c>
      <c r="P32" s="212">
        <v>-9.530791788856305</v>
      </c>
      <c r="R32" s="191"/>
    </row>
    <row r="33" spans="1:18" ht="18" customHeight="1">
      <c r="A33" s="191"/>
      <c r="B33" s="197" t="s">
        <v>144</v>
      </c>
      <c r="C33" s="208">
        <v>69614</v>
      </c>
      <c r="D33" s="209">
        <v>0.8898550724637744</v>
      </c>
      <c r="E33" s="210">
        <v>10153</v>
      </c>
      <c r="F33" s="209">
        <v>-13.25929090132422</v>
      </c>
      <c r="G33" s="210">
        <v>35521</v>
      </c>
      <c r="H33" s="209">
        <v>10.540237754403421</v>
      </c>
      <c r="I33" s="211">
        <v>313</v>
      </c>
      <c r="J33" s="209">
        <v>-24.759615384615387</v>
      </c>
      <c r="K33" s="211">
        <v>23627</v>
      </c>
      <c r="L33" s="209">
        <v>-4.518084461507371</v>
      </c>
      <c r="M33" s="211">
        <v>14075</v>
      </c>
      <c r="N33" s="209">
        <v>-0.9151707145371404</v>
      </c>
      <c r="O33" s="211">
        <v>9467</v>
      </c>
      <c r="P33" s="212">
        <v>-8.46949627767573</v>
      </c>
      <c r="R33" s="191"/>
    </row>
    <row r="34" spans="1:18" ht="18" customHeight="1">
      <c r="A34" s="191"/>
      <c r="B34" s="197" t="s">
        <v>145</v>
      </c>
      <c r="C34" s="208">
        <v>31064</v>
      </c>
      <c r="D34" s="209">
        <v>2.575617487782324</v>
      </c>
      <c r="E34" s="210">
        <v>8794</v>
      </c>
      <c r="F34" s="209">
        <v>-12.331771508324195</v>
      </c>
      <c r="G34" s="210">
        <v>11762</v>
      </c>
      <c r="H34" s="209">
        <v>3.904593639575978</v>
      </c>
      <c r="I34" s="211">
        <v>154</v>
      </c>
      <c r="J34" s="209">
        <v>-54.57227138643068</v>
      </c>
      <c r="K34" s="211">
        <v>10354</v>
      </c>
      <c r="L34" s="209">
        <v>20.479404235513158</v>
      </c>
      <c r="M34" s="211">
        <v>4882</v>
      </c>
      <c r="N34" s="209">
        <v>60.539296284117086</v>
      </c>
      <c r="O34" s="211">
        <v>5451</v>
      </c>
      <c r="P34" s="212">
        <v>-1.3393665158370993</v>
      </c>
      <c r="R34" s="191"/>
    </row>
    <row r="35" spans="1:18" ht="18" customHeight="1">
      <c r="A35" s="191"/>
      <c r="B35" s="197" t="s">
        <v>146</v>
      </c>
      <c r="C35" s="208">
        <v>6154</v>
      </c>
      <c r="D35" s="209">
        <v>4.305084745762727</v>
      </c>
      <c r="E35" s="210">
        <v>2591</v>
      </c>
      <c r="F35" s="209">
        <v>-8.959943780744908</v>
      </c>
      <c r="G35" s="210">
        <v>1531</v>
      </c>
      <c r="H35" s="209">
        <v>13.998510796723764</v>
      </c>
      <c r="I35" s="211">
        <v>47</v>
      </c>
      <c r="J35" s="209">
        <v>4600</v>
      </c>
      <c r="K35" s="211">
        <v>1985</v>
      </c>
      <c r="L35" s="209">
        <v>16.081871345029228</v>
      </c>
      <c r="M35" s="211">
        <v>515</v>
      </c>
      <c r="N35" s="209">
        <v>43.05555555555557</v>
      </c>
      <c r="O35" s="211">
        <v>1428</v>
      </c>
      <c r="P35" s="212">
        <v>5.934718100890208</v>
      </c>
      <c r="R35" s="191"/>
    </row>
    <row r="36" spans="1:18" ht="18" customHeight="1">
      <c r="A36" s="191"/>
      <c r="B36" s="197" t="s">
        <v>147</v>
      </c>
      <c r="C36" s="208">
        <v>4758</v>
      </c>
      <c r="D36" s="209">
        <v>3.637551731648884</v>
      </c>
      <c r="E36" s="210">
        <v>2580</v>
      </c>
      <c r="F36" s="209">
        <v>-5.3905390539053855</v>
      </c>
      <c r="G36" s="210">
        <v>1308</v>
      </c>
      <c r="H36" s="209">
        <v>2.34741784037557</v>
      </c>
      <c r="I36" s="211">
        <v>30</v>
      </c>
      <c r="J36" s="209">
        <v>2900</v>
      </c>
      <c r="K36" s="211">
        <v>840</v>
      </c>
      <c r="L36" s="209">
        <v>43.58974358974359</v>
      </c>
      <c r="M36" s="211">
        <v>272</v>
      </c>
      <c r="N36" s="209" t="s">
        <v>111</v>
      </c>
      <c r="O36" s="211">
        <v>555</v>
      </c>
      <c r="P36" s="212">
        <v>4.127579737335836</v>
      </c>
      <c r="R36" s="191"/>
    </row>
    <row r="37" spans="1:18" ht="18" customHeight="1">
      <c r="A37" s="191"/>
      <c r="B37" s="197" t="s">
        <v>216</v>
      </c>
      <c r="C37" s="208">
        <v>2638</v>
      </c>
      <c r="D37" s="209">
        <v>-2.368615840118423</v>
      </c>
      <c r="E37" s="210">
        <v>1535</v>
      </c>
      <c r="F37" s="209">
        <v>-8.63095238095238</v>
      </c>
      <c r="G37" s="210">
        <v>844</v>
      </c>
      <c r="H37" s="209">
        <v>21.965317919075147</v>
      </c>
      <c r="I37" s="211">
        <v>7</v>
      </c>
      <c r="J37" s="209">
        <v>40</v>
      </c>
      <c r="K37" s="211">
        <v>252</v>
      </c>
      <c r="L37" s="209">
        <v>-22.461538461538467</v>
      </c>
      <c r="M37" s="211">
        <v>0</v>
      </c>
      <c r="N37" s="213">
        <v>-100</v>
      </c>
      <c r="O37" s="211">
        <v>252</v>
      </c>
      <c r="P37" s="212">
        <v>50.898203592814355</v>
      </c>
      <c r="R37" s="191"/>
    </row>
    <row r="38" spans="1:18" ht="18" customHeight="1">
      <c r="A38" s="191"/>
      <c r="B38" s="197" t="s">
        <v>217</v>
      </c>
      <c r="C38" s="208">
        <v>3390</v>
      </c>
      <c r="D38" s="209">
        <v>17.585848074921955</v>
      </c>
      <c r="E38" s="210">
        <v>1644</v>
      </c>
      <c r="F38" s="209">
        <v>4.248573240329748</v>
      </c>
      <c r="G38" s="210">
        <v>1368</v>
      </c>
      <c r="H38" s="209">
        <v>34.77832512315271</v>
      </c>
      <c r="I38" s="211">
        <v>20</v>
      </c>
      <c r="J38" s="209">
        <v>900</v>
      </c>
      <c r="K38" s="211">
        <v>358</v>
      </c>
      <c r="L38" s="209">
        <v>23.875432525951567</v>
      </c>
      <c r="M38" s="211">
        <v>141</v>
      </c>
      <c r="N38" s="213">
        <v>-5.3691275167785335</v>
      </c>
      <c r="O38" s="211">
        <v>217</v>
      </c>
      <c r="P38" s="212">
        <v>55</v>
      </c>
      <c r="R38" s="191"/>
    </row>
    <row r="39" spans="1:18" ht="18" customHeight="1">
      <c r="A39" s="191"/>
      <c r="B39" s="197" t="s">
        <v>218</v>
      </c>
      <c r="C39" s="208">
        <v>13199</v>
      </c>
      <c r="D39" s="209">
        <v>16.640155531990104</v>
      </c>
      <c r="E39" s="210">
        <v>5253</v>
      </c>
      <c r="F39" s="209">
        <v>0.593642282650336</v>
      </c>
      <c r="G39" s="210">
        <v>5007</v>
      </c>
      <c r="H39" s="209">
        <v>27.081218274111677</v>
      </c>
      <c r="I39" s="211">
        <v>35</v>
      </c>
      <c r="J39" s="209">
        <v>-50</v>
      </c>
      <c r="K39" s="211">
        <v>2904</v>
      </c>
      <c r="L39" s="209">
        <v>39.34740882917467</v>
      </c>
      <c r="M39" s="211">
        <v>1333</v>
      </c>
      <c r="N39" s="209">
        <v>71.7783505154639</v>
      </c>
      <c r="O39" s="211">
        <v>1571</v>
      </c>
      <c r="P39" s="212">
        <v>20.107033639143722</v>
      </c>
      <c r="R39" s="191"/>
    </row>
    <row r="40" spans="1:18" ht="18" customHeight="1">
      <c r="A40" s="191"/>
      <c r="B40" s="197" t="s">
        <v>219</v>
      </c>
      <c r="C40" s="208">
        <v>17973</v>
      </c>
      <c r="D40" s="209">
        <v>0.9208826997585362</v>
      </c>
      <c r="E40" s="210">
        <v>4648</v>
      </c>
      <c r="F40" s="209">
        <v>-14.918542925132712</v>
      </c>
      <c r="G40" s="210">
        <v>8135</v>
      </c>
      <c r="H40" s="209">
        <v>17.35429890363531</v>
      </c>
      <c r="I40" s="211">
        <v>266</v>
      </c>
      <c r="J40" s="209">
        <v>518.6046511627908</v>
      </c>
      <c r="K40" s="211">
        <v>4924</v>
      </c>
      <c r="L40" s="209">
        <v>-8.322472537702481</v>
      </c>
      <c r="M40" s="211">
        <v>1759</v>
      </c>
      <c r="N40" s="209">
        <v>-19.753649635036496</v>
      </c>
      <c r="O40" s="211">
        <v>3152</v>
      </c>
      <c r="P40" s="212">
        <v>0.9609224855861669</v>
      </c>
      <c r="R40" s="191"/>
    </row>
    <row r="41" spans="1:18" ht="18" customHeight="1">
      <c r="A41" s="191"/>
      <c r="B41" s="197" t="s">
        <v>220</v>
      </c>
      <c r="C41" s="208">
        <v>6769</v>
      </c>
      <c r="D41" s="209">
        <v>-13.572522982635334</v>
      </c>
      <c r="E41" s="210">
        <v>3150</v>
      </c>
      <c r="F41" s="209">
        <v>-12.645590682196342</v>
      </c>
      <c r="G41" s="210">
        <v>2155</v>
      </c>
      <c r="H41" s="209">
        <v>-16.63442940038685</v>
      </c>
      <c r="I41" s="211">
        <v>42</v>
      </c>
      <c r="J41" s="209">
        <v>-10.63829787234043</v>
      </c>
      <c r="K41" s="211">
        <v>1422</v>
      </c>
      <c r="L41" s="209">
        <v>-10.79046424090339</v>
      </c>
      <c r="M41" s="211">
        <v>376</v>
      </c>
      <c r="N41" s="209">
        <v>-42.6829268292683</v>
      </c>
      <c r="O41" s="211">
        <v>1046</v>
      </c>
      <c r="P41" s="212">
        <v>11.513859275053306</v>
      </c>
      <c r="R41" s="191"/>
    </row>
    <row r="42" spans="1:18" ht="18" customHeight="1">
      <c r="A42" s="191"/>
      <c r="B42" s="197" t="s">
        <v>221</v>
      </c>
      <c r="C42" s="208">
        <v>2718</v>
      </c>
      <c r="D42" s="209">
        <v>-10.709592641261494</v>
      </c>
      <c r="E42" s="210">
        <v>1774</v>
      </c>
      <c r="F42" s="209">
        <v>-9.949238578680209</v>
      </c>
      <c r="G42" s="210">
        <v>567</v>
      </c>
      <c r="H42" s="209">
        <v>-23.170731707317074</v>
      </c>
      <c r="I42" s="211">
        <v>20</v>
      </c>
      <c r="J42" s="209">
        <v>-35.483870967741936</v>
      </c>
      <c r="K42" s="211">
        <v>357</v>
      </c>
      <c r="L42" s="209">
        <v>17.049180327868868</v>
      </c>
      <c r="M42" s="211">
        <v>42</v>
      </c>
      <c r="N42" s="209" t="s">
        <v>111</v>
      </c>
      <c r="O42" s="211">
        <v>315</v>
      </c>
      <c r="P42" s="212">
        <v>3.278688524590166</v>
      </c>
      <c r="R42" s="191"/>
    </row>
    <row r="43" spans="1:18" ht="18" customHeight="1">
      <c r="A43" s="191"/>
      <c r="B43" s="197" t="s">
        <v>222</v>
      </c>
      <c r="C43" s="208">
        <v>5198</v>
      </c>
      <c r="D43" s="209">
        <v>-9.094088842252532</v>
      </c>
      <c r="E43" s="210">
        <v>2561</v>
      </c>
      <c r="F43" s="209">
        <v>-13.800067317401542</v>
      </c>
      <c r="G43" s="210">
        <v>1449</v>
      </c>
      <c r="H43" s="209">
        <v>-7.765754296626355</v>
      </c>
      <c r="I43" s="211">
        <v>21</v>
      </c>
      <c r="J43" s="209">
        <v>61.53846153846155</v>
      </c>
      <c r="K43" s="211">
        <v>1167</v>
      </c>
      <c r="L43" s="209">
        <v>0.34393809114359897</v>
      </c>
      <c r="M43" s="211">
        <v>524</v>
      </c>
      <c r="N43" s="209">
        <v>-13.673805601317952</v>
      </c>
      <c r="O43" s="211">
        <v>643</v>
      </c>
      <c r="P43" s="212">
        <v>15.647482014388487</v>
      </c>
      <c r="R43" s="191"/>
    </row>
    <row r="44" spans="1:18" ht="18" customHeight="1">
      <c r="A44" s="191"/>
      <c r="B44" s="197" t="s">
        <v>223</v>
      </c>
      <c r="C44" s="208">
        <v>6843</v>
      </c>
      <c r="D44" s="209">
        <v>-15.193952162597597</v>
      </c>
      <c r="E44" s="210">
        <v>3257</v>
      </c>
      <c r="F44" s="209">
        <v>-11.686550976138832</v>
      </c>
      <c r="G44" s="210">
        <v>2386</v>
      </c>
      <c r="H44" s="209">
        <v>-23.769968051118212</v>
      </c>
      <c r="I44" s="211">
        <v>47</v>
      </c>
      <c r="J44" s="209">
        <v>-59.82905982905983</v>
      </c>
      <c r="K44" s="211">
        <v>1153</v>
      </c>
      <c r="L44" s="209">
        <v>1.6754850088183275</v>
      </c>
      <c r="M44" s="211">
        <v>365</v>
      </c>
      <c r="N44" s="209">
        <v>-25.8130081300813</v>
      </c>
      <c r="O44" s="211">
        <v>788</v>
      </c>
      <c r="P44" s="212">
        <v>22.74143302180684</v>
      </c>
      <c r="R44" s="191"/>
    </row>
    <row r="45" spans="1:18" ht="18" customHeight="1">
      <c r="A45" s="191"/>
      <c r="B45" s="197" t="s">
        <v>224</v>
      </c>
      <c r="C45" s="208">
        <v>2881</v>
      </c>
      <c r="D45" s="209">
        <v>3.2616487455197074</v>
      </c>
      <c r="E45" s="210">
        <v>1458</v>
      </c>
      <c r="F45" s="209">
        <v>-5.996131528046419</v>
      </c>
      <c r="G45" s="210">
        <v>828</v>
      </c>
      <c r="H45" s="209">
        <v>10.547396528704937</v>
      </c>
      <c r="I45" s="211">
        <v>28</v>
      </c>
      <c r="J45" s="209">
        <v>300</v>
      </c>
      <c r="K45" s="211">
        <v>567</v>
      </c>
      <c r="L45" s="209">
        <v>17.391304347826093</v>
      </c>
      <c r="M45" s="211">
        <v>151</v>
      </c>
      <c r="N45" s="213">
        <v>109.72222222222223</v>
      </c>
      <c r="O45" s="211">
        <v>416</v>
      </c>
      <c r="P45" s="212">
        <v>1.711491442542794</v>
      </c>
      <c r="R45" s="191"/>
    </row>
    <row r="46" spans="1:18" ht="18" customHeight="1">
      <c r="A46" s="191"/>
      <c r="B46" s="197" t="s">
        <v>225</v>
      </c>
      <c r="C46" s="208">
        <v>41458</v>
      </c>
      <c r="D46" s="209">
        <v>2.878554766985957</v>
      </c>
      <c r="E46" s="210">
        <v>8767</v>
      </c>
      <c r="F46" s="209">
        <v>-12.277366419851916</v>
      </c>
      <c r="G46" s="210">
        <v>20644</v>
      </c>
      <c r="H46" s="209">
        <v>14.447277968732692</v>
      </c>
      <c r="I46" s="211">
        <v>304</v>
      </c>
      <c r="J46" s="209">
        <v>114.0845070422535</v>
      </c>
      <c r="K46" s="211">
        <v>11743</v>
      </c>
      <c r="L46" s="209">
        <v>-3.142527218739687</v>
      </c>
      <c r="M46" s="211">
        <v>5048</v>
      </c>
      <c r="N46" s="209">
        <v>-20.365988326234415</v>
      </c>
      <c r="O46" s="211">
        <v>6666</v>
      </c>
      <c r="P46" s="212">
        <v>15.508577369606641</v>
      </c>
      <c r="R46" s="191"/>
    </row>
    <row r="47" spans="1:18" ht="18" customHeight="1">
      <c r="A47" s="191"/>
      <c r="B47" s="197" t="s">
        <v>226</v>
      </c>
      <c r="C47" s="208">
        <v>5050</v>
      </c>
      <c r="D47" s="209">
        <v>-1.2128325508607247</v>
      </c>
      <c r="E47" s="210">
        <v>2114</v>
      </c>
      <c r="F47" s="209">
        <v>-12.463768115942031</v>
      </c>
      <c r="G47" s="210">
        <v>1953</v>
      </c>
      <c r="H47" s="209">
        <v>23.373341756159192</v>
      </c>
      <c r="I47" s="211">
        <v>28</v>
      </c>
      <c r="J47" s="209">
        <v>7.692307692307693</v>
      </c>
      <c r="K47" s="211">
        <v>955</v>
      </c>
      <c r="L47" s="209">
        <v>-12.224264705882348</v>
      </c>
      <c r="M47" s="211">
        <v>154</v>
      </c>
      <c r="N47" s="209">
        <v>-42.53731343283582</v>
      </c>
      <c r="O47" s="211">
        <v>793</v>
      </c>
      <c r="P47" s="212">
        <v>-3.292682926829272</v>
      </c>
      <c r="R47" s="191"/>
    </row>
    <row r="48" spans="1:18" ht="18" customHeight="1">
      <c r="A48" s="191"/>
      <c r="B48" s="197" t="s">
        <v>227</v>
      </c>
      <c r="C48" s="208">
        <v>6647</v>
      </c>
      <c r="D48" s="209">
        <v>5.64208518753972</v>
      </c>
      <c r="E48" s="210">
        <v>2670</v>
      </c>
      <c r="F48" s="209">
        <v>-5.049786628733997</v>
      </c>
      <c r="G48" s="210">
        <v>2611</v>
      </c>
      <c r="H48" s="209">
        <v>-1.0984848484848442</v>
      </c>
      <c r="I48" s="211">
        <v>97</v>
      </c>
      <c r="J48" s="209">
        <v>18.292682926829258</v>
      </c>
      <c r="K48" s="211">
        <v>1269</v>
      </c>
      <c r="L48" s="209">
        <v>67.4142480211082</v>
      </c>
      <c r="M48" s="211">
        <v>757</v>
      </c>
      <c r="N48" s="209">
        <v>135.82554517133957</v>
      </c>
      <c r="O48" s="211">
        <v>512</v>
      </c>
      <c r="P48" s="212">
        <v>17.162471395881013</v>
      </c>
      <c r="R48" s="191"/>
    </row>
    <row r="49" spans="1:18" ht="18" customHeight="1">
      <c r="A49" s="191"/>
      <c r="B49" s="197" t="s">
        <v>228</v>
      </c>
      <c r="C49" s="208">
        <v>12822</v>
      </c>
      <c r="D49" s="209">
        <v>-1.844905458164277</v>
      </c>
      <c r="E49" s="210">
        <v>4877</v>
      </c>
      <c r="F49" s="209">
        <v>-15.724900639364094</v>
      </c>
      <c r="G49" s="210">
        <v>5452</v>
      </c>
      <c r="H49" s="209">
        <v>10.76798049573344</v>
      </c>
      <c r="I49" s="211">
        <v>72</v>
      </c>
      <c r="J49" s="209">
        <v>-25</v>
      </c>
      <c r="K49" s="211">
        <v>2421</v>
      </c>
      <c r="L49" s="209">
        <v>7.218777679362276</v>
      </c>
      <c r="M49" s="211">
        <v>655</v>
      </c>
      <c r="N49" s="209">
        <v>23.120300751879697</v>
      </c>
      <c r="O49" s="211">
        <v>1766</v>
      </c>
      <c r="P49" s="212">
        <v>2.8538147932440268</v>
      </c>
      <c r="R49" s="191"/>
    </row>
    <row r="50" spans="1:18" ht="18" customHeight="1">
      <c r="A50" s="191"/>
      <c r="B50" s="197" t="s">
        <v>229</v>
      </c>
      <c r="C50" s="208">
        <v>7009</v>
      </c>
      <c r="D50" s="209">
        <v>11.964856230031941</v>
      </c>
      <c r="E50" s="210">
        <v>2472</v>
      </c>
      <c r="F50" s="209">
        <v>-13.202247191011239</v>
      </c>
      <c r="G50" s="210">
        <v>2792</v>
      </c>
      <c r="H50" s="209">
        <v>21.496953872932977</v>
      </c>
      <c r="I50" s="211">
        <v>23</v>
      </c>
      <c r="J50" s="209">
        <v>21.05263157894737</v>
      </c>
      <c r="K50" s="211">
        <v>1722</v>
      </c>
      <c r="L50" s="209">
        <v>57.26027397260273</v>
      </c>
      <c r="M50" s="214">
        <v>900</v>
      </c>
      <c r="N50" s="209">
        <v>233.33333333333337</v>
      </c>
      <c r="O50" s="214">
        <v>818</v>
      </c>
      <c r="P50" s="215">
        <v>-0.36540803897685237</v>
      </c>
      <c r="R50" s="191"/>
    </row>
    <row r="51" spans="1:18" ht="18" customHeight="1">
      <c r="A51" s="191"/>
      <c r="B51" s="197" t="s">
        <v>230</v>
      </c>
      <c r="C51" s="208">
        <v>6079</v>
      </c>
      <c r="D51" s="209">
        <v>-10.550323719835191</v>
      </c>
      <c r="E51" s="210">
        <v>2734</v>
      </c>
      <c r="F51" s="209">
        <v>-11.348897535667973</v>
      </c>
      <c r="G51" s="210">
        <v>2201</v>
      </c>
      <c r="H51" s="209">
        <v>-1.8287243532560211</v>
      </c>
      <c r="I51" s="211">
        <v>31</v>
      </c>
      <c r="J51" s="209">
        <v>82.35294117647058</v>
      </c>
      <c r="K51" s="211">
        <v>1113</v>
      </c>
      <c r="L51" s="209">
        <v>-23.399862353750862</v>
      </c>
      <c r="M51" s="211">
        <v>259</v>
      </c>
      <c r="N51" s="209">
        <v>-58.0226904376013</v>
      </c>
      <c r="O51" s="211">
        <v>854</v>
      </c>
      <c r="P51" s="212">
        <v>2.3980815347721887</v>
      </c>
      <c r="R51" s="191"/>
    </row>
    <row r="52" spans="1:18" ht="18" customHeight="1">
      <c r="A52" s="191"/>
      <c r="B52" s="197" t="s">
        <v>231</v>
      </c>
      <c r="C52" s="208">
        <v>9749</v>
      </c>
      <c r="D52" s="209">
        <v>-2.147947405399975</v>
      </c>
      <c r="E52" s="210">
        <v>4087</v>
      </c>
      <c r="F52" s="209">
        <v>-14.138655462184886</v>
      </c>
      <c r="G52" s="210">
        <v>3260</v>
      </c>
      <c r="H52" s="209">
        <v>2.1943573667711576</v>
      </c>
      <c r="I52" s="211">
        <v>194</v>
      </c>
      <c r="J52" s="209">
        <v>81.30841121495328</v>
      </c>
      <c r="K52" s="211">
        <v>2208</v>
      </c>
      <c r="L52" s="209">
        <v>15.844700944386148</v>
      </c>
      <c r="M52" s="211">
        <v>920</v>
      </c>
      <c r="N52" s="209">
        <v>28.491620111731862</v>
      </c>
      <c r="O52" s="211">
        <v>1288</v>
      </c>
      <c r="P52" s="212">
        <v>8.235294117647058</v>
      </c>
      <c r="R52" s="191"/>
    </row>
    <row r="53" spans="1:18" ht="18" customHeight="1" thickBot="1">
      <c r="A53" s="191"/>
      <c r="B53" s="197" t="s">
        <v>232</v>
      </c>
      <c r="C53" s="208">
        <v>9179</v>
      </c>
      <c r="D53" s="216">
        <v>-5.057923045097226</v>
      </c>
      <c r="E53" s="210">
        <v>2820</v>
      </c>
      <c r="F53" s="216">
        <v>1.3659237958303407</v>
      </c>
      <c r="G53" s="210">
        <v>3647</v>
      </c>
      <c r="H53" s="216">
        <v>-17.09479427142533</v>
      </c>
      <c r="I53" s="211">
        <v>86</v>
      </c>
      <c r="J53" s="216">
        <v>-55.670103092783506</v>
      </c>
      <c r="K53" s="211">
        <v>2626</v>
      </c>
      <c r="L53" s="216">
        <v>14.522459659834269</v>
      </c>
      <c r="M53" s="211">
        <v>1302</v>
      </c>
      <c r="N53" s="209">
        <v>32.72171253822631</v>
      </c>
      <c r="O53" s="211">
        <v>1316</v>
      </c>
      <c r="P53" s="212">
        <v>1.0752688172043037</v>
      </c>
      <c r="R53" s="191"/>
    </row>
    <row r="54" spans="1:18" ht="18" customHeight="1" thickBot="1" thickTop="1">
      <c r="A54" s="191"/>
      <c r="B54" s="217" t="s">
        <v>233</v>
      </c>
      <c r="C54" s="218">
        <v>859529</v>
      </c>
      <c r="D54" s="219">
        <v>0.35552327889369906</v>
      </c>
      <c r="E54" s="220">
        <v>253287</v>
      </c>
      <c r="F54" s="219">
        <v>-11.306311827015662</v>
      </c>
      <c r="G54" s="220">
        <v>345080</v>
      </c>
      <c r="H54" s="219">
        <v>7.375784128248526</v>
      </c>
      <c r="I54" s="220">
        <v>5675</v>
      </c>
      <c r="J54" s="219">
        <v>1.5387368044372778</v>
      </c>
      <c r="K54" s="220">
        <v>255487</v>
      </c>
      <c r="L54" s="219">
        <v>4.7318236972419925</v>
      </c>
      <c r="M54" s="220">
        <v>108198</v>
      </c>
      <c r="N54" s="219">
        <v>6.8179125696007645</v>
      </c>
      <c r="O54" s="220">
        <v>145992</v>
      </c>
      <c r="P54" s="221">
        <v>3.4714445688689892</v>
      </c>
      <c r="R54" s="191"/>
    </row>
    <row r="55" spans="1:18" ht="18" customHeight="1">
      <c r="A55" s="191"/>
      <c r="B55" s="222" t="s">
        <v>200</v>
      </c>
      <c r="C55" s="211">
        <v>29804</v>
      </c>
      <c r="D55" s="209">
        <v>-9.355231143552317</v>
      </c>
      <c r="E55" s="210">
        <v>9623</v>
      </c>
      <c r="F55" s="209">
        <v>-19.86175882744837</v>
      </c>
      <c r="G55" s="210">
        <v>14247</v>
      </c>
      <c r="H55" s="209">
        <v>-4.44027097726206</v>
      </c>
      <c r="I55" s="211">
        <v>420</v>
      </c>
      <c r="J55" s="209">
        <v>-26.31578947368422</v>
      </c>
      <c r="K55" s="211">
        <v>5514</v>
      </c>
      <c r="L55" s="209">
        <v>2.2436491748562872</v>
      </c>
      <c r="M55" s="211">
        <v>2239</v>
      </c>
      <c r="N55" s="209">
        <v>-0.17833259028087411</v>
      </c>
      <c r="O55" s="211">
        <v>3261</v>
      </c>
      <c r="P55" s="212">
        <v>5.4998382400517585</v>
      </c>
      <c r="R55" s="191"/>
    </row>
    <row r="56" spans="1:18" ht="18" customHeight="1">
      <c r="A56" s="191"/>
      <c r="B56" s="222" t="s">
        <v>234</v>
      </c>
      <c r="C56" s="211">
        <v>47593</v>
      </c>
      <c r="D56" s="209">
        <v>0.23799494524010356</v>
      </c>
      <c r="E56" s="210">
        <v>19977</v>
      </c>
      <c r="F56" s="209">
        <v>-14.280197382535945</v>
      </c>
      <c r="G56" s="210">
        <v>17078</v>
      </c>
      <c r="H56" s="209">
        <v>14.779219033537203</v>
      </c>
      <c r="I56" s="211">
        <v>391</v>
      </c>
      <c r="J56" s="209">
        <v>49.808429118773944</v>
      </c>
      <c r="K56" s="211">
        <v>10147</v>
      </c>
      <c r="L56" s="209">
        <v>12.307692307692307</v>
      </c>
      <c r="M56" s="211">
        <v>2599</v>
      </c>
      <c r="N56" s="209">
        <v>64.59784673844206</v>
      </c>
      <c r="O56" s="211">
        <v>7538</v>
      </c>
      <c r="P56" s="212">
        <v>1.3444474321053974</v>
      </c>
      <c r="R56" s="191"/>
    </row>
    <row r="57" spans="1:18" ht="18" customHeight="1">
      <c r="A57" s="191"/>
      <c r="B57" s="222" t="s">
        <v>235</v>
      </c>
      <c r="C57" s="211">
        <v>358493</v>
      </c>
      <c r="D57" s="209">
        <v>2.304682706603842</v>
      </c>
      <c r="E57" s="210">
        <v>83856</v>
      </c>
      <c r="F57" s="209">
        <v>-10.77630234933605</v>
      </c>
      <c r="G57" s="210">
        <v>146922</v>
      </c>
      <c r="H57" s="209">
        <v>8.995007307284283</v>
      </c>
      <c r="I57" s="211">
        <v>1536</v>
      </c>
      <c r="J57" s="209">
        <v>-18.428040361125866</v>
      </c>
      <c r="K57" s="211">
        <v>126179</v>
      </c>
      <c r="L57" s="209">
        <v>5.366045109517074</v>
      </c>
      <c r="M57" s="211">
        <v>55334</v>
      </c>
      <c r="N57" s="209">
        <v>7.201115911424537</v>
      </c>
      <c r="O57" s="211">
        <v>69934</v>
      </c>
      <c r="P57" s="212">
        <v>4.22665355152165</v>
      </c>
      <c r="R57" s="191"/>
    </row>
    <row r="58" spans="1:18" ht="18" customHeight="1">
      <c r="A58" s="191"/>
      <c r="B58" s="222" t="s">
        <v>236</v>
      </c>
      <c r="C58" s="211">
        <v>26490</v>
      </c>
      <c r="D58" s="209">
        <v>-7.176396383769017</v>
      </c>
      <c r="E58" s="210">
        <v>13985</v>
      </c>
      <c r="F58" s="209">
        <v>-9.581690049783404</v>
      </c>
      <c r="G58" s="210">
        <v>8222</v>
      </c>
      <c r="H58" s="209">
        <v>-9.349503858875423</v>
      </c>
      <c r="I58" s="211">
        <v>133</v>
      </c>
      <c r="J58" s="209">
        <v>9.016393442622956</v>
      </c>
      <c r="K58" s="211">
        <v>4150</v>
      </c>
      <c r="L58" s="209">
        <v>6.986336684712555</v>
      </c>
      <c r="M58" s="211">
        <v>1196</v>
      </c>
      <c r="N58" s="209">
        <v>8.137432188065105</v>
      </c>
      <c r="O58" s="211">
        <v>2904</v>
      </c>
      <c r="P58" s="212">
        <v>5.255527364987316</v>
      </c>
      <c r="R58" s="191"/>
    </row>
    <row r="59" spans="1:18" ht="18" customHeight="1">
      <c r="A59" s="191"/>
      <c r="B59" s="222" t="s">
        <v>237</v>
      </c>
      <c r="C59" s="211">
        <v>99888</v>
      </c>
      <c r="D59" s="209">
        <v>-1.8569828450156223</v>
      </c>
      <c r="E59" s="210">
        <v>37497</v>
      </c>
      <c r="F59" s="209">
        <v>-10.495536353654472</v>
      </c>
      <c r="G59" s="210">
        <v>33176</v>
      </c>
      <c r="H59" s="209">
        <v>4.075038428961335</v>
      </c>
      <c r="I59" s="211">
        <v>627</v>
      </c>
      <c r="J59" s="209">
        <v>-8.733624454148469</v>
      </c>
      <c r="K59" s="211">
        <v>28588</v>
      </c>
      <c r="L59" s="209">
        <v>4.641288433382144</v>
      </c>
      <c r="M59" s="211">
        <v>9145</v>
      </c>
      <c r="N59" s="209">
        <v>5.29648819804261</v>
      </c>
      <c r="O59" s="211">
        <v>19389</v>
      </c>
      <c r="P59" s="212">
        <v>4.320456257398035</v>
      </c>
      <c r="R59" s="191"/>
    </row>
    <row r="60" spans="1:18" ht="18" customHeight="1">
      <c r="A60" s="191"/>
      <c r="B60" s="222" t="s">
        <v>238</v>
      </c>
      <c r="C60" s="211">
        <v>137659</v>
      </c>
      <c r="D60" s="209">
        <v>1.3868430355880292</v>
      </c>
      <c r="E60" s="210">
        <v>32528</v>
      </c>
      <c r="F60" s="209">
        <v>-11.38474950281963</v>
      </c>
      <c r="G60" s="210">
        <v>60136</v>
      </c>
      <c r="H60" s="209">
        <v>8.98151504168176</v>
      </c>
      <c r="I60" s="211">
        <v>1247</v>
      </c>
      <c r="J60" s="209">
        <v>18.98854961832062</v>
      </c>
      <c r="K60" s="211">
        <v>43748</v>
      </c>
      <c r="L60" s="209">
        <v>2.117130785929362</v>
      </c>
      <c r="M60" s="211">
        <v>22999</v>
      </c>
      <c r="N60" s="209">
        <v>9.958883151654234</v>
      </c>
      <c r="O60" s="211">
        <v>20553</v>
      </c>
      <c r="P60" s="212">
        <v>-5.036270387654213</v>
      </c>
      <c r="R60" s="191"/>
    </row>
    <row r="61" spans="1:18" ht="18" customHeight="1">
      <c r="A61" s="191"/>
      <c r="B61" s="222" t="s">
        <v>239</v>
      </c>
      <c r="C61" s="211">
        <v>43969</v>
      </c>
      <c r="D61" s="209">
        <v>3.354332189365806</v>
      </c>
      <c r="E61" s="210">
        <v>16230</v>
      </c>
      <c r="F61" s="209">
        <v>-7.5108274447230485</v>
      </c>
      <c r="G61" s="210">
        <v>17509</v>
      </c>
      <c r="H61" s="209">
        <v>15.464257451859666</v>
      </c>
      <c r="I61" s="211">
        <v>370</v>
      </c>
      <c r="J61" s="209">
        <v>121.55688622754491</v>
      </c>
      <c r="K61" s="211">
        <v>9860</v>
      </c>
      <c r="L61" s="209">
        <v>2.038704336127495</v>
      </c>
      <c r="M61" s="211">
        <v>3609</v>
      </c>
      <c r="N61" s="209">
        <v>-8.19129992368353</v>
      </c>
      <c r="O61" s="211">
        <v>6238</v>
      </c>
      <c r="P61" s="212">
        <v>9.920704845814981</v>
      </c>
      <c r="R61" s="191"/>
    </row>
    <row r="62" spans="1:18" ht="18" customHeight="1">
      <c r="A62" s="191"/>
      <c r="B62" s="222" t="s">
        <v>240</v>
      </c>
      <c r="C62" s="211">
        <v>17640</v>
      </c>
      <c r="D62" s="209">
        <v>-10.096325365679633</v>
      </c>
      <c r="E62" s="210">
        <v>9050</v>
      </c>
      <c r="F62" s="209">
        <v>-11.100196463654228</v>
      </c>
      <c r="G62" s="210">
        <v>5230</v>
      </c>
      <c r="H62" s="209">
        <v>-15.481577246283123</v>
      </c>
      <c r="I62" s="211">
        <v>116</v>
      </c>
      <c r="J62" s="209">
        <v>-30.95238095238095</v>
      </c>
      <c r="K62" s="211">
        <v>3244</v>
      </c>
      <c r="L62" s="209">
        <v>5.15397082658022</v>
      </c>
      <c r="M62" s="211">
        <v>1082</v>
      </c>
      <c r="N62" s="209">
        <v>-7.6003415883860015</v>
      </c>
      <c r="O62" s="211">
        <v>2162</v>
      </c>
      <c r="P62" s="212">
        <v>13.075313807531373</v>
      </c>
      <c r="R62" s="191"/>
    </row>
    <row r="63" spans="1:18" ht="18" customHeight="1">
      <c r="A63" s="191"/>
      <c r="B63" s="222" t="s">
        <v>241</v>
      </c>
      <c r="C63" s="211">
        <v>88814</v>
      </c>
      <c r="D63" s="209">
        <v>1.1733345484370687</v>
      </c>
      <c r="E63" s="210">
        <v>27721</v>
      </c>
      <c r="F63" s="209">
        <v>-12.552050473186114</v>
      </c>
      <c r="G63" s="210">
        <v>38913</v>
      </c>
      <c r="H63" s="209">
        <v>11.457050382379052</v>
      </c>
      <c r="I63" s="211">
        <v>749</v>
      </c>
      <c r="J63" s="209">
        <v>53.16973415132924</v>
      </c>
      <c r="K63" s="211">
        <v>21431</v>
      </c>
      <c r="L63" s="209">
        <v>3.6215066241176004</v>
      </c>
      <c r="M63" s="211">
        <v>8693</v>
      </c>
      <c r="N63" s="209">
        <v>-4.082533377468835</v>
      </c>
      <c r="O63" s="211">
        <v>12697</v>
      </c>
      <c r="P63" s="212">
        <v>9.551337359792925</v>
      </c>
      <c r="R63" s="191"/>
    </row>
    <row r="64" spans="1:18" ht="18" customHeight="1" thickBot="1">
      <c r="A64" s="191"/>
      <c r="B64" s="223" t="s">
        <v>232</v>
      </c>
      <c r="C64" s="224">
        <v>9179</v>
      </c>
      <c r="D64" s="225">
        <v>-5.057923045097226</v>
      </c>
      <c r="E64" s="226">
        <v>2820</v>
      </c>
      <c r="F64" s="225">
        <v>1.3659237958303407</v>
      </c>
      <c r="G64" s="226">
        <v>3647</v>
      </c>
      <c r="H64" s="225">
        <v>-17.09479427142533</v>
      </c>
      <c r="I64" s="227">
        <v>86</v>
      </c>
      <c r="J64" s="228">
        <v>-55.670103092783506</v>
      </c>
      <c r="K64" s="227">
        <v>2626</v>
      </c>
      <c r="L64" s="225">
        <v>14.522459659834269</v>
      </c>
      <c r="M64" s="227">
        <v>1302</v>
      </c>
      <c r="N64" s="225">
        <v>32.72171253822631</v>
      </c>
      <c r="O64" s="227">
        <v>1316</v>
      </c>
      <c r="P64" s="229">
        <v>1.0752688172043037</v>
      </c>
      <c r="R64" s="191"/>
    </row>
    <row r="65" spans="1:18" ht="18" customHeight="1">
      <c r="A65" s="191"/>
      <c r="B65" s="222" t="s">
        <v>242</v>
      </c>
      <c r="C65" s="211">
        <v>301484</v>
      </c>
      <c r="D65" s="209">
        <v>2.846772350318446</v>
      </c>
      <c r="E65" s="210">
        <v>55128</v>
      </c>
      <c r="F65" s="209">
        <v>-10.885519381849932</v>
      </c>
      <c r="G65" s="210">
        <v>132449</v>
      </c>
      <c r="H65" s="209">
        <v>8.8887427345298</v>
      </c>
      <c r="I65" s="211">
        <v>1241</v>
      </c>
      <c r="J65" s="209">
        <v>-23.01488833746899</v>
      </c>
      <c r="K65" s="211">
        <v>112666</v>
      </c>
      <c r="L65" s="209">
        <v>4.293331358536662</v>
      </c>
      <c r="M65" s="211">
        <v>52379</v>
      </c>
      <c r="N65" s="209">
        <v>4.837676634242015</v>
      </c>
      <c r="O65" s="211">
        <v>59425</v>
      </c>
      <c r="P65" s="212">
        <v>4.164840750933422</v>
      </c>
      <c r="R65" s="191"/>
    </row>
    <row r="66" spans="1:18" ht="18" customHeight="1">
      <c r="A66" s="191"/>
      <c r="B66" s="222" t="s">
        <v>243</v>
      </c>
      <c r="C66" s="211">
        <v>99888</v>
      </c>
      <c r="D66" s="209">
        <v>-1.8569828450156223</v>
      </c>
      <c r="E66" s="210">
        <v>37497</v>
      </c>
      <c r="F66" s="209">
        <v>-10.495536353654472</v>
      </c>
      <c r="G66" s="210">
        <v>33176</v>
      </c>
      <c r="H66" s="209">
        <v>4.075038428961335</v>
      </c>
      <c r="I66" s="211">
        <v>627</v>
      </c>
      <c r="J66" s="209">
        <v>-8.733624454148469</v>
      </c>
      <c r="K66" s="211">
        <v>28588</v>
      </c>
      <c r="L66" s="209">
        <v>4.641288433382144</v>
      </c>
      <c r="M66" s="211">
        <v>9145</v>
      </c>
      <c r="N66" s="209">
        <v>5.29648819804261</v>
      </c>
      <c r="O66" s="211">
        <v>19389</v>
      </c>
      <c r="P66" s="212">
        <v>4.320456257398035</v>
      </c>
      <c r="R66" s="191"/>
    </row>
    <row r="67" spans="1:18" ht="18" customHeight="1">
      <c r="A67" s="191"/>
      <c r="B67" s="222" t="s">
        <v>244</v>
      </c>
      <c r="C67" s="211">
        <v>137659</v>
      </c>
      <c r="D67" s="209">
        <v>1.3868430355880292</v>
      </c>
      <c r="E67" s="210">
        <v>32528</v>
      </c>
      <c r="F67" s="209">
        <v>-11.38474950281963</v>
      </c>
      <c r="G67" s="210">
        <v>60136</v>
      </c>
      <c r="H67" s="209">
        <v>8.98151504168176</v>
      </c>
      <c r="I67" s="211">
        <v>1247</v>
      </c>
      <c r="J67" s="209">
        <v>18.98854961832062</v>
      </c>
      <c r="K67" s="211">
        <v>43748</v>
      </c>
      <c r="L67" s="209">
        <v>2.117130785929362</v>
      </c>
      <c r="M67" s="211">
        <v>22999</v>
      </c>
      <c r="N67" s="209">
        <v>9.958883151654234</v>
      </c>
      <c r="O67" s="211">
        <v>20553</v>
      </c>
      <c r="P67" s="212">
        <v>-5.036270387654213</v>
      </c>
      <c r="R67" s="191"/>
    </row>
    <row r="68" spans="1:18" ht="18" customHeight="1" thickBot="1">
      <c r="A68" s="191"/>
      <c r="B68" s="230" t="s">
        <v>245</v>
      </c>
      <c r="C68" s="227">
        <v>320498</v>
      </c>
      <c r="D68" s="225">
        <v>-1.6246612091801182</v>
      </c>
      <c r="E68" s="226">
        <v>128134</v>
      </c>
      <c r="F68" s="225">
        <v>-11.699928331220022</v>
      </c>
      <c r="G68" s="226">
        <v>119319</v>
      </c>
      <c r="H68" s="225">
        <v>5.890026801086236</v>
      </c>
      <c r="I68" s="227">
        <v>2560</v>
      </c>
      <c r="J68" s="225">
        <v>14.183764495985727</v>
      </c>
      <c r="K68" s="227">
        <v>70485</v>
      </c>
      <c r="L68" s="225">
        <v>7.193369325526561</v>
      </c>
      <c r="M68" s="227">
        <v>23675</v>
      </c>
      <c r="N68" s="225">
        <v>8.955773390399926</v>
      </c>
      <c r="O68" s="227">
        <v>46625</v>
      </c>
      <c r="P68" s="229">
        <v>6.4109001278071815</v>
      </c>
      <c r="R68" s="191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2"/>
  <sheetViews>
    <sheetView view="pageBreakPreview" zoomScale="70" zoomScaleNormal="70" zoomScaleSheetLayoutView="70" zoomScalePageLayoutView="0" workbookViewId="0" topLeftCell="A1">
      <pane xSplit="1" ySplit="16" topLeftCell="B4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49" sqref="G49"/>
    </sheetView>
  </sheetViews>
  <sheetFormatPr defaultColWidth="9.00390625" defaultRowHeight="13.5"/>
  <cols>
    <col min="1" max="1" width="12.625" style="231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4" customWidth="1"/>
    <col min="19" max="19" width="7.625" style="234" customWidth="1"/>
    <col min="20" max="21" width="8.625" style="234" customWidth="1"/>
    <col min="22" max="22" width="7.625" style="234" customWidth="1"/>
    <col min="23" max="24" width="8.625" style="234" customWidth="1"/>
    <col min="25" max="25" width="7.75390625" style="234" customWidth="1"/>
    <col min="26" max="27" width="8.625" style="234" customWidth="1"/>
    <col min="28" max="28" width="7.625" style="234" customWidth="1"/>
    <col min="29" max="30" width="8.625" style="234" customWidth="1"/>
    <col min="31" max="31" width="7.625" style="234" customWidth="1"/>
    <col min="32" max="33" width="8.625" style="234" customWidth="1"/>
    <col min="34" max="34" width="7.625" style="234" customWidth="1"/>
    <col min="35" max="36" width="8.625" style="234" customWidth="1"/>
    <col min="37" max="37" width="7.625" style="234" customWidth="1"/>
    <col min="38" max="39" width="8.625" style="234" customWidth="1"/>
    <col min="40" max="40" width="7.625" style="234" customWidth="1"/>
    <col min="41" max="42" width="8.625" style="234" customWidth="1"/>
    <col min="43" max="43" width="7.625" style="234" customWidth="1"/>
    <col min="44" max="16384" width="9.00390625" style="231" customWidth="1"/>
  </cols>
  <sheetData>
    <row r="1" spans="1:44" ht="21.75" customHeight="1">
      <c r="A1" s="137" t="s">
        <v>246</v>
      </c>
      <c r="C1" s="232"/>
      <c r="D1" s="232"/>
      <c r="E1" s="232"/>
      <c r="F1" s="232"/>
      <c r="G1" s="233" t="s">
        <v>247</v>
      </c>
      <c r="H1" s="232"/>
      <c r="I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AE1" s="233" t="str">
        <f>G1</f>
        <v>着工建築物用途別・使途別床面積の推移（民間建築主） （令和4年1月～12月分）</v>
      </c>
      <c r="AR1" s="234"/>
    </row>
    <row r="2" spans="1:43" ht="21.75" customHeight="1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236"/>
      <c r="S2" s="236"/>
      <c r="T2" s="236"/>
      <c r="U2" s="236"/>
      <c r="V2" s="236"/>
      <c r="W2" s="383" t="s">
        <v>248</v>
      </c>
      <c r="X2" s="384"/>
      <c r="Y2" s="384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383" t="s">
        <v>248</v>
      </c>
      <c r="AP2" s="384"/>
      <c r="AQ2" s="384"/>
    </row>
    <row r="3" spans="1:43" ht="21.75" customHeight="1" thickBot="1">
      <c r="A3" s="237"/>
      <c r="B3" s="238" t="s">
        <v>249</v>
      </c>
      <c r="C3" s="239"/>
      <c r="D3" s="240"/>
      <c r="E3" s="241" t="s">
        <v>250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/>
      <c r="R3" s="243" t="s">
        <v>251</v>
      </c>
      <c r="S3" s="243"/>
      <c r="T3" s="243"/>
      <c r="U3" s="243"/>
      <c r="V3" s="243"/>
      <c r="W3" s="243"/>
      <c r="X3" s="243"/>
      <c r="Y3" s="244"/>
      <c r="Z3" s="245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4"/>
    </row>
    <row r="4" spans="1:43" ht="21.75" customHeight="1" thickBot="1">
      <c r="A4" s="246"/>
      <c r="B4" s="247"/>
      <c r="C4" s="248"/>
      <c r="D4" s="249"/>
      <c r="E4" s="248" t="s">
        <v>252</v>
      </c>
      <c r="F4" s="248"/>
      <c r="G4" s="249"/>
      <c r="H4" s="248" t="s">
        <v>253</v>
      </c>
      <c r="I4" s="248"/>
      <c r="J4" s="249"/>
      <c r="K4" s="248" t="s">
        <v>254</v>
      </c>
      <c r="L4" s="248"/>
      <c r="M4" s="249"/>
      <c r="N4" s="248" t="s">
        <v>255</v>
      </c>
      <c r="O4" s="248"/>
      <c r="P4" s="249"/>
      <c r="Q4" s="385" t="s">
        <v>256</v>
      </c>
      <c r="R4" s="386"/>
      <c r="S4" s="387"/>
      <c r="T4" s="380" t="s">
        <v>257</v>
      </c>
      <c r="U4" s="381"/>
      <c r="V4" s="382"/>
      <c r="W4" s="380" t="s">
        <v>258</v>
      </c>
      <c r="X4" s="381"/>
      <c r="Y4" s="382"/>
      <c r="Z4" s="380" t="s">
        <v>259</v>
      </c>
      <c r="AA4" s="381"/>
      <c r="AB4" s="382"/>
      <c r="AC4" s="380" t="s">
        <v>260</v>
      </c>
      <c r="AD4" s="381"/>
      <c r="AE4" s="382"/>
      <c r="AF4" s="380" t="s">
        <v>261</v>
      </c>
      <c r="AG4" s="381"/>
      <c r="AH4" s="382"/>
      <c r="AI4" s="380" t="s">
        <v>262</v>
      </c>
      <c r="AJ4" s="381"/>
      <c r="AK4" s="382"/>
      <c r="AL4" s="380" t="s">
        <v>263</v>
      </c>
      <c r="AM4" s="381"/>
      <c r="AN4" s="382"/>
      <c r="AO4" s="380" t="s">
        <v>264</v>
      </c>
      <c r="AP4" s="381"/>
      <c r="AQ4" s="382"/>
    </row>
    <row r="5" spans="1:43" ht="21.75" customHeight="1">
      <c r="A5" s="246"/>
      <c r="B5" s="250" t="s">
        <v>265</v>
      </c>
      <c r="C5" s="378" t="s">
        <v>266</v>
      </c>
      <c r="D5" s="379"/>
      <c r="E5" s="250" t="s">
        <v>265</v>
      </c>
      <c r="F5" s="378" t="s">
        <v>266</v>
      </c>
      <c r="G5" s="379"/>
      <c r="H5" s="250" t="s">
        <v>265</v>
      </c>
      <c r="I5" s="378" t="s">
        <v>266</v>
      </c>
      <c r="J5" s="379"/>
      <c r="K5" s="250" t="s">
        <v>265</v>
      </c>
      <c r="L5" s="378" t="s">
        <v>266</v>
      </c>
      <c r="M5" s="379"/>
      <c r="N5" s="250" t="s">
        <v>265</v>
      </c>
      <c r="O5" s="378" t="s">
        <v>266</v>
      </c>
      <c r="P5" s="379"/>
      <c r="Q5" s="250" t="s">
        <v>265</v>
      </c>
      <c r="R5" s="378" t="s">
        <v>266</v>
      </c>
      <c r="S5" s="379"/>
      <c r="T5" s="250" t="s">
        <v>265</v>
      </c>
      <c r="U5" s="378" t="s">
        <v>266</v>
      </c>
      <c r="V5" s="379"/>
      <c r="W5" s="250" t="s">
        <v>265</v>
      </c>
      <c r="X5" s="378" t="s">
        <v>266</v>
      </c>
      <c r="Y5" s="379"/>
      <c r="Z5" s="250" t="s">
        <v>265</v>
      </c>
      <c r="AA5" s="378" t="s">
        <v>266</v>
      </c>
      <c r="AB5" s="379"/>
      <c r="AC5" s="250" t="s">
        <v>265</v>
      </c>
      <c r="AD5" s="378" t="s">
        <v>266</v>
      </c>
      <c r="AE5" s="379"/>
      <c r="AF5" s="250" t="s">
        <v>265</v>
      </c>
      <c r="AG5" s="378" t="s">
        <v>266</v>
      </c>
      <c r="AH5" s="379"/>
      <c r="AI5" s="250" t="s">
        <v>265</v>
      </c>
      <c r="AJ5" s="378" t="s">
        <v>266</v>
      </c>
      <c r="AK5" s="379"/>
      <c r="AL5" s="250" t="s">
        <v>265</v>
      </c>
      <c r="AM5" s="378" t="s">
        <v>266</v>
      </c>
      <c r="AN5" s="379"/>
      <c r="AO5" s="250" t="s">
        <v>265</v>
      </c>
      <c r="AP5" s="378" t="s">
        <v>266</v>
      </c>
      <c r="AQ5" s="379"/>
    </row>
    <row r="6" spans="1:43" s="255" customFormat="1" ht="21.75" customHeight="1" thickBot="1">
      <c r="A6" s="251"/>
      <c r="B6" s="252"/>
      <c r="C6" s="253"/>
      <c r="D6" s="254" t="s">
        <v>129</v>
      </c>
      <c r="E6" s="252"/>
      <c r="F6" s="253"/>
      <c r="G6" s="254" t="s">
        <v>129</v>
      </c>
      <c r="H6" s="252"/>
      <c r="I6" s="253"/>
      <c r="J6" s="254" t="s">
        <v>129</v>
      </c>
      <c r="K6" s="252"/>
      <c r="L6" s="253"/>
      <c r="M6" s="254" t="s">
        <v>129</v>
      </c>
      <c r="N6" s="252"/>
      <c r="O6" s="253"/>
      <c r="P6" s="254" t="s">
        <v>129</v>
      </c>
      <c r="Q6" s="252"/>
      <c r="R6" s="253"/>
      <c r="S6" s="254" t="s">
        <v>129</v>
      </c>
      <c r="T6" s="252"/>
      <c r="U6" s="253"/>
      <c r="V6" s="254" t="s">
        <v>129</v>
      </c>
      <c r="W6" s="252"/>
      <c r="X6" s="253"/>
      <c r="Y6" s="254" t="s">
        <v>129</v>
      </c>
      <c r="Z6" s="252"/>
      <c r="AA6" s="253"/>
      <c r="AB6" s="254" t="s">
        <v>129</v>
      </c>
      <c r="AC6" s="252"/>
      <c r="AD6" s="253"/>
      <c r="AE6" s="254" t="s">
        <v>129</v>
      </c>
      <c r="AF6" s="252"/>
      <c r="AG6" s="253"/>
      <c r="AH6" s="254" t="s">
        <v>129</v>
      </c>
      <c r="AI6" s="252"/>
      <c r="AJ6" s="253"/>
      <c r="AK6" s="254" t="s">
        <v>129</v>
      </c>
      <c r="AL6" s="252"/>
      <c r="AM6" s="253"/>
      <c r="AN6" s="254" t="s">
        <v>129</v>
      </c>
      <c r="AO6" s="252"/>
      <c r="AP6" s="253"/>
      <c r="AQ6" s="254" t="s">
        <v>129</v>
      </c>
    </row>
    <row r="7" spans="1:43" ht="22.5" customHeight="1" hidden="1">
      <c r="A7" s="256" t="s">
        <v>267</v>
      </c>
      <c r="B7" s="257">
        <v>208333</v>
      </c>
      <c r="C7" s="258">
        <v>66094.017</v>
      </c>
      <c r="D7" s="259">
        <v>-6.4063382210734545</v>
      </c>
      <c r="E7" s="257">
        <v>28268</v>
      </c>
      <c r="F7" s="258">
        <v>9292.899</v>
      </c>
      <c r="G7" s="259">
        <v>-2.265224962277628</v>
      </c>
      <c r="H7" s="257">
        <v>21818</v>
      </c>
      <c r="I7" s="258">
        <v>7377.755</v>
      </c>
      <c r="J7" s="259">
        <v>-19.105612566172937</v>
      </c>
      <c r="K7" s="257">
        <v>40211</v>
      </c>
      <c r="L7" s="258">
        <v>17143.753</v>
      </c>
      <c r="M7" s="259">
        <v>8.141096896045923</v>
      </c>
      <c r="N7" s="257">
        <v>65344</v>
      </c>
      <c r="O7" s="258">
        <v>12892.1</v>
      </c>
      <c r="P7" s="259">
        <v>-8.740590273628868</v>
      </c>
      <c r="Q7" s="257" t="s">
        <v>268</v>
      </c>
      <c r="R7" s="258" t="s">
        <v>268</v>
      </c>
      <c r="S7" s="259" t="s">
        <v>269</v>
      </c>
      <c r="T7" s="257" t="s">
        <v>268</v>
      </c>
      <c r="U7" s="258" t="s">
        <v>268</v>
      </c>
      <c r="V7" s="259" t="s">
        <v>269</v>
      </c>
      <c r="W7" s="257" t="s">
        <v>268</v>
      </c>
      <c r="X7" s="258" t="s">
        <v>268</v>
      </c>
      <c r="Y7" s="259" t="s">
        <v>269</v>
      </c>
      <c r="Z7" s="260" t="s">
        <v>268</v>
      </c>
      <c r="AA7" s="261" t="s">
        <v>268</v>
      </c>
      <c r="AB7" s="262" t="s">
        <v>269</v>
      </c>
      <c r="AC7" s="260" t="s">
        <v>268</v>
      </c>
      <c r="AD7" s="261" t="s">
        <v>268</v>
      </c>
      <c r="AE7" s="262" t="s">
        <v>269</v>
      </c>
      <c r="AF7" s="260" t="s">
        <v>268</v>
      </c>
      <c r="AG7" s="261" t="s">
        <v>268</v>
      </c>
      <c r="AH7" s="262" t="s">
        <v>269</v>
      </c>
      <c r="AI7" s="260" t="s">
        <v>268</v>
      </c>
      <c r="AJ7" s="261" t="s">
        <v>268</v>
      </c>
      <c r="AK7" s="262" t="s">
        <v>269</v>
      </c>
      <c r="AL7" s="260" t="s">
        <v>268</v>
      </c>
      <c r="AM7" s="261" t="s">
        <v>268</v>
      </c>
      <c r="AN7" s="262" t="s">
        <v>269</v>
      </c>
      <c r="AO7" s="260" t="s">
        <v>268</v>
      </c>
      <c r="AP7" s="261" t="s">
        <v>268</v>
      </c>
      <c r="AQ7" s="262" t="s">
        <v>269</v>
      </c>
    </row>
    <row r="8" spans="1:43" ht="22.5" customHeight="1" hidden="1">
      <c r="A8" s="263" t="s">
        <v>270</v>
      </c>
      <c r="B8" s="257">
        <v>191646</v>
      </c>
      <c r="C8" s="258">
        <v>61473.716</v>
      </c>
      <c r="D8" s="259">
        <v>-6.990498096068221</v>
      </c>
      <c r="E8" s="257">
        <v>27604</v>
      </c>
      <c r="F8" s="258">
        <v>9136.267</v>
      </c>
      <c r="G8" s="259">
        <v>-1.685502016109286</v>
      </c>
      <c r="H8" s="257">
        <v>19500</v>
      </c>
      <c r="I8" s="258">
        <v>6483.887</v>
      </c>
      <c r="J8" s="259">
        <v>-12.11571812834663</v>
      </c>
      <c r="K8" s="257">
        <v>36774</v>
      </c>
      <c r="L8" s="258">
        <v>16344.038</v>
      </c>
      <c r="M8" s="259">
        <v>-4.664760394063072</v>
      </c>
      <c r="N8" s="257">
        <v>58789</v>
      </c>
      <c r="O8" s="258">
        <v>11272.633</v>
      </c>
      <c r="P8" s="259">
        <v>-12.561700576321932</v>
      </c>
      <c r="Q8" s="257" t="s">
        <v>268</v>
      </c>
      <c r="R8" s="258" t="s">
        <v>268</v>
      </c>
      <c r="S8" s="259" t="s">
        <v>269</v>
      </c>
      <c r="T8" s="257" t="s">
        <v>268</v>
      </c>
      <c r="U8" s="258" t="s">
        <v>268</v>
      </c>
      <c r="V8" s="259" t="s">
        <v>269</v>
      </c>
      <c r="W8" s="257" t="s">
        <v>268</v>
      </c>
      <c r="X8" s="258" t="s">
        <v>268</v>
      </c>
      <c r="Y8" s="259" t="s">
        <v>269</v>
      </c>
      <c r="Z8" s="257" t="s">
        <v>268</v>
      </c>
      <c r="AA8" s="258" t="s">
        <v>268</v>
      </c>
      <c r="AB8" s="259" t="s">
        <v>269</v>
      </c>
      <c r="AC8" s="257" t="s">
        <v>268</v>
      </c>
      <c r="AD8" s="258" t="s">
        <v>268</v>
      </c>
      <c r="AE8" s="259" t="s">
        <v>269</v>
      </c>
      <c r="AF8" s="257" t="s">
        <v>268</v>
      </c>
      <c r="AG8" s="258" t="s">
        <v>268</v>
      </c>
      <c r="AH8" s="259" t="s">
        <v>269</v>
      </c>
      <c r="AI8" s="257" t="s">
        <v>268</v>
      </c>
      <c r="AJ8" s="258" t="s">
        <v>268</v>
      </c>
      <c r="AK8" s="259" t="s">
        <v>269</v>
      </c>
      <c r="AL8" s="257" t="s">
        <v>268</v>
      </c>
      <c r="AM8" s="258" t="s">
        <v>268</v>
      </c>
      <c r="AN8" s="259" t="s">
        <v>269</v>
      </c>
      <c r="AO8" s="257" t="s">
        <v>268</v>
      </c>
      <c r="AP8" s="258" t="s">
        <v>268</v>
      </c>
      <c r="AQ8" s="259" t="s">
        <v>269</v>
      </c>
    </row>
    <row r="9" spans="1:43" ht="22.5" customHeight="1" hidden="1">
      <c r="A9" s="263" t="s">
        <v>271</v>
      </c>
      <c r="B9" s="257">
        <v>179473</v>
      </c>
      <c r="C9" s="258">
        <v>57384.008</v>
      </c>
      <c r="D9" s="259">
        <v>-6.652774984352661</v>
      </c>
      <c r="E9" s="257">
        <v>26463</v>
      </c>
      <c r="F9" s="258">
        <v>8913.672</v>
      </c>
      <c r="G9" s="259">
        <v>-2.436388954044355</v>
      </c>
      <c r="H9" s="257">
        <v>19998</v>
      </c>
      <c r="I9" s="258">
        <v>5882.371</v>
      </c>
      <c r="J9" s="259">
        <v>-9.277089498937896</v>
      </c>
      <c r="K9" s="257">
        <v>31948</v>
      </c>
      <c r="L9" s="258">
        <v>14463.811</v>
      </c>
      <c r="M9" s="259">
        <v>-11.50405426125417</v>
      </c>
      <c r="N9" s="257">
        <v>53471</v>
      </c>
      <c r="O9" s="258">
        <v>10264.75</v>
      </c>
      <c r="P9" s="259">
        <v>-8.940972353131693</v>
      </c>
      <c r="Q9" s="257" t="s">
        <v>268</v>
      </c>
      <c r="R9" s="258" t="s">
        <v>268</v>
      </c>
      <c r="S9" s="259" t="s">
        <v>269</v>
      </c>
      <c r="T9" s="257" t="s">
        <v>268</v>
      </c>
      <c r="U9" s="258" t="s">
        <v>268</v>
      </c>
      <c r="V9" s="259" t="s">
        <v>269</v>
      </c>
      <c r="W9" s="257" t="s">
        <v>268</v>
      </c>
      <c r="X9" s="258" t="s">
        <v>268</v>
      </c>
      <c r="Y9" s="259" t="s">
        <v>269</v>
      </c>
      <c r="Z9" s="257" t="s">
        <v>268</v>
      </c>
      <c r="AA9" s="258" t="s">
        <v>268</v>
      </c>
      <c r="AB9" s="259" t="s">
        <v>269</v>
      </c>
      <c r="AC9" s="257" t="s">
        <v>268</v>
      </c>
      <c r="AD9" s="258" t="s">
        <v>268</v>
      </c>
      <c r="AE9" s="259" t="s">
        <v>269</v>
      </c>
      <c r="AF9" s="257" t="s">
        <v>268</v>
      </c>
      <c r="AG9" s="258" t="s">
        <v>268</v>
      </c>
      <c r="AH9" s="259" t="s">
        <v>269</v>
      </c>
      <c r="AI9" s="257" t="s">
        <v>268</v>
      </c>
      <c r="AJ9" s="258" t="s">
        <v>268</v>
      </c>
      <c r="AK9" s="259" t="s">
        <v>269</v>
      </c>
      <c r="AL9" s="257" t="s">
        <v>268</v>
      </c>
      <c r="AM9" s="258" t="s">
        <v>268</v>
      </c>
      <c r="AN9" s="259" t="s">
        <v>269</v>
      </c>
      <c r="AO9" s="257" t="s">
        <v>268</v>
      </c>
      <c r="AP9" s="258" t="s">
        <v>268</v>
      </c>
      <c r="AQ9" s="259" t="s">
        <v>269</v>
      </c>
    </row>
    <row r="10" spans="1:43" ht="22.5" customHeight="1" hidden="1">
      <c r="A10" s="263" t="s">
        <v>272</v>
      </c>
      <c r="B10" s="257">
        <v>178544</v>
      </c>
      <c r="C10" s="258">
        <v>61176.468</v>
      </c>
      <c r="D10" s="259">
        <v>6.608914455748716</v>
      </c>
      <c r="E10" s="257">
        <v>27349</v>
      </c>
      <c r="F10" s="258">
        <v>9878.537</v>
      </c>
      <c r="G10" s="259">
        <v>10.824551318468977</v>
      </c>
      <c r="H10" s="257">
        <v>21169</v>
      </c>
      <c r="I10" s="258">
        <v>6327.822</v>
      </c>
      <c r="J10" s="259">
        <v>7.5726437519836765</v>
      </c>
      <c r="K10" s="257">
        <v>31609</v>
      </c>
      <c r="L10" s="258">
        <v>14003.413</v>
      </c>
      <c r="M10" s="259">
        <v>-3.1831029871726035</v>
      </c>
      <c r="N10" s="257">
        <v>50431</v>
      </c>
      <c r="O10" s="258">
        <v>10540.363</v>
      </c>
      <c r="P10" s="259">
        <v>2.685043474025184</v>
      </c>
      <c r="Q10" s="257" t="s">
        <v>268</v>
      </c>
      <c r="R10" s="258" t="s">
        <v>268</v>
      </c>
      <c r="S10" s="259" t="s">
        <v>269</v>
      </c>
      <c r="T10" s="257" t="s">
        <v>268</v>
      </c>
      <c r="U10" s="258" t="s">
        <v>268</v>
      </c>
      <c r="V10" s="259" t="s">
        <v>269</v>
      </c>
      <c r="W10" s="257" t="s">
        <v>268</v>
      </c>
      <c r="X10" s="258" t="s">
        <v>268</v>
      </c>
      <c r="Y10" s="259" t="s">
        <v>269</v>
      </c>
      <c r="Z10" s="257" t="s">
        <v>268</v>
      </c>
      <c r="AA10" s="258" t="s">
        <v>268</v>
      </c>
      <c r="AB10" s="259" t="s">
        <v>269</v>
      </c>
      <c r="AC10" s="257" t="s">
        <v>268</v>
      </c>
      <c r="AD10" s="258" t="s">
        <v>268</v>
      </c>
      <c r="AE10" s="259" t="s">
        <v>269</v>
      </c>
      <c r="AF10" s="257" t="s">
        <v>268</v>
      </c>
      <c r="AG10" s="258" t="s">
        <v>268</v>
      </c>
      <c r="AH10" s="259" t="s">
        <v>269</v>
      </c>
      <c r="AI10" s="257" t="s">
        <v>268</v>
      </c>
      <c r="AJ10" s="258" t="s">
        <v>268</v>
      </c>
      <c r="AK10" s="259" t="s">
        <v>269</v>
      </c>
      <c r="AL10" s="257" t="s">
        <v>268</v>
      </c>
      <c r="AM10" s="258" t="s">
        <v>268</v>
      </c>
      <c r="AN10" s="259" t="s">
        <v>269</v>
      </c>
      <c r="AO10" s="257" t="s">
        <v>268</v>
      </c>
      <c r="AP10" s="258" t="s">
        <v>268</v>
      </c>
      <c r="AQ10" s="259" t="s">
        <v>269</v>
      </c>
    </row>
    <row r="11" spans="1:43" ht="22.5" customHeight="1" hidden="1">
      <c r="A11" s="263" t="s">
        <v>273</v>
      </c>
      <c r="B11" s="257">
        <v>184984</v>
      </c>
      <c r="C11" s="258">
        <v>68955.755</v>
      </c>
      <c r="D11" s="259">
        <v>12.716142749529125</v>
      </c>
      <c r="E11" s="257">
        <v>29312</v>
      </c>
      <c r="F11" s="258">
        <v>11445.794</v>
      </c>
      <c r="G11" s="259">
        <v>15.865274382228867</v>
      </c>
      <c r="H11" s="257">
        <v>21209</v>
      </c>
      <c r="I11" s="258">
        <v>6518.132</v>
      </c>
      <c r="J11" s="259">
        <v>3.0075119053601718</v>
      </c>
      <c r="K11" s="257">
        <v>34786</v>
      </c>
      <c r="L11" s="258">
        <v>19458.185</v>
      </c>
      <c r="M11" s="259">
        <v>38.95316091869889</v>
      </c>
      <c r="N11" s="257">
        <v>49504</v>
      </c>
      <c r="O11" s="258">
        <v>10505.793</v>
      </c>
      <c r="P11" s="259">
        <v>-0.3279773191872004</v>
      </c>
      <c r="Q11" s="257" t="s">
        <v>268</v>
      </c>
      <c r="R11" s="258" t="s">
        <v>268</v>
      </c>
      <c r="S11" s="259" t="s">
        <v>269</v>
      </c>
      <c r="T11" s="257" t="s">
        <v>268</v>
      </c>
      <c r="U11" s="258" t="s">
        <v>268</v>
      </c>
      <c r="V11" s="259" t="s">
        <v>269</v>
      </c>
      <c r="W11" s="257" t="s">
        <v>268</v>
      </c>
      <c r="X11" s="258" t="s">
        <v>268</v>
      </c>
      <c r="Y11" s="259" t="s">
        <v>269</v>
      </c>
      <c r="Z11" s="257" t="s">
        <v>268</v>
      </c>
      <c r="AA11" s="258" t="s">
        <v>268</v>
      </c>
      <c r="AB11" s="259" t="s">
        <v>269</v>
      </c>
      <c r="AC11" s="257" t="s">
        <v>268</v>
      </c>
      <c r="AD11" s="258" t="s">
        <v>268</v>
      </c>
      <c r="AE11" s="259" t="s">
        <v>269</v>
      </c>
      <c r="AF11" s="257" t="s">
        <v>268</v>
      </c>
      <c r="AG11" s="258" t="s">
        <v>268</v>
      </c>
      <c r="AH11" s="259" t="s">
        <v>269</v>
      </c>
      <c r="AI11" s="257" t="s">
        <v>268</v>
      </c>
      <c r="AJ11" s="258" t="s">
        <v>268</v>
      </c>
      <c r="AK11" s="259" t="s">
        <v>269</v>
      </c>
      <c r="AL11" s="257" t="s">
        <v>268</v>
      </c>
      <c r="AM11" s="258" t="s">
        <v>268</v>
      </c>
      <c r="AN11" s="259" t="s">
        <v>269</v>
      </c>
      <c r="AO11" s="257" t="s">
        <v>268</v>
      </c>
      <c r="AP11" s="258" t="s">
        <v>268</v>
      </c>
      <c r="AQ11" s="259" t="s">
        <v>269</v>
      </c>
    </row>
    <row r="12" spans="1:43" ht="22.5" customHeight="1" hidden="1">
      <c r="A12" s="263" t="s">
        <v>274</v>
      </c>
      <c r="B12" s="257">
        <v>183343</v>
      </c>
      <c r="C12" s="258">
        <v>70608.582</v>
      </c>
      <c r="D12" s="259">
        <v>2.396938442628893</v>
      </c>
      <c r="E12" s="257">
        <v>30115</v>
      </c>
      <c r="F12" s="258">
        <v>12725.409</v>
      </c>
      <c r="G12" s="259">
        <v>11.179783595616</v>
      </c>
      <c r="H12" s="257">
        <v>20598</v>
      </c>
      <c r="I12" s="258">
        <v>6342.24</v>
      </c>
      <c r="J12" s="259">
        <v>-2.698503190791468</v>
      </c>
      <c r="K12" s="257">
        <v>34352</v>
      </c>
      <c r="L12" s="258">
        <v>18682.264</v>
      </c>
      <c r="M12" s="259">
        <v>-3.9876329678230626</v>
      </c>
      <c r="N12" s="257">
        <v>49066</v>
      </c>
      <c r="O12" s="258">
        <v>11314.414</v>
      </c>
      <c r="P12" s="259">
        <v>7.696905888018168</v>
      </c>
      <c r="Q12" s="257" t="s">
        <v>268</v>
      </c>
      <c r="R12" s="258" t="s">
        <v>268</v>
      </c>
      <c r="S12" s="259" t="s">
        <v>269</v>
      </c>
      <c r="T12" s="257" t="s">
        <v>268</v>
      </c>
      <c r="U12" s="258" t="s">
        <v>268</v>
      </c>
      <c r="V12" s="259" t="s">
        <v>269</v>
      </c>
      <c r="W12" s="257" t="s">
        <v>268</v>
      </c>
      <c r="X12" s="258" t="s">
        <v>268</v>
      </c>
      <c r="Y12" s="259" t="s">
        <v>269</v>
      </c>
      <c r="Z12" s="257" t="s">
        <v>268</v>
      </c>
      <c r="AA12" s="258" t="s">
        <v>268</v>
      </c>
      <c r="AB12" s="259" t="s">
        <v>269</v>
      </c>
      <c r="AC12" s="257" t="s">
        <v>268</v>
      </c>
      <c r="AD12" s="258" t="s">
        <v>268</v>
      </c>
      <c r="AE12" s="259" t="s">
        <v>269</v>
      </c>
      <c r="AF12" s="257" t="s">
        <v>268</v>
      </c>
      <c r="AG12" s="258" t="s">
        <v>268</v>
      </c>
      <c r="AH12" s="259" t="s">
        <v>269</v>
      </c>
      <c r="AI12" s="257" t="s">
        <v>268</v>
      </c>
      <c r="AJ12" s="258" t="s">
        <v>268</v>
      </c>
      <c r="AK12" s="259" t="s">
        <v>269</v>
      </c>
      <c r="AL12" s="257" t="s">
        <v>268</v>
      </c>
      <c r="AM12" s="258" t="s">
        <v>268</v>
      </c>
      <c r="AN12" s="259" t="s">
        <v>269</v>
      </c>
      <c r="AO12" s="257" t="s">
        <v>268</v>
      </c>
      <c r="AP12" s="258" t="s">
        <v>268</v>
      </c>
      <c r="AQ12" s="259" t="s">
        <v>269</v>
      </c>
    </row>
    <row r="13" spans="1:43" ht="22.5" customHeight="1" hidden="1">
      <c r="A13" s="263" t="s">
        <v>275</v>
      </c>
      <c r="B13" s="257">
        <v>175818</v>
      </c>
      <c r="C13" s="258">
        <v>70782.679</v>
      </c>
      <c r="D13" s="259">
        <v>0.2465663451505229</v>
      </c>
      <c r="E13" s="257">
        <v>29492</v>
      </c>
      <c r="F13" s="258">
        <v>13609.945</v>
      </c>
      <c r="G13" s="259">
        <v>6.950943580673918</v>
      </c>
      <c r="H13" s="257">
        <v>21754</v>
      </c>
      <c r="I13" s="258">
        <v>7621.999</v>
      </c>
      <c r="J13" s="259">
        <v>20.178343928958853</v>
      </c>
      <c r="K13" s="257">
        <v>30716</v>
      </c>
      <c r="L13" s="258">
        <v>16130.478</v>
      </c>
      <c r="M13" s="259">
        <v>-13.658869182022048</v>
      </c>
      <c r="N13" s="257">
        <v>48298</v>
      </c>
      <c r="O13" s="258">
        <v>11567.833</v>
      </c>
      <c r="P13" s="259">
        <v>2.2397889983520214</v>
      </c>
      <c r="Q13" s="257" t="s">
        <v>268</v>
      </c>
      <c r="R13" s="258" t="s">
        <v>268</v>
      </c>
      <c r="S13" s="259" t="s">
        <v>269</v>
      </c>
      <c r="T13" s="257" t="s">
        <v>268</v>
      </c>
      <c r="U13" s="258" t="s">
        <v>268</v>
      </c>
      <c r="V13" s="259" t="s">
        <v>269</v>
      </c>
      <c r="W13" s="257" t="s">
        <v>268</v>
      </c>
      <c r="X13" s="258" t="s">
        <v>268</v>
      </c>
      <c r="Y13" s="259" t="s">
        <v>269</v>
      </c>
      <c r="Z13" s="257" t="s">
        <v>268</v>
      </c>
      <c r="AA13" s="258" t="s">
        <v>268</v>
      </c>
      <c r="AB13" s="259" t="s">
        <v>269</v>
      </c>
      <c r="AC13" s="257" t="s">
        <v>268</v>
      </c>
      <c r="AD13" s="258" t="s">
        <v>268</v>
      </c>
      <c r="AE13" s="259" t="s">
        <v>269</v>
      </c>
      <c r="AF13" s="257" t="s">
        <v>268</v>
      </c>
      <c r="AG13" s="258" t="s">
        <v>268</v>
      </c>
      <c r="AH13" s="259" t="s">
        <v>269</v>
      </c>
      <c r="AI13" s="257" t="s">
        <v>268</v>
      </c>
      <c r="AJ13" s="258" t="s">
        <v>268</v>
      </c>
      <c r="AK13" s="259" t="s">
        <v>269</v>
      </c>
      <c r="AL13" s="257" t="s">
        <v>268</v>
      </c>
      <c r="AM13" s="258" t="s">
        <v>268</v>
      </c>
      <c r="AN13" s="259" t="s">
        <v>269</v>
      </c>
      <c r="AO13" s="257" t="s">
        <v>268</v>
      </c>
      <c r="AP13" s="258" t="s">
        <v>268</v>
      </c>
      <c r="AQ13" s="259" t="s">
        <v>269</v>
      </c>
    </row>
    <row r="14" spans="1:43" ht="22.5" customHeight="1" hidden="1">
      <c r="A14" s="263" t="s">
        <v>276</v>
      </c>
      <c r="B14" s="257">
        <v>177417</v>
      </c>
      <c r="C14" s="258">
        <v>75863.781</v>
      </c>
      <c r="D14" s="259">
        <v>7.178453926560202</v>
      </c>
      <c r="E14" s="257">
        <v>30970</v>
      </c>
      <c r="F14" s="258">
        <v>15167.98</v>
      </c>
      <c r="G14" s="259">
        <v>11.447768525148327</v>
      </c>
      <c r="H14" s="257">
        <v>22577</v>
      </c>
      <c r="I14" s="258">
        <v>8419.969</v>
      </c>
      <c r="J14" s="259">
        <v>10.46930077004733</v>
      </c>
      <c r="K14" s="257">
        <v>29389</v>
      </c>
      <c r="L14" s="258">
        <v>15789.765</v>
      </c>
      <c r="M14" s="259">
        <v>-2.112231268038056</v>
      </c>
      <c r="N14" s="257">
        <v>46735</v>
      </c>
      <c r="O14" s="258">
        <v>12110.986</v>
      </c>
      <c r="P14" s="259">
        <v>4.695373800780156</v>
      </c>
      <c r="Q14" s="257" t="s">
        <v>268</v>
      </c>
      <c r="R14" s="258" t="s">
        <v>268</v>
      </c>
      <c r="S14" s="259" t="s">
        <v>269</v>
      </c>
      <c r="T14" s="257" t="s">
        <v>268</v>
      </c>
      <c r="U14" s="258" t="s">
        <v>268</v>
      </c>
      <c r="V14" s="259" t="s">
        <v>269</v>
      </c>
      <c r="W14" s="257" t="s">
        <v>268</v>
      </c>
      <c r="X14" s="258" t="s">
        <v>268</v>
      </c>
      <c r="Y14" s="259" t="s">
        <v>269</v>
      </c>
      <c r="Z14" s="257" t="s">
        <v>268</v>
      </c>
      <c r="AA14" s="258" t="s">
        <v>268</v>
      </c>
      <c r="AB14" s="259" t="s">
        <v>269</v>
      </c>
      <c r="AC14" s="257" t="s">
        <v>268</v>
      </c>
      <c r="AD14" s="258" t="s">
        <v>268</v>
      </c>
      <c r="AE14" s="259" t="s">
        <v>269</v>
      </c>
      <c r="AF14" s="257" t="s">
        <v>268</v>
      </c>
      <c r="AG14" s="258" t="s">
        <v>268</v>
      </c>
      <c r="AH14" s="259" t="s">
        <v>269</v>
      </c>
      <c r="AI14" s="257" t="s">
        <v>268</v>
      </c>
      <c r="AJ14" s="258" t="s">
        <v>268</v>
      </c>
      <c r="AK14" s="259" t="s">
        <v>269</v>
      </c>
      <c r="AL14" s="257" t="s">
        <v>268</v>
      </c>
      <c r="AM14" s="258" t="s">
        <v>268</v>
      </c>
      <c r="AN14" s="259" t="s">
        <v>269</v>
      </c>
      <c r="AO14" s="257" t="s">
        <v>268</v>
      </c>
      <c r="AP14" s="258" t="s">
        <v>268</v>
      </c>
      <c r="AQ14" s="259" t="s">
        <v>269</v>
      </c>
    </row>
    <row r="15" spans="1:43" ht="22.5" customHeight="1" hidden="1">
      <c r="A15" s="263" t="s">
        <v>277</v>
      </c>
      <c r="B15" s="257">
        <v>189653</v>
      </c>
      <c r="C15" s="258">
        <v>89991.303</v>
      </c>
      <c r="D15" s="259">
        <v>18.62222237512785</v>
      </c>
      <c r="E15" s="257">
        <v>34781</v>
      </c>
      <c r="F15" s="258">
        <v>17264.618</v>
      </c>
      <c r="G15" s="259">
        <v>13.822789850725004</v>
      </c>
      <c r="H15" s="257">
        <v>22991</v>
      </c>
      <c r="I15" s="258">
        <v>9916.202</v>
      </c>
      <c r="J15" s="259">
        <v>17.770053547703093</v>
      </c>
      <c r="K15" s="257">
        <v>34778</v>
      </c>
      <c r="L15" s="258">
        <v>22333.593</v>
      </c>
      <c r="M15" s="259">
        <v>41.44347936780568</v>
      </c>
      <c r="N15" s="257">
        <v>48405</v>
      </c>
      <c r="O15" s="258">
        <v>14710.406</v>
      </c>
      <c r="P15" s="259">
        <v>21.463322639461403</v>
      </c>
      <c r="Q15" s="257" t="s">
        <v>268</v>
      </c>
      <c r="R15" s="258" t="s">
        <v>268</v>
      </c>
      <c r="S15" s="259" t="s">
        <v>269</v>
      </c>
      <c r="T15" s="257" t="s">
        <v>268</v>
      </c>
      <c r="U15" s="258" t="s">
        <v>268</v>
      </c>
      <c r="V15" s="259" t="s">
        <v>269</v>
      </c>
      <c r="W15" s="257" t="s">
        <v>268</v>
      </c>
      <c r="X15" s="258" t="s">
        <v>268</v>
      </c>
      <c r="Y15" s="259" t="s">
        <v>269</v>
      </c>
      <c r="Z15" s="257" t="s">
        <v>268</v>
      </c>
      <c r="AA15" s="258" t="s">
        <v>268</v>
      </c>
      <c r="AB15" s="259" t="s">
        <v>269</v>
      </c>
      <c r="AC15" s="257" t="s">
        <v>268</v>
      </c>
      <c r="AD15" s="258" t="s">
        <v>268</v>
      </c>
      <c r="AE15" s="259" t="s">
        <v>269</v>
      </c>
      <c r="AF15" s="257" t="s">
        <v>268</v>
      </c>
      <c r="AG15" s="258" t="s">
        <v>268</v>
      </c>
      <c r="AH15" s="259" t="s">
        <v>269</v>
      </c>
      <c r="AI15" s="257" t="s">
        <v>268</v>
      </c>
      <c r="AJ15" s="258" t="s">
        <v>268</v>
      </c>
      <c r="AK15" s="259" t="s">
        <v>269</v>
      </c>
      <c r="AL15" s="257" t="s">
        <v>268</v>
      </c>
      <c r="AM15" s="258" t="s">
        <v>268</v>
      </c>
      <c r="AN15" s="259" t="s">
        <v>269</v>
      </c>
      <c r="AO15" s="257" t="s">
        <v>268</v>
      </c>
      <c r="AP15" s="258" t="s">
        <v>268</v>
      </c>
      <c r="AQ15" s="259" t="s">
        <v>269</v>
      </c>
    </row>
    <row r="16" spans="1:43" ht="22.5" customHeight="1" hidden="1">
      <c r="A16" s="263" t="s">
        <v>278</v>
      </c>
      <c r="B16" s="257">
        <v>204931</v>
      </c>
      <c r="C16" s="258">
        <v>102315.697</v>
      </c>
      <c r="D16" s="259">
        <v>13.695094513744287</v>
      </c>
      <c r="E16" s="257">
        <v>38869</v>
      </c>
      <c r="F16" s="258">
        <v>19224</v>
      </c>
      <c r="G16" s="259">
        <v>11.349118758376253</v>
      </c>
      <c r="H16" s="257">
        <v>23097</v>
      </c>
      <c r="I16" s="258">
        <v>10907.838</v>
      </c>
      <c r="J16" s="259">
        <v>10.00015933519709</v>
      </c>
      <c r="K16" s="257">
        <v>37841</v>
      </c>
      <c r="L16" s="258">
        <v>27306.035</v>
      </c>
      <c r="M16" s="259">
        <v>22.26440680637458</v>
      </c>
      <c r="N16" s="257">
        <v>50770</v>
      </c>
      <c r="O16" s="258">
        <v>17120.964</v>
      </c>
      <c r="P16" s="259">
        <v>16.386753703466784</v>
      </c>
      <c r="Q16" s="257" t="s">
        <v>268</v>
      </c>
      <c r="R16" s="258" t="s">
        <v>268</v>
      </c>
      <c r="S16" s="259" t="s">
        <v>269</v>
      </c>
      <c r="T16" s="257" t="s">
        <v>268</v>
      </c>
      <c r="U16" s="258" t="s">
        <v>268</v>
      </c>
      <c r="V16" s="259" t="s">
        <v>269</v>
      </c>
      <c r="W16" s="257" t="s">
        <v>268</v>
      </c>
      <c r="X16" s="258" t="s">
        <v>268</v>
      </c>
      <c r="Y16" s="259" t="s">
        <v>269</v>
      </c>
      <c r="Z16" s="257" t="s">
        <v>268</v>
      </c>
      <c r="AA16" s="258" t="s">
        <v>268</v>
      </c>
      <c r="AB16" s="259" t="s">
        <v>269</v>
      </c>
      <c r="AC16" s="257" t="s">
        <v>268</v>
      </c>
      <c r="AD16" s="258" t="s">
        <v>268</v>
      </c>
      <c r="AE16" s="259" t="s">
        <v>269</v>
      </c>
      <c r="AF16" s="257" t="s">
        <v>268</v>
      </c>
      <c r="AG16" s="258" t="s">
        <v>268</v>
      </c>
      <c r="AH16" s="259" t="s">
        <v>269</v>
      </c>
      <c r="AI16" s="257" t="s">
        <v>268</v>
      </c>
      <c r="AJ16" s="258" t="s">
        <v>268</v>
      </c>
      <c r="AK16" s="259" t="s">
        <v>269</v>
      </c>
      <c r="AL16" s="257" t="s">
        <v>268</v>
      </c>
      <c r="AM16" s="258" t="s">
        <v>268</v>
      </c>
      <c r="AN16" s="259" t="s">
        <v>269</v>
      </c>
      <c r="AO16" s="257" t="s">
        <v>268</v>
      </c>
      <c r="AP16" s="258" t="s">
        <v>268</v>
      </c>
      <c r="AQ16" s="259" t="s">
        <v>269</v>
      </c>
    </row>
    <row r="17" spans="1:43" ht="22.5" customHeight="1" hidden="1">
      <c r="A17" s="263" t="s">
        <v>279</v>
      </c>
      <c r="B17" s="257">
        <v>203104</v>
      </c>
      <c r="C17" s="258">
        <v>111289.048</v>
      </c>
      <c r="D17" s="259">
        <v>8.770258389580231</v>
      </c>
      <c r="E17" s="257">
        <v>39959</v>
      </c>
      <c r="F17" s="258">
        <v>22298.682</v>
      </c>
      <c r="G17" s="259">
        <v>15.993976279650447</v>
      </c>
      <c r="H17" s="257">
        <v>20861</v>
      </c>
      <c r="I17" s="258">
        <v>11059.791</v>
      </c>
      <c r="J17" s="259">
        <v>1.3930624932273483</v>
      </c>
      <c r="K17" s="257">
        <v>36550</v>
      </c>
      <c r="L17" s="258">
        <v>28799.611</v>
      </c>
      <c r="M17" s="259">
        <v>5.469765200257015</v>
      </c>
      <c r="N17" s="257">
        <v>49340</v>
      </c>
      <c r="O17" s="258">
        <v>18403.896</v>
      </c>
      <c r="P17" s="259">
        <v>7.493339744187311</v>
      </c>
      <c r="Q17" s="257" t="s">
        <v>268</v>
      </c>
      <c r="R17" s="258" t="s">
        <v>268</v>
      </c>
      <c r="S17" s="259" t="s">
        <v>269</v>
      </c>
      <c r="T17" s="257" t="s">
        <v>268</v>
      </c>
      <c r="U17" s="258" t="s">
        <v>268</v>
      </c>
      <c r="V17" s="259" t="s">
        <v>269</v>
      </c>
      <c r="W17" s="257" t="s">
        <v>268</v>
      </c>
      <c r="X17" s="258" t="s">
        <v>268</v>
      </c>
      <c r="Y17" s="259" t="s">
        <v>269</v>
      </c>
      <c r="Z17" s="257" t="s">
        <v>268</v>
      </c>
      <c r="AA17" s="258" t="s">
        <v>268</v>
      </c>
      <c r="AB17" s="259" t="s">
        <v>269</v>
      </c>
      <c r="AC17" s="257" t="s">
        <v>268</v>
      </c>
      <c r="AD17" s="258" t="s">
        <v>268</v>
      </c>
      <c r="AE17" s="259" t="s">
        <v>269</v>
      </c>
      <c r="AF17" s="257" t="s">
        <v>268</v>
      </c>
      <c r="AG17" s="258" t="s">
        <v>268</v>
      </c>
      <c r="AH17" s="259" t="s">
        <v>269</v>
      </c>
      <c r="AI17" s="257" t="s">
        <v>268</v>
      </c>
      <c r="AJ17" s="258" t="s">
        <v>268</v>
      </c>
      <c r="AK17" s="259" t="s">
        <v>269</v>
      </c>
      <c r="AL17" s="257" t="s">
        <v>268</v>
      </c>
      <c r="AM17" s="258" t="s">
        <v>268</v>
      </c>
      <c r="AN17" s="259" t="s">
        <v>269</v>
      </c>
      <c r="AO17" s="257" t="s">
        <v>268</v>
      </c>
      <c r="AP17" s="258" t="s">
        <v>268</v>
      </c>
      <c r="AQ17" s="259" t="s">
        <v>269</v>
      </c>
    </row>
    <row r="18" spans="1:43" ht="22.5" customHeight="1" hidden="1">
      <c r="A18" s="263" t="s">
        <v>280</v>
      </c>
      <c r="B18" s="257">
        <v>194611</v>
      </c>
      <c r="C18" s="258">
        <v>102484.088</v>
      </c>
      <c r="D18" s="259">
        <v>-7.911793800230904</v>
      </c>
      <c r="E18" s="257">
        <v>38808</v>
      </c>
      <c r="F18" s="258">
        <v>20429.541</v>
      </c>
      <c r="G18" s="259">
        <v>-8.382293626143467</v>
      </c>
      <c r="H18" s="257">
        <v>19173</v>
      </c>
      <c r="I18" s="258">
        <v>10894.449</v>
      </c>
      <c r="J18" s="259">
        <v>-1.4949830426271071</v>
      </c>
      <c r="K18" s="257">
        <v>35132</v>
      </c>
      <c r="L18" s="258">
        <v>26876.96</v>
      </c>
      <c r="M18" s="259">
        <v>-6.675961699621569</v>
      </c>
      <c r="N18" s="257">
        <v>49768</v>
      </c>
      <c r="O18" s="258">
        <v>16661.66</v>
      </c>
      <c r="P18" s="259">
        <v>-9.466669448686304</v>
      </c>
      <c r="Q18" s="257" t="s">
        <v>268</v>
      </c>
      <c r="R18" s="258" t="s">
        <v>268</v>
      </c>
      <c r="S18" s="259" t="s">
        <v>269</v>
      </c>
      <c r="T18" s="257" t="s">
        <v>268</v>
      </c>
      <c r="U18" s="258" t="s">
        <v>268</v>
      </c>
      <c r="V18" s="259" t="s">
        <v>269</v>
      </c>
      <c r="W18" s="257" t="s">
        <v>268</v>
      </c>
      <c r="X18" s="258" t="s">
        <v>268</v>
      </c>
      <c r="Y18" s="259" t="s">
        <v>269</v>
      </c>
      <c r="Z18" s="257" t="s">
        <v>268</v>
      </c>
      <c r="AA18" s="258" t="s">
        <v>268</v>
      </c>
      <c r="AB18" s="259" t="s">
        <v>269</v>
      </c>
      <c r="AC18" s="257" t="s">
        <v>268</v>
      </c>
      <c r="AD18" s="258" t="s">
        <v>268</v>
      </c>
      <c r="AE18" s="259" t="s">
        <v>269</v>
      </c>
      <c r="AF18" s="257" t="s">
        <v>268</v>
      </c>
      <c r="AG18" s="258" t="s">
        <v>268</v>
      </c>
      <c r="AH18" s="259" t="s">
        <v>269</v>
      </c>
      <c r="AI18" s="257" t="s">
        <v>268</v>
      </c>
      <c r="AJ18" s="258" t="s">
        <v>268</v>
      </c>
      <c r="AK18" s="259" t="s">
        <v>269</v>
      </c>
      <c r="AL18" s="257" t="s">
        <v>268</v>
      </c>
      <c r="AM18" s="258" t="s">
        <v>268</v>
      </c>
      <c r="AN18" s="259" t="s">
        <v>269</v>
      </c>
      <c r="AO18" s="257" t="s">
        <v>268</v>
      </c>
      <c r="AP18" s="258" t="s">
        <v>268</v>
      </c>
      <c r="AQ18" s="259" t="s">
        <v>269</v>
      </c>
    </row>
    <row r="19" spans="1:43" ht="22.5" customHeight="1" hidden="1">
      <c r="A19" s="263" t="s">
        <v>281</v>
      </c>
      <c r="B19" s="257">
        <v>185588</v>
      </c>
      <c r="C19" s="258">
        <v>93389.616</v>
      </c>
      <c r="D19" s="259">
        <v>-8.87403320601341</v>
      </c>
      <c r="E19" s="257">
        <v>36165</v>
      </c>
      <c r="F19" s="258">
        <v>17975.063</v>
      </c>
      <c r="G19" s="259">
        <v>-12.014357052857926</v>
      </c>
      <c r="H19" s="257">
        <v>20314</v>
      </c>
      <c r="I19" s="258">
        <v>12331.263</v>
      </c>
      <c r="J19" s="259">
        <v>13.188496269981155</v>
      </c>
      <c r="K19" s="257">
        <v>30141</v>
      </c>
      <c r="L19" s="258">
        <v>20851.501</v>
      </c>
      <c r="M19" s="259">
        <v>-22.418677558771527</v>
      </c>
      <c r="N19" s="257">
        <v>49251</v>
      </c>
      <c r="O19" s="258">
        <v>15590.36</v>
      </c>
      <c r="P19" s="259">
        <v>-6.4297314913399966</v>
      </c>
      <c r="Q19" s="257" t="s">
        <v>268</v>
      </c>
      <c r="R19" s="258" t="s">
        <v>268</v>
      </c>
      <c r="S19" s="259" t="s">
        <v>269</v>
      </c>
      <c r="T19" s="257" t="s">
        <v>268</v>
      </c>
      <c r="U19" s="258" t="s">
        <v>268</v>
      </c>
      <c r="V19" s="259" t="s">
        <v>269</v>
      </c>
      <c r="W19" s="257" t="s">
        <v>268</v>
      </c>
      <c r="X19" s="258" t="s">
        <v>268</v>
      </c>
      <c r="Y19" s="259" t="s">
        <v>269</v>
      </c>
      <c r="Z19" s="257" t="s">
        <v>268</v>
      </c>
      <c r="AA19" s="258" t="s">
        <v>268</v>
      </c>
      <c r="AB19" s="259" t="s">
        <v>269</v>
      </c>
      <c r="AC19" s="257" t="s">
        <v>268</v>
      </c>
      <c r="AD19" s="258" t="s">
        <v>268</v>
      </c>
      <c r="AE19" s="259" t="s">
        <v>269</v>
      </c>
      <c r="AF19" s="257" t="s">
        <v>268</v>
      </c>
      <c r="AG19" s="258" t="s">
        <v>268</v>
      </c>
      <c r="AH19" s="259" t="s">
        <v>269</v>
      </c>
      <c r="AI19" s="257" t="s">
        <v>268</v>
      </c>
      <c r="AJ19" s="258" t="s">
        <v>268</v>
      </c>
      <c r="AK19" s="259" t="s">
        <v>269</v>
      </c>
      <c r="AL19" s="257" t="s">
        <v>268</v>
      </c>
      <c r="AM19" s="258" t="s">
        <v>268</v>
      </c>
      <c r="AN19" s="259" t="s">
        <v>269</v>
      </c>
      <c r="AO19" s="257" t="s">
        <v>268</v>
      </c>
      <c r="AP19" s="258" t="s">
        <v>268</v>
      </c>
      <c r="AQ19" s="259" t="s">
        <v>269</v>
      </c>
    </row>
    <row r="20" spans="1:43" ht="22.5" customHeight="1" hidden="1">
      <c r="A20" s="263" t="s">
        <v>282</v>
      </c>
      <c r="B20" s="257">
        <v>154227</v>
      </c>
      <c r="C20" s="258">
        <v>70033.16</v>
      </c>
      <c r="D20" s="259">
        <v>-25.00969272643758</v>
      </c>
      <c r="E20" s="257">
        <v>28890</v>
      </c>
      <c r="F20" s="258">
        <v>12013.489</v>
      </c>
      <c r="G20" s="259">
        <v>-33.16580309064842</v>
      </c>
      <c r="H20" s="257">
        <v>18831</v>
      </c>
      <c r="I20" s="258">
        <v>9990.739</v>
      </c>
      <c r="J20" s="259">
        <v>-18.98040776520622</v>
      </c>
      <c r="K20" s="257">
        <v>23402</v>
      </c>
      <c r="L20" s="258">
        <v>14432.337</v>
      </c>
      <c r="M20" s="259">
        <v>-30.78514107929209</v>
      </c>
      <c r="N20" s="257">
        <v>39654</v>
      </c>
      <c r="O20" s="258">
        <v>12084.381</v>
      </c>
      <c r="P20" s="259">
        <v>-22.488120864431615</v>
      </c>
      <c r="Q20" s="257" t="s">
        <v>268</v>
      </c>
      <c r="R20" s="258" t="s">
        <v>268</v>
      </c>
      <c r="S20" s="259" t="s">
        <v>269</v>
      </c>
      <c r="T20" s="257" t="s">
        <v>268</v>
      </c>
      <c r="U20" s="258" t="s">
        <v>268</v>
      </c>
      <c r="V20" s="259" t="s">
        <v>269</v>
      </c>
      <c r="W20" s="257" t="s">
        <v>268</v>
      </c>
      <c r="X20" s="258" t="s">
        <v>268</v>
      </c>
      <c r="Y20" s="259" t="s">
        <v>269</v>
      </c>
      <c r="Z20" s="257" t="s">
        <v>268</v>
      </c>
      <c r="AA20" s="258" t="s">
        <v>268</v>
      </c>
      <c r="AB20" s="259" t="s">
        <v>269</v>
      </c>
      <c r="AC20" s="257" t="s">
        <v>268</v>
      </c>
      <c r="AD20" s="258" t="s">
        <v>268</v>
      </c>
      <c r="AE20" s="259" t="s">
        <v>269</v>
      </c>
      <c r="AF20" s="257" t="s">
        <v>268</v>
      </c>
      <c r="AG20" s="258" t="s">
        <v>268</v>
      </c>
      <c r="AH20" s="259" t="s">
        <v>269</v>
      </c>
      <c r="AI20" s="257" t="s">
        <v>268</v>
      </c>
      <c r="AJ20" s="258" t="s">
        <v>268</v>
      </c>
      <c r="AK20" s="259" t="s">
        <v>269</v>
      </c>
      <c r="AL20" s="257" t="s">
        <v>268</v>
      </c>
      <c r="AM20" s="258" t="s">
        <v>268</v>
      </c>
      <c r="AN20" s="259" t="s">
        <v>269</v>
      </c>
      <c r="AO20" s="257" t="s">
        <v>268</v>
      </c>
      <c r="AP20" s="258" t="s">
        <v>268</v>
      </c>
      <c r="AQ20" s="259" t="s">
        <v>269</v>
      </c>
    </row>
    <row r="21" spans="1:43" ht="22.5" customHeight="1" hidden="1">
      <c r="A21" s="263" t="s">
        <v>283</v>
      </c>
      <c r="B21" s="257">
        <v>145542</v>
      </c>
      <c r="C21" s="258">
        <v>65035.578</v>
      </c>
      <c r="D21" s="259">
        <v>-7.136022421378674</v>
      </c>
      <c r="E21" s="257">
        <v>26648</v>
      </c>
      <c r="F21" s="258">
        <v>9717.153</v>
      </c>
      <c r="G21" s="259">
        <v>-19.114646877355945</v>
      </c>
      <c r="H21" s="257">
        <v>19705</v>
      </c>
      <c r="I21" s="258">
        <v>10708.76</v>
      </c>
      <c r="J21" s="259">
        <v>7.186865756376992</v>
      </c>
      <c r="K21" s="257">
        <v>21498</v>
      </c>
      <c r="L21" s="258">
        <v>12698.778</v>
      </c>
      <c r="M21" s="259">
        <v>-12.011630548815477</v>
      </c>
      <c r="N21" s="257">
        <v>36628</v>
      </c>
      <c r="O21" s="258">
        <v>10089.892</v>
      </c>
      <c r="P21" s="259">
        <v>-16.504684848979846</v>
      </c>
      <c r="Q21" s="257" t="s">
        <v>268</v>
      </c>
      <c r="R21" s="258" t="s">
        <v>268</v>
      </c>
      <c r="S21" s="259" t="s">
        <v>269</v>
      </c>
      <c r="T21" s="257" t="s">
        <v>268</v>
      </c>
      <c r="U21" s="258" t="s">
        <v>268</v>
      </c>
      <c r="V21" s="259" t="s">
        <v>269</v>
      </c>
      <c r="W21" s="257" t="s">
        <v>268</v>
      </c>
      <c r="X21" s="258" t="s">
        <v>268</v>
      </c>
      <c r="Y21" s="259" t="s">
        <v>269</v>
      </c>
      <c r="Z21" s="257" t="s">
        <v>268</v>
      </c>
      <c r="AA21" s="258" t="s">
        <v>268</v>
      </c>
      <c r="AB21" s="259" t="s">
        <v>269</v>
      </c>
      <c r="AC21" s="257" t="s">
        <v>268</v>
      </c>
      <c r="AD21" s="258" t="s">
        <v>268</v>
      </c>
      <c r="AE21" s="259" t="s">
        <v>269</v>
      </c>
      <c r="AF21" s="257" t="s">
        <v>268</v>
      </c>
      <c r="AG21" s="258" t="s">
        <v>268</v>
      </c>
      <c r="AH21" s="259" t="s">
        <v>269</v>
      </c>
      <c r="AI21" s="257" t="s">
        <v>268</v>
      </c>
      <c r="AJ21" s="258" t="s">
        <v>268</v>
      </c>
      <c r="AK21" s="259" t="s">
        <v>269</v>
      </c>
      <c r="AL21" s="257" t="s">
        <v>268</v>
      </c>
      <c r="AM21" s="258" t="s">
        <v>268</v>
      </c>
      <c r="AN21" s="259" t="s">
        <v>269</v>
      </c>
      <c r="AO21" s="257" t="s">
        <v>268</v>
      </c>
      <c r="AP21" s="258" t="s">
        <v>268</v>
      </c>
      <c r="AQ21" s="259" t="s">
        <v>269</v>
      </c>
    </row>
    <row r="22" spans="1:43" ht="22.5" customHeight="1" hidden="1">
      <c r="A22" s="263" t="s">
        <v>284</v>
      </c>
      <c r="B22" s="257">
        <v>147924</v>
      </c>
      <c r="C22" s="258">
        <v>66133.567</v>
      </c>
      <c r="D22" s="259">
        <v>1.6882897542634279</v>
      </c>
      <c r="E22" s="257">
        <v>26508</v>
      </c>
      <c r="F22" s="258">
        <v>8670.063</v>
      </c>
      <c r="G22" s="259">
        <v>-10.775687076245477</v>
      </c>
      <c r="H22" s="257">
        <v>21720</v>
      </c>
      <c r="I22" s="258">
        <v>11278.874</v>
      </c>
      <c r="J22" s="259">
        <v>5.323809666105128</v>
      </c>
      <c r="K22" s="257">
        <v>21854</v>
      </c>
      <c r="L22" s="258">
        <v>14046.549</v>
      </c>
      <c r="M22" s="259">
        <v>10.613391304265662</v>
      </c>
      <c r="N22" s="257">
        <v>35800</v>
      </c>
      <c r="O22" s="258">
        <v>9853.626</v>
      </c>
      <c r="P22" s="259">
        <v>-2.3416107922661578</v>
      </c>
      <c r="Q22" s="257" t="s">
        <v>268</v>
      </c>
      <c r="R22" s="258" t="s">
        <v>268</v>
      </c>
      <c r="S22" s="259" t="s">
        <v>269</v>
      </c>
      <c r="T22" s="257" t="s">
        <v>268</v>
      </c>
      <c r="U22" s="258" t="s">
        <v>268</v>
      </c>
      <c r="V22" s="259" t="s">
        <v>269</v>
      </c>
      <c r="W22" s="257" t="s">
        <v>268</v>
      </c>
      <c r="X22" s="258" t="s">
        <v>268</v>
      </c>
      <c r="Y22" s="259" t="s">
        <v>269</v>
      </c>
      <c r="Z22" s="257" t="s">
        <v>268</v>
      </c>
      <c r="AA22" s="258" t="s">
        <v>268</v>
      </c>
      <c r="AB22" s="259" t="s">
        <v>269</v>
      </c>
      <c r="AC22" s="257" t="s">
        <v>268</v>
      </c>
      <c r="AD22" s="258" t="s">
        <v>268</v>
      </c>
      <c r="AE22" s="259" t="s">
        <v>269</v>
      </c>
      <c r="AF22" s="257" t="s">
        <v>268</v>
      </c>
      <c r="AG22" s="258" t="s">
        <v>268</v>
      </c>
      <c r="AH22" s="259" t="s">
        <v>269</v>
      </c>
      <c r="AI22" s="257" t="s">
        <v>268</v>
      </c>
      <c r="AJ22" s="258" t="s">
        <v>268</v>
      </c>
      <c r="AK22" s="259" t="s">
        <v>269</v>
      </c>
      <c r="AL22" s="257" t="s">
        <v>268</v>
      </c>
      <c r="AM22" s="258" t="s">
        <v>268</v>
      </c>
      <c r="AN22" s="259" t="s">
        <v>269</v>
      </c>
      <c r="AO22" s="257" t="s">
        <v>268</v>
      </c>
      <c r="AP22" s="258" t="s">
        <v>268</v>
      </c>
      <c r="AQ22" s="259" t="s">
        <v>269</v>
      </c>
    </row>
    <row r="23" spans="1:43" ht="22.5" customHeight="1">
      <c r="A23" s="263" t="s">
        <v>285</v>
      </c>
      <c r="B23" s="257">
        <v>147598</v>
      </c>
      <c r="C23" s="258">
        <v>75697.92</v>
      </c>
      <c r="D23" s="259">
        <v>14.462176219831013</v>
      </c>
      <c r="E23" s="257">
        <v>25941</v>
      </c>
      <c r="F23" s="258">
        <v>10547.968</v>
      </c>
      <c r="G23" s="259">
        <v>21.659646533133614</v>
      </c>
      <c r="H23" s="257">
        <v>22552</v>
      </c>
      <c r="I23" s="258">
        <v>13423.627</v>
      </c>
      <c r="J23" s="259">
        <v>19.015665925517045</v>
      </c>
      <c r="K23" s="257">
        <v>22258</v>
      </c>
      <c r="L23" s="258">
        <v>15673.991</v>
      </c>
      <c r="M23" s="259">
        <v>11.586062882776393</v>
      </c>
      <c r="N23" s="257">
        <v>34208</v>
      </c>
      <c r="O23" s="258">
        <v>11237.613</v>
      </c>
      <c r="P23" s="259">
        <v>14.045459001589865</v>
      </c>
      <c r="Q23" s="257" t="s">
        <v>268</v>
      </c>
      <c r="R23" s="258" t="s">
        <v>268</v>
      </c>
      <c r="S23" s="259" t="s">
        <v>269</v>
      </c>
      <c r="T23" s="257" t="s">
        <v>268</v>
      </c>
      <c r="U23" s="258" t="s">
        <v>268</v>
      </c>
      <c r="V23" s="259" t="s">
        <v>269</v>
      </c>
      <c r="W23" s="257" t="s">
        <v>268</v>
      </c>
      <c r="X23" s="258" t="s">
        <v>268</v>
      </c>
      <c r="Y23" s="259" t="s">
        <v>269</v>
      </c>
      <c r="Z23" s="257" t="s">
        <v>268</v>
      </c>
      <c r="AA23" s="258" t="s">
        <v>268</v>
      </c>
      <c r="AB23" s="259" t="s">
        <v>269</v>
      </c>
      <c r="AC23" s="257" t="s">
        <v>268</v>
      </c>
      <c r="AD23" s="258" t="s">
        <v>268</v>
      </c>
      <c r="AE23" s="259" t="s">
        <v>269</v>
      </c>
      <c r="AF23" s="257" t="s">
        <v>268</v>
      </c>
      <c r="AG23" s="258" t="s">
        <v>268</v>
      </c>
      <c r="AH23" s="259" t="s">
        <v>269</v>
      </c>
      <c r="AI23" s="257" t="s">
        <v>268</v>
      </c>
      <c r="AJ23" s="258" t="s">
        <v>268</v>
      </c>
      <c r="AK23" s="259" t="s">
        <v>269</v>
      </c>
      <c r="AL23" s="257" t="s">
        <v>268</v>
      </c>
      <c r="AM23" s="258" t="s">
        <v>268</v>
      </c>
      <c r="AN23" s="259" t="s">
        <v>269</v>
      </c>
      <c r="AO23" s="257" t="s">
        <v>268</v>
      </c>
      <c r="AP23" s="258" t="s">
        <v>268</v>
      </c>
      <c r="AQ23" s="259" t="s">
        <v>269</v>
      </c>
    </row>
    <row r="24" spans="1:43" ht="22.5" customHeight="1">
      <c r="A24" s="263">
        <v>9</v>
      </c>
      <c r="B24" s="257">
        <v>142028</v>
      </c>
      <c r="C24" s="258">
        <v>74817.29</v>
      </c>
      <c r="D24" s="259">
        <v>-1.163347685114735</v>
      </c>
      <c r="E24" s="257">
        <v>23986</v>
      </c>
      <c r="F24" s="258">
        <v>9908.195</v>
      </c>
      <c r="G24" s="259">
        <v>-6.0653672821153854</v>
      </c>
      <c r="H24" s="257">
        <v>21742</v>
      </c>
      <c r="I24" s="258">
        <v>14122.565</v>
      </c>
      <c r="J24" s="259">
        <v>5.206774592291641</v>
      </c>
      <c r="K24" s="257">
        <v>22894</v>
      </c>
      <c r="L24" s="258">
        <v>17095.363</v>
      </c>
      <c r="M24" s="259">
        <v>9.068347685028023</v>
      </c>
      <c r="N24" s="257">
        <v>32780</v>
      </c>
      <c r="O24" s="258">
        <v>11025.53</v>
      </c>
      <c r="P24" s="259">
        <v>-1.8872602215434742</v>
      </c>
      <c r="Q24" s="257" t="s">
        <v>268</v>
      </c>
      <c r="R24" s="258" t="s">
        <v>268</v>
      </c>
      <c r="S24" s="259" t="s">
        <v>269</v>
      </c>
      <c r="T24" s="257" t="s">
        <v>268</v>
      </c>
      <c r="U24" s="258" t="s">
        <v>268</v>
      </c>
      <c r="V24" s="259" t="s">
        <v>269</v>
      </c>
      <c r="W24" s="257" t="s">
        <v>268</v>
      </c>
      <c r="X24" s="258" t="s">
        <v>268</v>
      </c>
      <c r="Y24" s="259" t="s">
        <v>269</v>
      </c>
      <c r="Z24" s="257" t="s">
        <v>268</v>
      </c>
      <c r="AA24" s="258" t="s">
        <v>268</v>
      </c>
      <c r="AB24" s="259" t="s">
        <v>269</v>
      </c>
      <c r="AC24" s="257" t="s">
        <v>268</v>
      </c>
      <c r="AD24" s="258" t="s">
        <v>268</v>
      </c>
      <c r="AE24" s="259" t="s">
        <v>269</v>
      </c>
      <c r="AF24" s="257" t="s">
        <v>268</v>
      </c>
      <c r="AG24" s="258" t="s">
        <v>268</v>
      </c>
      <c r="AH24" s="259" t="s">
        <v>269</v>
      </c>
      <c r="AI24" s="257" t="s">
        <v>268</v>
      </c>
      <c r="AJ24" s="258" t="s">
        <v>268</v>
      </c>
      <c r="AK24" s="259" t="s">
        <v>269</v>
      </c>
      <c r="AL24" s="257" t="s">
        <v>268</v>
      </c>
      <c r="AM24" s="258" t="s">
        <v>268</v>
      </c>
      <c r="AN24" s="259" t="s">
        <v>269</v>
      </c>
      <c r="AO24" s="257" t="s">
        <v>268</v>
      </c>
      <c r="AP24" s="258" t="s">
        <v>268</v>
      </c>
      <c r="AQ24" s="259" t="s">
        <v>269</v>
      </c>
    </row>
    <row r="25" spans="1:43" ht="22.5" customHeight="1">
      <c r="A25" s="263">
        <v>10</v>
      </c>
      <c r="B25" s="257">
        <v>121916</v>
      </c>
      <c r="C25" s="258">
        <v>62904.186</v>
      </c>
      <c r="D25" s="259">
        <v>-15.922929044877188</v>
      </c>
      <c r="E25" s="257">
        <v>19401</v>
      </c>
      <c r="F25" s="258">
        <v>7465.116</v>
      </c>
      <c r="G25" s="259">
        <v>-24.657155011583843</v>
      </c>
      <c r="H25" s="257">
        <v>18898</v>
      </c>
      <c r="I25" s="258">
        <v>13343.388</v>
      </c>
      <c r="J25" s="259">
        <v>-5.517248460177027</v>
      </c>
      <c r="K25" s="257">
        <v>18221</v>
      </c>
      <c r="L25" s="258">
        <v>12276.688</v>
      </c>
      <c r="M25" s="259">
        <v>-28.187029430144307</v>
      </c>
      <c r="N25" s="257">
        <v>28678</v>
      </c>
      <c r="O25" s="258">
        <v>8824.738</v>
      </c>
      <c r="P25" s="259">
        <v>-19.9608726292523</v>
      </c>
      <c r="Q25" s="257" t="s">
        <v>268</v>
      </c>
      <c r="R25" s="258" t="s">
        <v>268</v>
      </c>
      <c r="S25" s="259" t="s">
        <v>269</v>
      </c>
      <c r="T25" s="257" t="s">
        <v>268</v>
      </c>
      <c r="U25" s="258" t="s">
        <v>268</v>
      </c>
      <c r="V25" s="259" t="s">
        <v>269</v>
      </c>
      <c r="W25" s="257" t="s">
        <v>268</v>
      </c>
      <c r="X25" s="258" t="s">
        <v>268</v>
      </c>
      <c r="Y25" s="259" t="s">
        <v>269</v>
      </c>
      <c r="Z25" s="257" t="s">
        <v>268</v>
      </c>
      <c r="AA25" s="258" t="s">
        <v>268</v>
      </c>
      <c r="AB25" s="259" t="s">
        <v>269</v>
      </c>
      <c r="AC25" s="257" t="s">
        <v>268</v>
      </c>
      <c r="AD25" s="258" t="s">
        <v>268</v>
      </c>
      <c r="AE25" s="259" t="s">
        <v>269</v>
      </c>
      <c r="AF25" s="257" t="s">
        <v>268</v>
      </c>
      <c r="AG25" s="258" t="s">
        <v>268</v>
      </c>
      <c r="AH25" s="259" t="s">
        <v>269</v>
      </c>
      <c r="AI25" s="257" t="s">
        <v>268</v>
      </c>
      <c r="AJ25" s="258" t="s">
        <v>268</v>
      </c>
      <c r="AK25" s="259" t="s">
        <v>269</v>
      </c>
      <c r="AL25" s="257" t="s">
        <v>268</v>
      </c>
      <c r="AM25" s="258" t="s">
        <v>268</v>
      </c>
      <c r="AN25" s="259" t="s">
        <v>269</v>
      </c>
      <c r="AO25" s="257" t="s">
        <v>268</v>
      </c>
      <c r="AP25" s="258" t="s">
        <v>268</v>
      </c>
      <c r="AQ25" s="259" t="s">
        <v>269</v>
      </c>
    </row>
    <row r="26" spans="1:43" ht="22.5" customHeight="1">
      <c r="A26" s="263">
        <v>11</v>
      </c>
      <c r="B26" s="257">
        <v>110494</v>
      </c>
      <c r="C26" s="258">
        <v>56528.028</v>
      </c>
      <c r="D26" s="259">
        <v>-10.13630158094726</v>
      </c>
      <c r="E26" s="257">
        <v>17261</v>
      </c>
      <c r="F26" s="258">
        <v>6999.486</v>
      </c>
      <c r="G26" s="259">
        <v>-6.237411448127528</v>
      </c>
      <c r="H26" s="257">
        <v>17814</v>
      </c>
      <c r="I26" s="258">
        <v>13422.806</v>
      </c>
      <c r="J26" s="259">
        <v>0.5951861701091188</v>
      </c>
      <c r="K26" s="257">
        <v>14986</v>
      </c>
      <c r="L26" s="258">
        <v>9398.487</v>
      </c>
      <c r="M26" s="259">
        <v>-23.444442018889788</v>
      </c>
      <c r="N26" s="257">
        <v>25651</v>
      </c>
      <c r="O26" s="258">
        <v>6916.439</v>
      </c>
      <c r="P26" s="259">
        <v>-21.624426696860567</v>
      </c>
      <c r="Q26" s="257" t="s">
        <v>268</v>
      </c>
      <c r="R26" s="258" t="s">
        <v>268</v>
      </c>
      <c r="S26" s="259" t="s">
        <v>269</v>
      </c>
      <c r="T26" s="257" t="s">
        <v>268</v>
      </c>
      <c r="U26" s="258" t="s">
        <v>268</v>
      </c>
      <c r="V26" s="259" t="s">
        <v>269</v>
      </c>
      <c r="W26" s="257" t="s">
        <v>268</v>
      </c>
      <c r="X26" s="258" t="s">
        <v>268</v>
      </c>
      <c r="Y26" s="259" t="s">
        <v>269</v>
      </c>
      <c r="Z26" s="257" t="s">
        <v>268</v>
      </c>
      <c r="AA26" s="258" t="s">
        <v>268</v>
      </c>
      <c r="AB26" s="259" t="s">
        <v>269</v>
      </c>
      <c r="AC26" s="257" t="s">
        <v>268</v>
      </c>
      <c r="AD26" s="258" t="s">
        <v>268</v>
      </c>
      <c r="AE26" s="259" t="s">
        <v>269</v>
      </c>
      <c r="AF26" s="257" t="s">
        <v>268</v>
      </c>
      <c r="AG26" s="258" t="s">
        <v>268</v>
      </c>
      <c r="AH26" s="259" t="s">
        <v>269</v>
      </c>
      <c r="AI26" s="257" t="s">
        <v>268</v>
      </c>
      <c r="AJ26" s="258" t="s">
        <v>268</v>
      </c>
      <c r="AK26" s="259" t="s">
        <v>269</v>
      </c>
      <c r="AL26" s="257" t="s">
        <v>268</v>
      </c>
      <c r="AM26" s="258" t="s">
        <v>268</v>
      </c>
      <c r="AN26" s="259" t="s">
        <v>269</v>
      </c>
      <c r="AO26" s="257" t="s">
        <v>268</v>
      </c>
      <c r="AP26" s="258" t="s">
        <v>268</v>
      </c>
      <c r="AQ26" s="259" t="s">
        <v>269</v>
      </c>
    </row>
    <row r="27" spans="1:43" ht="22.5" customHeight="1">
      <c r="A27" s="263">
        <v>12</v>
      </c>
      <c r="B27" s="257">
        <v>114223</v>
      </c>
      <c r="C27" s="258">
        <v>62128.156</v>
      </c>
      <c r="D27" s="259">
        <v>9.906816491104209</v>
      </c>
      <c r="E27" s="257">
        <v>17248</v>
      </c>
      <c r="F27" s="258">
        <v>8065.601</v>
      </c>
      <c r="G27" s="259">
        <v>15.231332700715438</v>
      </c>
      <c r="H27" s="257">
        <v>19086</v>
      </c>
      <c r="I27" s="258">
        <v>14071.149</v>
      </c>
      <c r="J27" s="259">
        <v>4.830159953142421</v>
      </c>
      <c r="K27" s="257">
        <v>16816</v>
      </c>
      <c r="L27" s="258">
        <v>13191.297</v>
      </c>
      <c r="M27" s="259">
        <v>40.35553807756504</v>
      </c>
      <c r="N27" s="257">
        <v>24796</v>
      </c>
      <c r="O27" s="258">
        <v>7411.892</v>
      </c>
      <c r="P27" s="259">
        <v>7.163411692057142</v>
      </c>
      <c r="Q27" s="257" t="s">
        <v>268</v>
      </c>
      <c r="R27" s="258" t="s">
        <v>268</v>
      </c>
      <c r="S27" s="259" t="s">
        <v>269</v>
      </c>
      <c r="T27" s="257" t="s">
        <v>268</v>
      </c>
      <c r="U27" s="258" t="s">
        <v>268</v>
      </c>
      <c r="V27" s="259" t="s">
        <v>269</v>
      </c>
      <c r="W27" s="257" t="s">
        <v>268</v>
      </c>
      <c r="X27" s="258" t="s">
        <v>268</v>
      </c>
      <c r="Y27" s="259" t="s">
        <v>269</v>
      </c>
      <c r="Z27" s="257" t="s">
        <v>268</v>
      </c>
      <c r="AA27" s="258" t="s">
        <v>268</v>
      </c>
      <c r="AB27" s="259" t="s">
        <v>269</v>
      </c>
      <c r="AC27" s="257" t="s">
        <v>268</v>
      </c>
      <c r="AD27" s="258" t="s">
        <v>268</v>
      </c>
      <c r="AE27" s="259" t="s">
        <v>269</v>
      </c>
      <c r="AF27" s="257" t="s">
        <v>268</v>
      </c>
      <c r="AG27" s="258" t="s">
        <v>268</v>
      </c>
      <c r="AH27" s="259" t="s">
        <v>269</v>
      </c>
      <c r="AI27" s="257" t="s">
        <v>268</v>
      </c>
      <c r="AJ27" s="258" t="s">
        <v>268</v>
      </c>
      <c r="AK27" s="259" t="s">
        <v>269</v>
      </c>
      <c r="AL27" s="257" t="s">
        <v>268</v>
      </c>
      <c r="AM27" s="258" t="s">
        <v>268</v>
      </c>
      <c r="AN27" s="259" t="s">
        <v>269</v>
      </c>
      <c r="AO27" s="257" t="s">
        <v>268</v>
      </c>
      <c r="AP27" s="258" t="s">
        <v>268</v>
      </c>
      <c r="AQ27" s="259" t="s">
        <v>269</v>
      </c>
    </row>
    <row r="28" spans="1:43" ht="22.5" customHeight="1">
      <c r="A28" s="263">
        <v>13</v>
      </c>
      <c r="B28" s="257">
        <v>105862</v>
      </c>
      <c r="C28" s="258">
        <v>53955.646</v>
      </c>
      <c r="D28" s="259">
        <v>-13.154277426164073</v>
      </c>
      <c r="E28" s="257">
        <v>15765</v>
      </c>
      <c r="F28" s="258">
        <v>7295.826</v>
      </c>
      <c r="G28" s="259">
        <v>-9.543926112883582</v>
      </c>
      <c r="H28" s="257">
        <v>17011</v>
      </c>
      <c r="I28" s="258">
        <v>8037.463</v>
      </c>
      <c r="J28" s="259">
        <v>-42.87983873953719</v>
      </c>
      <c r="K28" s="257">
        <v>15496</v>
      </c>
      <c r="L28" s="258">
        <v>11413.601</v>
      </c>
      <c r="M28" s="259">
        <v>-13.476279095224674</v>
      </c>
      <c r="N28" s="257">
        <v>23244</v>
      </c>
      <c r="O28" s="258">
        <v>7053.218</v>
      </c>
      <c r="P28" s="259">
        <v>-4.839169270140475</v>
      </c>
      <c r="Q28" s="257" t="s">
        <v>268</v>
      </c>
      <c r="R28" s="258" t="s">
        <v>268</v>
      </c>
      <c r="S28" s="259" t="s">
        <v>269</v>
      </c>
      <c r="T28" s="257" t="s">
        <v>268</v>
      </c>
      <c r="U28" s="258" t="s">
        <v>268</v>
      </c>
      <c r="V28" s="259" t="s">
        <v>269</v>
      </c>
      <c r="W28" s="257" t="s">
        <v>268</v>
      </c>
      <c r="X28" s="258" t="s">
        <v>268</v>
      </c>
      <c r="Y28" s="259" t="s">
        <v>269</v>
      </c>
      <c r="Z28" s="257" t="s">
        <v>268</v>
      </c>
      <c r="AA28" s="258" t="s">
        <v>268</v>
      </c>
      <c r="AB28" s="259" t="s">
        <v>269</v>
      </c>
      <c r="AC28" s="257" t="s">
        <v>268</v>
      </c>
      <c r="AD28" s="258" t="s">
        <v>268</v>
      </c>
      <c r="AE28" s="259" t="s">
        <v>269</v>
      </c>
      <c r="AF28" s="257" t="s">
        <v>268</v>
      </c>
      <c r="AG28" s="258" t="s">
        <v>268</v>
      </c>
      <c r="AH28" s="259" t="s">
        <v>269</v>
      </c>
      <c r="AI28" s="257" t="s">
        <v>268</v>
      </c>
      <c r="AJ28" s="258" t="s">
        <v>268</v>
      </c>
      <c r="AK28" s="259" t="s">
        <v>269</v>
      </c>
      <c r="AL28" s="257" t="s">
        <v>268</v>
      </c>
      <c r="AM28" s="258" t="s">
        <v>268</v>
      </c>
      <c r="AN28" s="259" t="s">
        <v>269</v>
      </c>
      <c r="AO28" s="257" t="s">
        <v>268</v>
      </c>
      <c r="AP28" s="258" t="s">
        <v>268</v>
      </c>
      <c r="AQ28" s="259" t="s">
        <v>269</v>
      </c>
    </row>
    <row r="29" spans="1:43" ht="22.5" customHeight="1">
      <c r="A29" s="263">
        <v>14</v>
      </c>
      <c r="B29" s="257">
        <v>97494</v>
      </c>
      <c r="C29" s="258">
        <v>51028.458</v>
      </c>
      <c r="D29" s="259">
        <v>-5.4251745961859115</v>
      </c>
      <c r="E29" s="257">
        <v>13665</v>
      </c>
      <c r="F29" s="258">
        <v>6018.842</v>
      </c>
      <c r="G29" s="259">
        <v>-17.50293935189793</v>
      </c>
      <c r="H29" s="257">
        <v>16506</v>
      </c>
      <c r="I29" s="258">
        <v>9883.759</v>
      </c>
      <c r="J29" s="259">
        <v>22.97112907393788</v>
      </c>
      <c r="K29" s="257">
        <v>12556</v>
      </c>
      <c r="L29" s="258">
        <v>8529.759</v>
      </c>
      <c r="M29" s="259">
        <v>-25.266714685400338</v>
      </c>
      <c r="N29" s="257">
        <v>20494</v>
      </c>
      <c r="O29" s="258">
        <v>6696.66</v>
      </c>
      <c r="P29" s="259">
        <v>-5.055252793831134</v>
      </c>
      <c r="Q29" s="257" t="s">
        <v>268</v>
      </c>
      <c r="R29" s="258" t="s">
        <v>268</v>
      </c>
      <c r="S29" s="259" t="s">
        <v>269</v>
      </c>
      <c r="T29" s="257" t="s">
        <v>268</v>
      </c>
      <c r="U29" s="258" t="s">
        <v>268</v>
      </c>
      <c r="V29" s="259" t="s">
        <v>269</v>
      </c>
      <c r="W29" s="257" t="s">
        <v>268</v>
      </c>
      <c r="X29" s="258" t="s">
        <v>268</v>
      </c>
      <c r="Y29" s="259" t="s">
        <v>269</v>
      </c>
      <c r="Z29" s="257" t="s">
        <v>268</v>
      </c>
      <c r="AA29" s="258" t="s">
        <v>268</v>
      </c>
      <c r="AB29" s="259" t="s">
        <v>269</v>
      </c>
      <c r="AC29" s="257" t="s">
        <v>268</v>
      </c>
      <c r="AD29" s="258" t="s">
        <v>268</v>
      </c>
      <c r="AE29" s="259" t="s">
        <v>269</v>
      </c>
      <c r="AF29" s="257" t="s">
        <v>268</v>
      </c>
      <c r="AG29" s="258" t="s">
        <v>268</v>
      </c>
      <c r="AH29" s="259" t="s">
        <v>269</v>
      </c>
      <c r="AI29" s="257" t="s">
        <v>268</v>
      </c>
      <c r="AJ29" s="258" t="s">
        <v>268</v>
      </c>
      <c r="AK29" s="259" t="s">
        <v>269</v>
      </c>
      <c r="AL29" s="257" t="s">
        <v>268</v>
      </c>
      <c r="AM29" s="258" t="s">
        <v>268</v>
      </c>
      <c r="AN29" s="259" t="s">
        <v>269</v>
      </c>
      <c r="AO29" s="257" t="s">
        <v>268</v>
      </c>
      <c r="AP29" s="258" t="s">
        <v>268</v>
      </c>
      <c r="AQ29" s="259" t="s">
        <v>269</v>
      </c>
    </row>
    <row r="30" spans="1:43" ht="22.5" customHeight="1">
      <c r="A30" s="263">
        <v>15</v>
      </c>
      <c r="B30" s="257">
        <v>96658</v>
      </c>
      <c r="C30" s="258">
        <v>52926.345</v>
      </c>
      <c r="D30" s="259">
        <v>3.719271705212024</v>
      </c>
      <c r="E30" s="257">
        <v>14023</v>
      </c>
      <c r="F30" s="258">
        <v>5927.337</v>
      </c>
      <c r="G30" s="259">
        <v>-1.5203090561274002</v>
      </c>
      <c r="H30" s="257">
        <v>14748</v>
      </c>
      <c r="I30" s="258">
        <v>10337.859</v>
      </c>
      <c r="J30" s="259">
        <v>4.594405832841542</v>
      </c>
      <c r="K30" s="257">
        <v>13092</v>
      </c>
      <c r="L30" s="258">
        <v>9255.397</v>
      </c>
      <c r="M30" s="259">
        <v>8.507133671654742</v>
      </c>
      <c r="N30" s="257">
        <v>19580</v>
      </c>
      <c r="O30" s="258">
        <v>6594.728</v>
      </c>
      <c r="P30" s="259">
        <v>-1.5221319284538848</v>
      </c>
      <c r="Q30" s="257" t="s">
        <v>268</v>
      </c>
      <c r="R30" s="258" t="s">
        <v>268</v>
      </c>
      <c r="S30" s="259" t="s">
        <v>269</v>
      </c>
      <c r="T30" s="257" t="s">
        <v>268</v>
      </c>
      <c r="U30" s="258" t="s">
        <v>268</v>
      </c>
      <c r="V30" s="259" t="s">
        <v>269</v>
      </c>
      <c r="W30" s="257" t="s">
        <v>268</v>
      </c>
      <c r="X30" s="258" t="s">
        <v>268</v>
      </c>
      <c r="Y30" s="259" t="s">
        <v>269</v>
      </c>
      <c r="Z30" s="257" t="s">
        <v>268</v>
      </c>
      <c r="AA30" s="258" t="s">
        <v>268</v>
      </c>
      <c r="AB30" s="259" t="s">
        <v>269</v>
      </c>
      <c r="AC30" s="257" t="s">
        <v>268</v>
      </c>
      <c r="AD30" s="258" t="s">
        <v>268</v>
      </c>
      <c r="AE30" s="259" t="s">
        <v>269</v>
      </c>
      <c r="AF30" s="257" t="s">
        <v>268</v>
      </c>
      <c r="AG30" s="258" t="s">
        <v>268</v>
      </c>
      <c r="AH30" s="259" t="s">
        <v>269</v>
      </c>
      <c r="AI30" s="257" t="s">
        <v>268</v>
      </c>
      <c r="AJ30" s="258" t="s">
        <v>268</v>
      </c>
      <c r="AK30" s="259" t="s">
        <v>269</v>
      </c>
      <c r="AL30" s="257" t="s">
        <v>268</v>
      </c>
      <c r="AM30" s="258" t="s">
        <v>268</v>
      </c>
      <c r="AN30" s="259" t="s">
        <v>269</v>
      </c>
      <c r="AO30" s="257" t="s">
        <v>268</v>
      </c>
      <c r="AP30" s="258" t="s">
        <v>268</v>
      </c>
      <c r="AQ30" s="259" t="s">
        <v>269</v>
      </c>
    </row>
    <row r="31" spans="1:43" ht="22.5" customHeight="1">
      <c r="A31" s="263">
        <v>16</v>
      </c>
      <c r="B31" s="257">
        <v>101099</v>
      </c>
      <c r="C31" s="258">
        <v>61852.487</v>
      </c>
      <c r="D31" s="259">
        <v>16.865215234492382</v>
      </c>
      <c r="E31" s="257">
        <v>13860</v>
      </c>
      <c r="F31" s="258">
        <v>6732.771</v>
      </c>
      <c r="G31" s="259">
        <v>13.588463082156444</v>
      </c>
      <c r="H31" s="257">
        <v>13282</v>
      </c>
      <c r="I31" s="258">
        <v>11608.576</v>
      </c>
      <c r="J31" s="259">
        <v>12.291877844338938</v>
      </c>
      <c r="K31" s="257">
        <v>14305</v>
      </c>
      <c r="L31" s="258">
        <v>12488.948</v>
      </c>
      <c r="M31" s="259">
        <v>34.93692382941542</v>
      </c>
      <c r="N31" s="257">
        <v>19710</v>
      </c>
      <c r="O31" s="258">
        <v>7873.946</v>
      </c>
      <c r="P31" s="259">
        <v>19.397585465238286</v>
      </c>
      <c r="Q31" s="257">
        <v>4963</v>
      </c>
      <c r="R31" s="258">
        <v>1165.75</v>
      </c>
      <c r="S31" s="259" t="s">
        <v>269</v>
      </c>
      <c r="T31" s="257">
        <v>16893</v>
      </c>
      <c r="U31" s="258">
        <v>12880.72</v>
      </c>
      <c r="V31" s="259" t="s">
        <v>269</v>
      </c>
      <c r="W31" s="257">
        <v>991</v>
      </c>
      <c r="X31" s="258">
        <v>609.551</v>
      </c>
      <c r="Y31" s="259" t="s">
        <v>269</v>
      </c>
      <c r="Z31" s="257">
        <v>14952</v>
      </c>
      <c r="AA31" s="258">
        <v>13240.649</v>
      </c>
      <c r="AB31" s="259" t="s">
        <v>269</v>
      </c>
      <c r="AC31" s="257">
        <v>588</v>
      </c>
      <c r="AD31" s="258">
        <v>380.515</v>
      </c>
      <c r="AE31" s="259" t="s">
        <v>269</v>
      </c>
      <c r="AF31" s="257">
        <v>3763</v>
      </c>
      <c r="AG31" s="258">
        <v>3013.392</v>
      </c>
      <c r="AH31" s="259" t="s">
        <v>269</v>
      </c>
      <c r="AI31" s="257">
        <v>5850</v>
      </c>
      <c r="AJ31" s="258">
        <v>2137.093</v>
      </c>
      <c r="AK31" s="259" t="s">
        <v>269</v>
      </c>
      <c r="AL31" s="257">
        <v>9766</v>
      </c>
      <c r="AM31" s="258">
        <v>8504.629</v>
      </c>
      <c r="AN31" s="259" t="s">
        <v>269</v>
      </c>
      <c r="AO31" s="257">
        <v>16343</v>
      </c>
      <c r="AP31" s="258">
        <v>8199.82</v>
      </c>
      <c r="AQ31" s="259" t="s">
        <v>269</v>
      </c>
    </row>
    <row r="32" spans="1:43" ht="22.5" customHeight="1">
      <c r="A32" s="263">
        <v>17</v>
      </c>
      <c r="B32" s="257">
        <v>100868</v>
      </c>
      <c r="C32" s="258">
        <v>65381.859</v>
      </c>
      <c r="D32" s="259">
        <v>5.706111704125988</v>
      </c>
      <c r="E32" s="257">
        <v>14774</v>
      </c>
      <c r="F32" s="258">
        <v>7622.459</v>
      </c>
      <c r="G32" s="259">
        <v>13.214291708421385</v>
      </c>
      <c r="H32" s="257">
        <v>12753</v>
      </c>
      <c r="I32" s="258">
        <v>11876.917</v>
      </c>
      <c r="J32" s="259">
        <v>2.311575511070444</v>
      </c>
      <c r="K32" s="257">
        <v>14260</v>
      </c>
      <c r="L32" s="258">
        <v>14065.432</v>
      </c>
      <c r="M32" s="259">
        <v>12.623032780663351</v>
      </c>
      <c r="N32" s="257">
        <v>19620</v>
      </c>
      <c r="O32" s="258">
        <v>8437.588</v>
      </c>
      <c r="P32" s="259">
        <v>7.158316808370287</v>
      </c>
      <c r="Q32" s="257">
        <v>4882</v>
      </c>
      <c r="R32" s="258">
        <v>1213.037</v>
      </c>
      <c r="S32" s="259">
        <v>4.056358567445855</v>
      </c>
      <c r="T32" s="257">
        <v>18348</v>
      </c>
      <c r="U32" s="258">
        <v>15535.844</v>
      </c>
      <c r="V32" s="259">
        <v>20.613164481488624</v>
      </c>
      <c r="W32" s="257">
        <v>1047</v>
      </c>
      <c r="X32" s="258">
        <v>624.766</v>
      </c>
      <c r="Y32" s="259">
        <v>2.496099588057433</v>
      </c>
      <c r="Z32" s="257">
        <v>14640</v>
      </c>
      <c r="AA32" s="258">
        <v>13710.987</v>
      </c>
      <c r="AB32" s="259">
        <v>3.552227689141233</v>
      </c>
      <c r="AC32" s="257">
        <v>753</v>
      </c>
      <c r="AD32" s="258">
        <v>479.167</v>
      </c>
      <c r="AE32" s="259">
        <v>25.925916192528547</v>
      </c>
      <c r="AF32" s="257">
        <v>3966</v>
      </c>
      <c r="AG32" s="258">
        <v>3260.376</v>
      </c>
      <c r="AH32" s="259">
        <v>8.196212109144781</v>
      </c>
      <c r="AI32" s="257">
        <v>5766</v>
      </c>
      <c r="AJ32" s="258">
        <v>2383.363</v>
      </c>
      <c r="AK32" s="259">
        <v>11.52359770959896</v>
      </c>
      <c r="AL32" s="257">
        <v>9670</v>
      </c>
      <c r="AM32" s="258">
        <v>7532.396</v>
      </c>
      <c r="AN32" s="259">
        <v>-11.431809665065927</v>
      </c>
      <c r="AO32" s="257">
        <v>16392</v>
      </c>
      <c r="AP32" s="258">
        <v>8100.254</v>
      </c>
      <c r="AQ32" s="259">
        <v>-1.2142461663792687</v>
      </c>
    </row>
    <row r="33" spans="1:43" ht="22.5" customHeight="1">
      <c r="A33" s="263">
        <v>18</v>
      </c>
      <c r="B33" s="257">
        <v>102274</v>
      </c>
      <c r="C33" s="258">
        <v>66996.538</v>
      </c>
      <c r="D33" s="259">
        <v>2.4696131689984497</v>
      </c>
      <c r="E33" s="257">
        <v>15039</v>
      </c>
      <c r="F33" s="258">
        <v>6918.188</v>
      </c>
      <c r="G33" s="259">
        <v>-9.239419982449235</v>
      </c>
      <c r="H33" s="257">
        <v>12803</v>
      </c>
      <c r="I33" s="258">
        <v>11638.508</v>
      </c>
      <c r="J33" s="259">
        <v>-2.0073306902793036</v>
      </c>
      <c r="K33" s="257">
        <v>14958</v>
      </c>
      <c r="L33" s="258">
        <v>15672.038</v>
      </c>
      <c r="M33" s="259">
        <v>11.422372238549087</v>
      </c>
      <c r="N33" s="257">
        <v>18975</v>
      </c>
      <c r="O33" s="258">
        <v>9798.893</v>
      </c>
      <c r="P33" s="259">
        <v>16.13381691545024</v>
      </c>
      <c r="Q33" s="257">
        <v>5180</v>
      </c>
      <c r="R33" s="258">
        <v>1491.983</v>
      </c>
      <c r="S33" s="259">
        <v>22.99567119551999</v>
      </c>
      <c r="T33" s="257">
        <v>19916</v>
      </c>
      <c r="U33" s="258">
        <v>17558.259</v>
      </c>
      <c r="V33" s="259">
        <v>13.01773498755523</v>
      </c>
      <c r="W33" s="257">
        <v>1017</v>
      </c>
      <c r="X33" s="258">
        <v>465.26</v>
      </c>
      <c r="Y33" s="259">
        <v>-25.53051862617363</v>
      </c>
      <c r="Z33" s="257">
        <v>15142</v>
      </c>
      <c r="AA33" s="258">
        <v>13257.936</v>
      </c>
      <c r="AB33" s="259">
        <v>-3.3042916604034502</v>
      </c>
      <c r="AC33" s="257">
        <v>810</v>
      </c>
      <c r="AD33" s="258">
        <v>487.631</v>
      </c>
      <c r="AE33" s="259">
        <v>1.7663987712008549</v>
      </c>
      <c r="AF33" s="257">
        <v>4046</v>
      </c>
      <c r="AG33" s="258">
        <v>2936.873</v>
      </c>
      <c r="AH33" s="259">
        <v>-9.922260500015938</v>
      </c>
      <c r="AI33" s="257">
        <v>5791</v>
      </c>
      <c r="AJ33" s="258">
        <v>2646.55</v>
      </c>
      <c r="AK33" s="259">
        <v>11.042673734550718</v>
      </c>
      <c r="AL33" s="257">
        <v>8946</v>
      </c>
      <c r="AM33" s="258">
        <v>7191.358</v>
      </c>
      <c r="AN33" s="259">
        <v>-4.527616445019618</v>
      </c>
      <c r="AO33" s="257">
        <v>16540</v>
      </c>
      <c r="AP33" s="258">
        <v>7963.929</v>
      </c>
      <c r="AQ33" s="259">
        <v>-1.6829719166831012</v>
      </c>
    </row>
    <row r="34" spans="1:43" ht="22.5" customHeight="1">
      <c r="A34" s="263">
        <v>19</v>
      </c>
      <c r="B34" s="257">
        <v>86453</v>
      </c>
      <c r="C34" s="258">
        <v>59237.699</v>
      </c>
      <c r="D34" s="259">
        <v>-11.580955123382637</v>
      </c>
      <c r="E34" s="257">
        <v>13272</v>
      </c>
      <c r="F34" s="258">
        <v>6361.596</v>
      </c>
      <c r="G34" s="259">
        <v>-8.045343665133117</v>
      </c>
      <c r="H34" s="257">
        <v>10544</v>
      </c>
      <c r="I34" s="258">
        <v>13250.48</v>
      </c>
      <c r="J34" s="259">
        <v>13.850332018502726</v>
      </c>
      <c r="K34" s="257">
        <v>11552</v>
      </c>
      <c r="L34" s="258">
        <v>12375.604</v>
      </c>
      <c r="M34" s="259">
        <v>-21.03385660499292</v>
      </c>
      <c r="N34" s="257">
        <v>15769</v>
      </c>
      <c r="O34" s="258">
        <v>8283.037</v>
      </c>
      <c r="P34" s="259">
        <v>-15.46966580816833</v>
      </c>
      <c r="Q34" s="257">
        <v>4447</v>
      </c>
      <c r="R34" s="258">
        <v>1099.148</v>
      </c>
      <c r="S34" s="259">
        <v>-26.329723596046335</v>
      </c>
      <c r="T34" s="257">
        <v>16178</v>
      </c>
      <c r="U34" s="258">
        <v>14251.05</v>
      </c>
      <c r="V34" s="259">
        <v>-18.835631710410468</v>
      </c>
      <c r="W34" s="257">
        <v>873</v>
      </c>
      <c r="X34" s="258">
        <v>563.349</v>
      </c>
      <c r="Y34" s="259">
        <v>21.08262047027469</v>
      </c>
      <c r="Z34" s="257">
        <v>12820</v>
      </c>
      <c r="AA34" s="258">
        <v>14631.695</v>
      </c>
      <c r="AB34" s="259">
        <v>10.361786329335132</v>
      </c>
      <c r="AC34" s="257">
        <v>674</v>
      </c>
      <c r="AD34" s="258">
        <v>671.059</v>
      </c>
      <c r="AE34" s="259">
        <v>37.616148276052996</v>
      </c>
      <c r="AF34" s="257">
        <v>3173</v>
      </c>
      <c r="AG34" s="258">
        <v>2415.202</v>
      </c>
      <c r="AH34" s="259">
        <v>-17.762804179819824</v>
      </c>
      <c r="AI34" s="257">
        <v>4922</v>
      </c>
      <c r="AJ34" s="258">
        <v>2468.99</v>
      </c>
      <c r="AK34" s="259">
        <v>-6.709111862613597</v>
      </c>
      <c r="AL34" s="257">
        <v>7911</v>
      </c>
      <c r="AM34" s="258">
        <v>5829.484</v>
      </c>
      <c r="AN34" s="259">
        <v>-18.937647103648573</v>
      </c>
      <c r="AO34" s="257">
        <v>14191</v>
      </c>
      <c r="AP34" s="258">
        <v>5840.689</v>
      </c>
      <c r="AQ34" s="259">
        <v>-26.660709807935262</v>
      </c>
    </row>
    <row r="35" spans="1:43" ht="22.5" customHeight="1">
      <c r="A35" s="263">
        <v>20</v>
      </c>
      <c r="B35" s="257">
        <v>81332</v>
      </c>
      <c r="C35" s="258">
        <v>54889.358</v>
      </c>
      <c r="D35" s="259">
        <v>-7.3404961256175625</v>
      </c>
      <c r="E35" s="264">
        <v>11867</v>
      </c>
      <c r="F35" s="265">
        <v>7760.991</v>
      </c>
      <c r="G35" s="259">
        <v>21.997545898859343</v>
      </c>
      <c r="H35" s="257">
        <v>9854</v>
      </c>
      <c r="I35" s="258">
        <v>8803.349</v>
      </c>
      <c r="J35" s="259">
        <v>-33.56203699790498</v>
      </c>
      <c r="K35" s="257">
        <v>11093</v>
      </c>
      <c r="L35" s="258">
        <v>12979.881</v>
      </c>
      <c r="M35" s="259">
        <v>4.88280814415198</v>
      </c>
      <c r="N35" s="257">
        <v>14802</v>
      </c>
      <c r="O35" s="258">
        <v>7859.27</v>
      </c>
      <c r="P35" s="259">
        <v>-5.116082422425492</v>
      </c>
      <c r="Q35" s="257">
        <v>3686</v>
      </c>
      <c r="R35" s="265">
        <v>1110.684</v>
      </c>
      <c r="S35" s="259">
        <v>1.049540189310278</v>
      </c>
      <c r="T35" s="257">
        <v>15880</v>
      </c>
      <c r="U35" s="258">
        <v>14730.967</v>
      </c>
      <c r="V35" s="259">
        <v>3.367590458246923</v>
      </c>
      <c r="W35" s="257">
        <v>896</v>
      </c>
      <c r="X35" s="258">
        <v>758.136</v>
      </c>
      <c r="Y35" s="259">
        <v>34.57661236640163</v>
      </c>
      <c r="Z35" s="257">
        <v>12128</v>
      </c>
      <c r="AA35" s="258">
        <v>10470.151</v>
      </c>
      <c r="AB35" s="259">
        <v>-28.44198160226823</v>
      </c>
      <c r="AC35" s="257">
        <v>698</v>
      </c>
      <c r="AD35" s="258">
        <v>612.669</v>
      </c>
      <c r="AE35" s="259">
        <v>-8.701172326129296</v>
      </c>
      <c r="AF35" s="257">
        <v>2895</v>
      </c>
      <c r="AG35" s="258">
        <v>3144.524</v>
      </c>
      <c r="AH35" s="259">
        <v>30.197142930487814</v>
      </c>
      <c r="AI35" s="257">
        <v>4485</v>
      </c>
      <c r="AJ35" s="258">
        <v>2425.043</v>
      </c>
      <c r="AK35" s="259">
        <v>-1.7799586065557236</v>
      </c>
      <c r="AL35" s="257">
        <v>7244</v>
      </c>
      <c r="AM35" s="258">
        <v>4729.71</v>
      </c>
      <c r="AN35" s="259">
        <v>-18.865717789087327</v>
      </c>
      <c r="AO35" s="257">
        <v>12661</v>
      </c>
      <c r="AP35" s="258">
        <v>5459.052</v>
      </c>
      <c r="AQ35" s="259">
        <v>-6.534109246357744</v>
      </c>
    </row>
    <row r="36" spans="1:43" ht="22.5" customHeight="1">
      <c r="A36" s="263">
        <v>21</v>
      </c>
      <c r="B36" s="257">
        <v>63517</v>
      </c>
      <c r="C36" s="258">
        <v>36644.306</v>
      </c>
      <c r="D36" s="259">
        <v>-33.2396891943972</v>
      </c>
      <c r="E36" s="257">
        <v>8506</v>
      </c>
      <c r="F36" s="258">
        <v>6206.181</v>
      </c>
      <c r="G36" s="259">
        <v>-20.033652918808954</v>
      </c>
      <c r="H36" s="257">
        <v>8065</v>
      </c>
      <c r="I36" s="258">
        <v>5829.155</v>
      </c>
      <c r="J36" s="259">
        <v>-33.78480167036432</v>
      </c>
      <c r="K36" s="257">
        <v>6550</v>
      </c>
      <c r="L36" s="258">
        <v>6410.584</v>
      </c>
      <c r="M36" s="259">
        <v>-50.61138079771301</v>
      </c>
      <c r="N36" s="257">
        <v>11073</v>
      </c>
      <c r="O36" s="258">
        <v>4477.834</v>
      </c>
      <c r="P36" s="259">
        <v>-43.02481019229521</v>
      </c>
      <c r="Q36" s="257">
        <v>2845</v>
      </c>
      <c r="R36" s="258">
        <v>724.649</v>
      </c>
      <c r="S36" s="259">
        <v>-34.756510402598764</v>
      </c>
      <c r="T36" s="257">
        <v>8797</v>
      </c>
      <c r="U36" s="258">
        <v>7129.861</v>
      </c>
      <c r="V36" s="259">
        <v>-51.59950463537118</v>
      </c>
      <c r="W36" s="257">
        <v>678</v>
      </c>
      <c r="X36" s="258">
        <v>305.121</v>
      </c>
      <c r="Y36" s="259">
        <v>-59.75379087657095</v>
      </c>
      <c r="Z36" s="257">
        <v>9950</v>
      </c>
      <c r="AA36" s="258">
        <v>7200.962</v>
      </c>
      <c r="AB36" s="259">
        <v>-31.223895433790787</v>
      </c>
      <c r="AC36" s="257">
        <v>589</v>
      </c>
      <c r="AD36" s="258">
        <v>610.632</v>
      </c>
      <c r="AE36" s="259">
        <v>-0.33247969131781474</v>
      </c>
      <c r="AF36" s="257">
        <v>1927</v>
      </c>
      <c r="AG36" s="258">
        <v>2497.733</v>
      </c>
      <c r="AH36" s="259">
        <v>-20.56880469031242</v>
      </c>
      <c r="AI36" s="257">
        <v>3702</v>
      </c>
      <c r="AJ36" s="258">
        <v>1498.459</v>
      </c>
      <c r="AK36" s="259">
        <v>-38.20897196462083</v>
      </c>
      <c r="AL36" s="257">
        <v>6297</v>
      </c>
      <c r="AM36" s="258">
        <v>4116.652</v>
      </c>
      <c r="AN36" s="259">
        <v>-12.961851783724583</v>
      </c>
      <c r="AO36" s="257">
        <v>10232</v>
      </c>
      <c r="AP36" s="258">
        <v>4083.997</v>
      </c>
      <c r="AQ36" s="259">
        <v>-25.188530902435076</v>
      </c>
    </row>
    <row r="37" spans="1:43" ht="22.5" customHeight="1">
      <c r="A37" s="263">
        <v>22</v>
      </c>
      <c r="B37" s="257">
        <v>65019</v>
      </c>
      <c r="C37" s="258">
        <v>37653.343</v>
      </c>
      <c r="D37" s="259">
        <v>2.7535983353048152</v>
      </c>
      <c r="E37" s="257">
        <v>8187</v>
      </c>
      <c r="F37" s="258">
        <v>5579.964</v>
      </c>
      <c r="G37" s="259">
        <v>-10.090214900274418</v>
      </c>
      <c r="H37" s="257">
        <v>7498</v>
      </c>
      <c r="I37" s="258">
        <v>5890.173</v>
      </c>
      <c r="J37" s="259">
        <v>1.046772645434885</v>
      </c>
      <c r="K37" s="257">
        <v>6479</v>
      </c>
      <c r="L37" s="258">
        <v>6334.241</v>
      </c>
      <c r="M37" s="259">
        <v>-1.1908899407604707</v>
      </c>
      <c r="N37" s="257">
        <v>11089</v>
      </c>
      <c r="O37" s="258">
        <v>4065.821</v>
      </c>
      <c r="P37" s="259">
        <v>-9.201167350107227</v>
      </c>
      <c r="Q37" s="257">
        <v>2610</v>
      </c>
      <c r="R37" s="258">
        <v>612.388</v>
      </c>
      <c r="S37" s="259">
        <v>-15.491776018458594</v>
      </c>
      <c r="T37" s="257">
        <v>8715</v>
      </c>
      <c r="U37" s="258">
        <v>6745.503</v>
      </c>
      <c r="V37" s="259">
        <v>-5.3908203820523255</v>
      </c>
      <c r="W37" s="257">
        <v>630</v>
      </c>
      <c r="X37" s="258">
        <v>362.982</v>
      </c>
      <c r="Y37" s="259">
        <v>18.96329652826256</v>
      </c>
      <c r="Z37" s="257">
        <v>8780</v>
      </c>
      <c r="AA37" s="258">
        <v>6763.962</v>
      </c>
      <c r="AB37" s="259">
        <v>-6.068633607565204</v>
      </c>
      <c r="AC37" s="257">
        <v>587</v>
      </c>
      <c r="AD37" s="258">
        <v>384.532</v>
      </c>
      <c r="AE37" s="259">
        <v>-37.02721115172477</v>
      </c>
      <c r="AF37" s="257">
        <v>1975</v>
      </c>
      <c r="AG37" s="258">
        <v>3121.942</v>
      </c>
      <c r="AH37" s="259">
        <v>24.991021858621394</v>
      </c>
      <c r="AI37" s="257">
        <v>3691</v>
      </c>
      <c r="AJ37" s="258">
        <v>1054.395</v>
      </c>
      <c r="AK37" s="259">
        <v>-29.63471139350493</v>
      </c>
      <c r="AL37" s="257">
        <v>9136</v>
      </c>
      <c r="AM37" s="258">
        <v>6851.732</v>
      </c>
      <c r="AN37" s="259">
        <v>66.43942699067108</v>
      </c>
      <c r="AO37" s="257">
        <v>9752</v>
      </c>
      <c r="AP37" s="258">
        <v>3835.116</v>
      </c>
      <c r="AQ37" s="259">
        <v>-6.094054427562028</v>
      </c>
    </row>
    <row r="38" spans="1:43" ht="22.5" customHeight="1">
      <c r="A38" s="263">
        <v>23</v>
      </c>
      <c r="B38" s="257">
        <v>66682</v>
      </c>
      <c r="C38" s="258">
        <v>39986.676</v>
      </c>
      <c r="D38" s="259">
        <v>6.196881376508841</v>
      </c>
      <c r="E38" s="257">
        <v>8626</v>
      </c>
      <c r="F38" s="258">
        <v>4771.638</v>
      </c>
      <c r="G38" s="259">
        <v>-14.486222491758014</v>
      </c>
      <c r="H38" s="257">
        <v>7931</v>
      </c>
      <c r="I38" s="258">
        <v>5342.114</v>
      </c>
      <c r="J38" s="259">
        <v>-9.304633327408212</v>
      </c>
      <c r="K38" s="257">
        <v>6922</v>
      </c>
      <c r="L38" s="258">
        <v>6647.735</v>
      </c>
      <c r="M38" s="259">
        <v>4.949195965230871</v>
      </c>
      <c r="N38" s="257">
        <v>11270</v>
      </c>
      <c r="O38" s="258">
        <v>5314.67</v>
      </c>
      <c r="P38" s="259">
        <v>30.715789012846358</v>
      </c>
      <c r="Q38" s="257">
        <v>2460</v>
      </c>
      <c r="R38" s="258">
        <v>668.321</v>
      </c>
      <c r="S38" s="259">
        <v>9.133588509245769</v>
      </c>
      <c r="T38" s="257">
        <v>9765</v>
      </c>
      <c r="U38" s="258">
        <v>7180.524</v>
      </c>
      <c r="V38" s="259">
        <v>6.449052057348425</v>
      </c>
      <c r="W38" s="257">
        <v>507</v>
      </c>
      <c r="X38" s="258">
        <v>600.534</v>
      </c>
      <c r="Y38" s="259">
        <v>65.44456749921483</v>
      </c>
      <c r="Z38" s="257">
        <v>9355</v>
      </c>
      <c r="AA38" s="258">
        <v>6475.804</v>
      </c>
      <c r="AB38" s="259">
        <v>-4.260195429838305</v>
      </c>
      <c r="AC38" s="257">
        <v>602</v>
      </c>
      <c r="AD38" s="258">
        <v>405.322</v>
      </c>
      <c r="AE38" s="259">
        <v>5.406572144840993</v>
      </c>
      <c r="AF38" s="257">
        <v>2113</v>
      </c>
      <c r="AG38" s="258">
        <v>1758.24</v>
      </c>
      <c r="AH38" s="259">
        <v>-43.681208683569395</v>
      </c>
      <c r="AI38" s="257">
        <v>3508</v>
      </c>
      <c r="AJ38" s="258">
        <v>982.864</v>
      </c>
      <c r="AK38" s="259">
        <v>-6.784079970030206</v>
      </c>
      <c r="AL38" s="257">
        <v>10637</v>
      </c>
      <c r="AM38" s="258">
        <v>9669.665</v>
      </c>
      <c r="AN38" s="259">
        <v>41.12730912417473</v>
      </c>
      <c r="AO38" s="257">
        <v>9674</v>
      </c>
      <c r="AP38" s="258">
        <v>3318.169</v>
      </c>
      <c r="AQ38" s="259">
        <v>-13.479305449952491</v>
      </c>
    </row>
    <row r="39" spans="1:43" ht="22.5" customHeight="1">
      <c r="A39" s="263">
        <v>24</v>
      </c>
      <c r="B39" s="257">
        <v>72784</v>
      </c>
      <c r="C39" s="258">
        <v>42857.266</v>
      </c>
      <c r="D39" s="259">
        <v>7.178866280357994</v>
      </c>
      <c r="E39" s="257">
        <v>9429</v>
      </c>
      <c r="F39" s="258">
        <v>5287.528</v>
      </c>
      <c r="G39" s="259">
        <v>10.81159132356646</v>
      </c>
      <c r="H39" s="257">
        <v>9573</v>
      </c>
      <c r="I39" s="258">
        <v>6558.556</v>
      </c>
      <c r="J39" s="259">
        <v>22.77079822706891</v>
      </c>
      <c r="K39" s="257">
        <v>7750</v>
      </c>
      <c r="L39" s="258">
        <v>8056.241</v>
      </c>
      <c r="M39" s="259">
        <v>21.187757935597617</v>
      </c>
      <c r="N39" s="257">
        <v>12471</v>
      </c>
      <c r="O39" s="258">
        <v>5957.916</v>
      </c>
      <c r="P39" s="259">
        <v>12.103216192162463</v>
      </c>
      <c r="Q39" s="257">
        <v>3192</v>
      </c>
      <c r="R39" s="258">
        <v>730.872</v>
      </c>
      <c r="S39" s="259">
        <v>9.359424587885172</v>
      </c>
      <c r="T39" s="257">
        <v>10583</v>
      </c>
      <c r="U39" s="258">
        <v>7974.727</v>
      </c>
      <c r="V39" s="259">
        <v>11.06051591777981</v>
      </c>
      <c r="W39" s="257">
        <v>575</v>
      </c>
      <c r="X39" s="258">
        <v>382.585</v>
      </c>
      <c r="Y39" s="259">
        <v>-36.29253297898204</v>
      </c>
      <c r="Z39" s="257">
        <v>11658</v>
      </c>
      <c r="AA39" s="258">
        <v>8011.779</v>
      </c>
      <c r="AB39" s="259">
        <v>23.71867647631089</v>
      </c>
      <c r="AC39" s="257">
        <v>680</v>
      </c>
      <c r="AD39" s="258">
        <v>548.113</v>
      </c>
      <c r="AE39" s="259">
        <v>35.22902778531636</v>
      </c>
      <c r="AF39" s="257">
        <v>2179</v>
      </c>
      <c r="AG39" s="258">
        <v>2030.597</v>
      </c>
      <c r="AH39" s="259">
        <v>15.490319865319861</v>
      </c>
      <c r="AI39" s="257">
        <v>3815</v>
      </c>
      <c r="AJ39" s="258">
        <v>1115.237</v>
      </c>
      <c r="AK39" s="259">
        <v>13.468089176122035</v>
      </c>
      <c r="AL39" s="257">
        <v>10290</v>
      </c>
      <c r="AM39" s="258">
        <v>8275.023</v>
      </c>
      <c r="AN39" s="259">
        <v>-14.422857461969983</v>
      </c>
      <c r="AO39" s="257">
        <v>10316</v>
      </c>
      <c r="AP39" s="258">
        <v>3664.34</v>
      </c>
      <c r="AQ39" s="259">
        <v>10.432590986173395</v>
      </c>
    </row>
    <row r="40" spans="1:43" ht="22.5" customHeight="1">
      <c r="A40" s="263">
        <v>25</v>
      </c>
      <c r="B40" s="257">
        <v>75055</v>
      </c>
      <c r="C40" s="258">
        <v>48076.771</v>
      </c>
      <c r="D40" s="259">
        <v>12.178810006219251</v>
      </c>
      <c r="E40" s="257">
        <v>9706</v>
      </c>
      <c r="F40" s="258">
        <v>5512.054</v>
      </c>
      <c r="G40" s="259">
        <v>4.246332123442187</v>
      </c>
      <c r="H40" s="257">
        <v>9916</v>
      </c>
      <c r="I40" s="258">
        <v>8290.75</v>
      </c>
      <c r="J40" s="259">
        <v>26.411210028548965</v>
      </c>
      <c r="K40" s="257">
        <v>7445</v>
      </c>
      <c r="L40" s="258">
        <v>8199.195</v>
      </c>
      <c r="M40" s="259">
        <v>1.7744503919383732</v>
      </c>
      <c r="N40" s="257">
        <v>12667</v>
      </c>
      <c r="O40" s="258">
        <v>6590.592</v>
      </c>
      <c r="P40" s="259">
        <v>10.619082242851348</v>
      </c>
      <c r="Q40" s="257">
        <v>3374</v>
      </c>
      <c r="R40" s="258">
        <v>865.039</v>
      </c>
      <c r="S40" s="259">
        <v>18.35711314703532</v>
      </c>
      <c r="T40" s="257">
        <v>9966</v>
      </c>
      <c r="U40" s="258">
        <v>8080.319</v>
      </c>
      <c r="V40" s="259">
        <v>1.324082943528964</v>
      </c>
      <c r="W40" s="257">
        <v>531</v>
      </c>
      <c r="X40" s="258">
        <v>348.305</v>
      </c>
      <c r="Y40" s="259">
        <v>-8.960100369852455</v>
      </c>
      <c r="Z40" s="257">
        <v>11900</v>
      </c>
      <c r="AA40" s="258">
        <v>10266.564</v>
      </c>
      <c r="AB40" s="259">
        <v>28.143374898383996</v>
      </c>
      <c r="AC40" s="257">
        <v>676</v>
      </c>
      <c r="AD40" s="258">
        <v>697.574</v>
      </c>
      <c r="AE40" s="259">
        <v>27.268282270261793</v>
      </c>
      <c r="AF40" s="257">
        <v>2282</v>
      </c>
      <c r="AG40" s="258">
        <v>2047.809</v>
      </c>
      <c r="AH40" s="259">
        <v>0.8476324942861595</v>
      </c>
      <c r="AI40" s="257">
        <v>3953</v>
      </c>
      <c r="AJ40" s="258">
        <v>1379.272</v>
      </c>
      <c r="AK40" s="259">
        <v>23.67523674340073</v>
      </c>
      <c r="AL40" s="257">
        <v>11507</v>
      </c>
      <c r="AM40" s="258">
        <v>9811.389</v>
      </c>
      <c r="AN40" s="259">
        <v>18.566304891237166</v>
      </c>
      <c r="AO40" s="257">
        <v>11103</v>
      </c>
      <c r="AP40" s="258">
        <v>4281.458</v>
      </c>
      <c r="AQ40" s="259">
        <v>16.84117740166033</v>
      </c>
    </row>
    <row r="41" spans="1:43" ht="22.5" customHeight="1">
      <c r="A41" s="263">
        <v>26</v>
      </c>
      <c r="B41" s="257">
        <v>72807</v>
      </c>
      <c r="C41" s="258">
        <v>45700.595</v>
      </c>
      <c r="D41" s="259">
        <v>-4.942461713994888</v>
      </c>
      <c r="E41" s="257">
        <v>9367</v>
      </c>
      <c r="F41" s="258">
        <v>4620.165</v>
      </c>
      <c r="G41" s="259">
        <v>-16.18070142273642</v>
      </c>
      <c r="H41" s="257">
        <v>9604</v>
      </c>
      <c r="I41" s="258">
        <v>7621.781</v>
      </c>
      <c r="J41" s="259">
        <v>-8.068859873955915</v>
      </c>
      <c r="K41" s="257">
        <v>7386</v>
      </c>
      <c r="L41" s="258">
        <v>7245.888</v>
      </c>
      <c r="M41" s="259">
        <v>-11.626836537001495</v>
      </c>
      <c r="N41" s="257">
        <v>12775</v>
      </c>
      <c r="O41" s="258">
        <v>7709.271</v>
      </c>
      <c r="P41" s="259">
        <v>16.973877308745557</v>
      </c>
      <c r="Q41" s="257">
        <v>3632</v>
      </c>
      <c r="R41" s="258">
        <v>901.707</v>
      </c>
      <c r="S41" s="259">
        <v>4.238884027194146</v>
      </c>
      <c r="T41" s="257">
        <v>10203</v>
      </c>
      <c r="U41" s="258">
        <v>7831.616</v>
      </c>
      <c r="V41" s="259">
        <v>-3.0778859101973524</v>
      </c>
      <c r="W41" s="257">
        <v>476</v>
      </c>
      <c r="X41" s="258">
        <v>548.879</v>
      </c>
      <c r="Y41" s="259">
        <v>57.58573663886537</v>
      </c>
      <c r="Z41" s="257">
        <v>11775</v>
      </c>
      <c r="AA41" s="258">
        <v>9387.715</v>
      </c>
      <c r="AB41" s="259">
        <v>-8.560303135498899</v>
      </c>
      <c r="AC41" s="257">
        <v>639</v>
      </c>
      <c r="AD41" s="258">
        <v>374.269</v>
      </c>
      <c r="AE41" s="259">
        <v>-46.3470542193373</v>
      </c>
      <c r="AF41" s="257">
        <v>2130</v>
      </c>
      <c r="AG41" s="258">
        <v>1489.457</v>
      </c>
      <c r="AH41" s="259">
        <v>-27.26582410761941</v>
      </c>
      <c r="AI41" s="257">
        <v>3685</v>
      </c>
      <c r="AJ41" s="258">
        <v>1445.725</v>
      </c>
      <c r="AK41" s="259">
        <v>4.817976439745024</v>
      </c>
      <c r="AL41" s="257">
        <v>10007</v>
      </c>
      <c r="AM41" s="258">
        <v>9006.368</v>
      </c>
      <c r="AN41" s="259">
        <v>-8.204964658928517</v>
      </c>
      <c r="AO41" s="257">
        <v>10815</v>
      </c>
      <c r="AP41" s="258">
        <v>4037.341</v>
      </c>
      <c r="AQ41" s="259">
        <v>-5.701725907389488</v>
      </c>
    </row>
    <row r="42" spans="1:43" ht="22.5" customHeight="1">
      <c r="A42" s="263">
        <v>27</v>
      </c>
      <c r="B42" s="257">
        <v>71652</v>
      </c>
      <c r="C42" s="258">
        <v>44403.607</v>
      </c>
      <c r="D42" s="259">
        <v>-2.838011190007478</v>
      </c>
      <c r="E42" s="257">
        <v>9947</v>
      </c>
      <c r="F42" s="258">
        <v>5622.979</v>
      </c>
      <c r="G42" s="259">
        <v>21.705155551803884</v>
      </c>
      <c r="H42" s="257">
        <v>8778</v>
      </c>
      <c r="I42" s="258">
        <v>6059.604</v>
      </c>
      <c r="J42" s="259">
        <v>-20.496219977981525</v>
      </c>
      <c r="K42" s="257">
        <v>7916</v>
      </c>
      <c r="L42" s="258">
        <v>8771.439</v>
      </c>
      <c r="M42" s="259">
        <v>21.0540240202443</v>
      </c>
      <c r="N42" s="257">
        <v>12925</v>
      </c>
      <c r="O42" s="258">
        <v>7955.288</v>
      </c>
      <c r="P42" s="259">
        <v>3.1911837059561208</v>
      </c>
      <c r="Q42" s="257">
        <v>4147</v>
      </c>
      <c r="R42" s="258">
        <v>1032.627</v>
      </c>
      <c r="S42" s="259">
        <v>14.519128719195919</v>
      </c>
      <c r="T42" s="257">
        <v>11159</v>
      </c>
      <c r="U42" s="258">
        <v>9011.922</v>
      </c>
      <c r="V42" s="259">
        <v>15.071040255293426</v>
      </c>
      <c r="W42" s="257">
        <v>608</v>
      </c>
      <c r="X42" s="258">
        <v>386.517</v>
      </c>
      <c r="Y42" s="259">
        <v>-29.580654388307806</v>
      </c>
      <c r="Z42" s="257">
        <v>10510</v>
      </c>
      <c r="AA42" s="258">
        <v>7531.973</v>
      </c>
      <c r="AB42" s="259">
        <v>-19.767770964499874</v>
      </c>
      <c r="AC42" s="257">
        <v>717</v>
      </c>
      <c r="AD42" s="258">
        <v>590.697</v>
      </c>
      <c r="AE42" s="259">
        <v>57.826857153544665</v>
      </c>
      <c r="AF42" s="257">
        <v>2388</v>
      </c>
      <c r="AG42" s="258">
        <v>2480.26</v>
      </c>
      <c r="AH42" s="259">
        <v>66.52108788639083</v>
      </c>
      <c r="AI42" s="257">
        <v>3865</v>
      </c>
      <c r="AJ42" s="258">
        <v>1649.139</v>
      </c>
      <c r="AK42" s="259">
        <v>14.070034065953067</v>
      </c>
      <c r="AL42" s="257">
        <v>8535</v>
      </c>
      <c r="AM42" s="258">
        <v>6407.676</v>
      </c>
      <c r="AN42" s="259">
        <v>-28.85393979015737</v>
      </c>
      <c r="AO42" s="257">
        <v>11141</v>
      </c>
      <c r="AP42" s="258">
        <v>4026.568</v>
      </c>
      <c r="AQ42" s="259">
        <v>-0.26683403755095014</v>
      </c>
    </row>
    <row r="43" spans="1:43" ht="22.5" customHeight="1">
      <c r="A43" s="263">
        <v>28</v>
      </c>
      <c r="B43" s="257">
        <v>72966</v>
      </c>
      <c r="C43" s="258">
        <v>44795.925</v>
      </c>
      <c r="D43" s="259">
        <v>0.8835273224537872</v>
      </c>
      <c r="E43" s="257">
        <v>10318</v>
      </c>
      <c r="F43" s="258">
        <v>5147.354</v>
      </c>
      <c r="G43" s="259">
        <v>-8.458594634623395</v>
      </c>
      <c r="H43" s="257">
        <v>8335</v>
      </c>
      <c r="I43" s="258">
        <v>6018.746</v>
      </c>
      <c r="J43" s="259">
        <v>-0.6742684835510602</v>
      </c>
      <c r="K43" s="257">
        <v>7910</v>
      </c>
      <c r="L43" s="258">
        <v>7982.521</v>
      </c>
      <c r="M43" s="259">
        <v>-8.994168459701996</v>
      </c>
      <c r="N43" s="257">
        <v>13856</v>
      </c>
      <c r="O43" s="258">
        <v>8693.261</v>
      </c>
      <c r="P43" s="259">
        <v>9.27650890828842</v>
      </c>
      <c r="Q43" s="257">
        <v>4089</v>
      </c>
      <c r="R43" s="258">
        <v>1105.779</v>
      </c>
      <c r="S43" s="259">
        <v>7.084068109782152</v>
      </c>
      <c r="T43" s="257">
        <v>11039</v>
      </c>
      <c r="U43" s="258">
        <v>8281.979</v>
      </c>
      <c r="V43" s="259">
        <v>-8.099748311181571</v>
      </c>
      <c r="W43" s="257">
        <v>634</v>
      </c>
      <c r="X43" s="258">
        <v>421.343</v>
      </c>
      <c r="Y43" s="259">
        <v>9.010211711257199</v>
      </c>
      <c r="Z43" s="257">
        <v>10314</v>
      </c>
      <c r="AA43" s="258">
        <v>7941.381</v>
      </c>
      <c r="AB43" s="259">
        <v>5.435601003880379</v>
      </c>
      <c r="AC43" s="257">
        <v>708</v>
      </c>
      <c r="AD43" s="258">
        <v>399.487</v>
      </c>
      <c r="AE43" s="259">
        <v>-32.370233808534664</v>
      </c>
      <c r="AF43" s="257">
        <v>3234</v>
      </c>
      <c r="AG43" s="258">
        <v>1589.891</v>
      </c>
      <c r="AH43" s="259">
        <v>-35.898212284196006</v>
      </c>
      <c r="AI43" s="257">
        <v>4195</v>
      </c>
      <c r="AJ43" s="258">
        <v>2592.318</v>
      </c>
      <c r="AK43" s="259">
        <v>57.19220757013207</v>
      </c>
      <c r="AL43" s="257">
        <v>8812</v>
      </c>
      <c r="AM43" s="258">
        <v>6524.651</v>
      </c>
      <c r="AN43" s="259">
        <v>1.8255448621309824</v>
      </c>
      <c r="AO43" s="257">
        <v>10709</v>
      </c>
      <c r="AP43" s="258">
        <v>3704.949</v>
      </c>
      <c r="AQ43" s="259">
        <v>-7.987422539492698</v>
      </c>
    </row>
    <row r="44" spans="1:43" ht="22.5" customHeight="1">
      <c r="A44" s="263">
        <v>29</v>
      </c>
      <c r="B44" s="257">
        <v>75647</v>
      </c>
      <c r="C44" s="258">
        <v>46859.913</v>
      </c>
      <c r="D44" s="259">
        <v>4.6075351720050435</v>
      </c>
      <c r="E44" s="257">
        <v>10608</v>
      </c>
      <c r="F44" s="258">
        <v>5830.601</v>
      </c>
      <c r="G44" s="259">
        <v>13.273751912147475</v>
      </c>
      <c r="H44" s="257">
        <v>7777</v>
      </c>
      <c r="I44" s="258">
        <v>5293.265</v>
      </c>
      <c r="J44" s="259">
        <v>-12.053690253750531</v>
      </c>
      <c r="K44" s="257">
        <v>7988</v>
      </c>
      <c r="L44" s="258">
        <v>8981.548</v>
      </c>
      <c r="M44" s="259">
        <v>12.51518160741449</v>
      </c>
      <c r="N44" s="257">
        <v>14416</v>
      </c>
      <c r="O44" s="258">
        <v>8943.262</v>
      </c>
      <c r="P44" s="259">
        <v>2.8758023024961545</v>
      </c>
      <c r="Q44" s="257">
        <v>4221</v>
      </c>
      <c r="R44" s="258">
        <v>1143.348</v>
      </c>
      <c r="S44" s="259">
        <v>3.3975143315255565</v>
      </c>
      <c r="T44" s="257">
        <v>11546</v>
      </c>
      <c r="U44" s="258">
        <v>9559.299</v>
      </c>
      <c r="V44" s="259">
        <v>15.422883830060428</v>
      </c>
      <c r="W44" s="257">
        <v>621</v>
      </c>
      <c r="X44" s="258">
        <v>278.15</v>
      </c>
      <c r="Y44" s="259">
        <v>-33.984900662880364</v>
      </c>
      <c r="Z44" s="257">
        <v>9699</v>
      </c>
      <c r="AA44" s="258">
        <v>6592.992</v>
      </c>
      <c r="AB44" s="259">
        <v>-16.979276022646445</v>
      </c>
      <c r="AC44" s="257">
        <v>657</v>
      </c>
      <c r="AD44" s="258">
        <v>447.482</v>
      </c>
      <c r="AE44" s="259">
        <v>12.014158157837414</v>
      </c>
      <c r="AF44" s="257">
        <v>3416</v>
      </c>
      <c r="AG44" s="258">
        <v>2887.258</v>
      </c>
      <c r="AH44" s="259">
        <v>81.60100283604348</v>
      </c>
      <c r="AI44" s="257">
        <v>4640</v>
      </c>
      <c r="AJ44" s="258">
        <v>3403.148</v>
      </c>
      <c r="AK44" s="259">
        <v>31.278184235113116</v>
      </c>
      <c r="AL44" s="257">
        <v>8503</v>
      </c>
      <c r="AM44" s="258">
        <v>5925.081</v>
      </c>
      <c r="AN44" s="259">
        <v>-9.18930376505962</v>
      </c>
      <c r="AO44" s="257">
        <v>10764</v>
      </c>
      <c r="AP44" s="258">
        <v>3679.729</v>
      </c>
      <c r="AQ44" s="259">
        <v>-0.6807111244986146</v>
      </c>
    </row>
    <row r="45" spans="1:43" ht="22.5" customHeight="1">
      <c r="A45" s="263">
        <v>30</v>
      </c>
      <c r="B45" s="257">
        <v>72576</v>
      </c>
      <c r="C45" s="258">
        <v>47118.496</v>
      </c>
      <c r="D45" s="259">
        <v>0.5518213403426415</v>
      </c>
      <c r="E45" s="257">
        <v>10086</v>
      </c>
      <c r="F45" s="258">
        <v>5490.499</v>
      </c>
      <c r="G45" s="259">
        <v>-5.833052201651256</v>
      </c>
      <c r="H45" s="257">
        <v>7480</v>
      </c>
      <c r="I45" s="258">
        <v>5309.773</v>
      </c>
      <c r="J45" s="259">
        <v>0.3118680058527161</v>
      </c>
      <c r="K45" s="257">
        <v>8272</v>
      </c>
      <c r="L45" s="258">
        <v>9878.029</v>
      </c>
      <c r="M45" s="259">
        <v>9.98136401431023</v>
      </c>
      <c r="N45" s="257">
        <v>13732</v>
      </c>
      <c r="O45" s="258">
        <v>9555.445</v>
      </c>
      <c r="P45" s="259">
        <v>6.845186912784172</v>
      </c>
      <c r="Q45" s="257">
        <v>4232</v>
      </c>
      <c r="R45" s="258">
        <v>1243.754</v>
      </c>
      <c r="S45" s="259">
        <v>8.781753236984713</v>
      </c>
      <c r="T45" s="257">
        <v>12493</v>
      </c>
      <c r="U45" s="258">
        <v>11092.284</v>
      </c>
      <c r="V45" s="259">
        <v>16.036583854108983</v>
      </c>
      <c r="W45" s="257">
        <v>430</v>
      </c>
      <c r="X45" s="258">
        <v>512.05</v>
      </c>
      <c r="Y45" s="259">
        <v>84.09131763436994</v>
      </c>
      <c r="Z45" s="257">
        <v>9243</v>
      </c>
      <c r="AA45" s="258">
        <v>6755.48</v>
      </c>
      <c r="AB45" s="259">
        <v>2.46455630463376</v>
      </c>
      <c r="AC45" s="257">
        <v>531</v>
      </c>
      <c r="AD45" s="258">
        <v>562.578</v>
      </c>
      <c r="AE45" s="259">
        <v>25.720811116424784</v>
      </c>
      <c r="AF45" s="257">
        <v>3189</v>
      </c>
      <c r="AG45" s="258">
        <v>1995.395</v>
      </c>
      <c r="AH45" s="259">
        <v>-30.8896191473017</v>
      </c>
      <c r="AI45" s="257">
        <v>4970</v>
      </c>
      <c r="AJ45" s="258">
        <v>3664.084</v>
      </c>
      <c r="AK45" s="259">
        <v>7.667489042498303</v>
      </c>
      <c r="AL45" s="257">
        <v>7684</v>
      </c>
      <c r="AM45" s="258">
        <v>4792.369</v>
      </c>
      <c r="AN45" s="259">
        <v>-19.117240760084115</v>
      </c>
      <c r="AO45" s="257">
        <v>10125</v>
      </c>
      <c r="AP45" s="258">
        <v>3474.745</v>
      </c>
      <c r="AQ45" s="259">
        <v>-5.5706276195882936</v>
      </c>
    </row>
    <row r="46" spans="1:43" ht="22.5" customHeight="1">
      <c r="A46" s="263" t="s">
        <v>286</v>
      </c>
      <c r="B46" s="257">
        <v>70793</v>
      </c>
      <c r="C46" s="258">
        <v>43581.365</v>
      </c>
      <c r="D46" s="259">
        <v>-7.5068843453746865</v>
      </c>
      <c r="E46" s="257">
        <v>10238</v>
      </c>
      <c r="F46" s="258">
        <v>5298.878</v>
      </c>
      <c r="G46" s="259">
        <v>-3.490047079509523</v>
      </c>
      <c r="H46" s="257">
        <v>6491</v>
      </c>
      <c r="I46" s="258">
        <v>4349.929</v>
      </c>
      <c r="J46" s="259">
        <v>-18.076930972378662</v>
      </c>
      <c r="K46" s="257">
        <v>7622</v>
      </c>
      <c r="L46" s="258">
        <v>8607.057</v>
      </c>
      <c r="M46" s="259">
        <v>-12.86665588853809</v>
      </c>
      <c r="N46" s="257">
        <v>13832</v>
      </c>
      <c r="O46" s="258">
        <v>8956.372</v>
      </c>
      <c r="P46" s="259">
        <v>-6.269441140627151</v>
      </c>
      <c r="Q46" s="257">
        <v>4229</v>
      </c>
      <c r="R46" s="258">
        <v>1004.706</v>
      </c>
      <c r="S46" s="259">
        <v>-19.21987788581987</v>
      </c>
      <c r="T46" s="257">
        <v>11595</v>
      </c>
      <c r="U46" s="258">
        <v>9953.568</v>
      </c>
      <c r="V46" s="259">
        <v>-10.265838847977577</v>
      </c>
      <c r="W46" s="257">
        <v>471</v>
      </c>
      <c r="X46" s="258">
        <v>395.712</v>
      </c>
      <c r="Y46" s="259">
        <v>-22.720046870422806</v>
      </c>
      <c r="Z46" s="257">
        <v>8093</v>
      </c>
      <c r="AA46" s="258">
        <v>5663.304</v>
      </c>
      <c r="AB46" s="259">
        <v>-16.167259765405277</v>
      </c>
      <c r="AC46" s="257">
        <v>494</v>
      </c>
      <c r="AD46" s="258">
        <v>389.397</v>
      </c>
      <c r="AE46" s="259">
        <v>-30.78346469289592</v>
      </c>
      <c r="AF46" s="257">
        <v>3127</v>
      </c>
      <c r="AG46" s="258">
        <v>2581.146</v>
      </c>
      <c r="AH46" s="259">
        <v>29.355140210334298</v>
      </c>
      <c r="AI46" s="257">
        <v>5160</v>
      </c>
      <c r="AJ46" s="258">
        <v>3198.793</v>
      </c>
      <c r="AK46" s="259">
        <v>-12.698699047292578</v>
      </c>
      <c r="AL46" s="257">
        <v>7627</v>
      </c>
      <c r="AM46" s="258">
        <v>5095.632</v>
      </c>
      <c r="AN46" s="259">
        <v>6.328039431020443</v>
      </c>
      <c r="AO46" s="257">
        <v>10678</v>
      </c>
      <c r="AP46" s="258">
        <v>3641.103</v>
      </c>
      <c r="AQ46" s="259">
        <v>4.787631898168058</v>
      </c>
    </row>
    <row r="47" spans="1:43" ht="22.5" customHeight="1">
      <c r="A47" s="263">
        <v>2</v>
      </c>
      <c r="B47" s="257">
        <v>62306</v>
      </c>
      <c r="C47" s="258">
        <v>39687.541</v>
      </c>
      <c r="D47" s="259">
        <v>-8.93460771593547</v>
      </c>
      <c r="E47" s="257">
        <v>10117</v>
      </c>
      <c r="F47" s="258">
        <v>5184.627</v>
      </c>
      <c r="G47" s="259">
        <v>-2.1561356951415007</v>
      </c>
      <c r="H47" s="257">
        <v>5004</v>
      </c>
      <c r="I47" s="258">
        <v>3888.007</v>
      </c>
      <c r="J47" s="259">
        <v>-10.619069874473823</v>
      </c>
      <c r="K47" s="257">
        <v>6239</v>
      </c>
      <c r="L47" s="258">
        <v>5726.527</v>
      </c>
      <c r="M47" s="259">
        <v>-33.467072426730766</v>
      </c>
      <c r="N47" s="257">
        <v>14044</v>
      </c>
      <c r="O47" s="258">
        <v>11348.085</v>
      </c>
      <c r="P47" s="259">
        <v>26.704038197609464</v>
      </c>
      <c r="Q47" s="257">
        <v>4397</v>
      </c>
      <c r="R47" s="258">
        <v>1210.82</v>
      </c>
      <c r="S47" s="259">
        <v>20.514857082569435</v>
      </c>
      <c r="T47" s="257">
        <v>9495</v>
      </c>
      <c r="U47" s="258">
        <v>6629.899</v>
      </c>
      <c r="V47" s="259">
        <v>-33.391734501638</v>
      </c>
      <c r="W47" s="257">
        <v>428</v>
      </c>
      <c r="X47" s="258">
        <v>457.298</v>
      </c>
      <c r="Y47" s="259">
        <v>15.56333899401585</v>
      </c>
      <c r="Z47" s="257">
        <v>6843</v>
      </c>
      <c r="AA47" s="258">
        <v>5065.828</v>
      </c>
      <c r="AB47" s="259">
        <v>-10.549954584814799</v>
      </c>
      <c r="AC47" s="257">
        <v>463</v>
      </c>
      <c r="AD47" s="258">
        <v>210.125</v>
      </c>
      <c r="AE47" s="259">
        <v>-46.03836187746696</v>
      </c>
      <c r="AF47" s="257">
        <v>2586</v>
      </c>
      <c r="AG47" s="258">
        <v>2634.718</v>
      </c>
      <c r="AH47" s="259">
        <v>2.075512194970756</v>
      </c>
      <c r="AI47" s="257">
        <v>3458</v>
      </c>
      <c r="AJ47" s="258">
        <v>2271.519</v>
      </c>
      <c r="AK47" s="259">
        <v>-28.988246504228314</v>
      </c>
      <c r="AL47" s="257">
        <v>6700</v>
      </c>
      <c r="AM47" s="258">
        <v>4431.466</v>
      </c>
      <c r="AN47" s="259">
        <v>-13.034026005017623</v>
      </c>
      <c r="AO47" s="257">
        <v>9468</v>
      </c>
      <c r="AP47" s="258">
        <v>3473.007</v>
      </c>
      <c r="AQ47" s="259">
        <v>-4.616623039776684</v>
      </c>
    </row>
    <row r="48" spans="1:43" ht="22.5" customHeight="1">
      <c r="A48" s="263">
        <v>3</v>
      </c>
      <c r="B48" s="257">
        <v>62165</v>
      </c>
      <c r="C48" s="258">
        <v>43874.174</v>
      </c>
      <c r="D48" s="259">
        <v>10.548985637583357</v>
      </c>
      <c r="E48" s="257">
        <v>10089</v>
      </c>
      <c r="F48" s="258">
        <v>7086.875</v>
      </c>
      <c r="G48" s="259">
        <v>36.69016112441648</v>
      </c>
      <c r="H48" s="257">
        <v>5364</v>
      </c>
      <c r="I48" s="258">
        <v>4261.949</v>
      </c>
      <c r="J48" s="259">
        <v>9.617832478182265</v>
      </c>
      <c r="K48" s="257">
        <v>6416</v>
      </c>
      <c r="L48" s="258">
        <v>6751.765</v>
      </c>
      <c r="M48" s="259">
        <v>17.903312077285236</v>
      </c>
      <c r="N48" s="257">
        <v>12861</v>
      </c>
      <c r="O48" s="258">
        <v>13025.231</v>
      </c>
      <c r="P48" s="259">
        <v>14.779110308038753</v>
      </c>
      <c r="Q48" s="257">
        <v>4657</v>
      </c>
      <c r="R48" s="258">
        <v>1059.993</v>
      </c>
      <c r="S48" s="259">
        <v>-12.45659965973472</v>
      </c>
      <c r="T48" s="257">
        <v>10252</v>
      </c>
      <c r="U48" s="258">
        <v>8013.996</v>
      </c>
      <c r="V48" s="259">
        <v>20.87659253934335</v>
      </c>
      <c r="W48" s="257">
        <v>398</v>
      </c>
      <c r="X48" s="258">
        <v>559.776</v>
      </c>
      <c r="Y48" s="259">
        <v>22.409457290432073</v>
      </c>
      <c r="Z48" s="257">
        <v>7354</v>
      </c>
      <c r="AA48" s="258">
        <v>5989.381</v>
      </c>
      <c r="AB48" s="259">
        <v>18.231037453304765</v>
      </c>
      <c r="AC48" s="257">
        <v>482</v>
      </c>
      <c r="AD48" s="258">
        <v>465.372</v>
      </c>
      <c r="AE48" s="259">
        <v>121.47388459250448</v>
      </c>
      <c r="AF48" s="257">
        <v>2589</v>
      </c>
      <c r="AG48" s="258">
        <v>3634.79</v>
      </c>
      <c r="AH48" s="259">
        <v>37.957458824815404</v>
      </c>
      <c r="AI48" s="257">
        <v>3494</v>
      </c>
      <c r="AJ48" s="258">
        <v>1908.925</v>
      </c>
      <c r="AK48" s="259">
        <v>-15.962622368556026</v>
      </c>
      <c r="AL48" s="257">
        <v>6505</v>
      </c>
      <c r="AM48" s="258">
        <v>4447.735</v>
      </c>
      <c r="AN48" s="259">
        <v>0.36712455878031847</v>
      </c>
      <c r="AO48" s="257">
        <v>9061</v>
      </c>
      <c r="AP48" s="258">
        <v>3183.917</v>
      </c>
      <c r="AQ48" s="259">
        <v>-8.323910663007595</v>
      </c>
    </row>
    <row r="49" spans="1:43" ht="22.5" customHeight="1">
      <c r="A49" s="263">
        <v>4</v>
      </c>
      <c r="B49" s="257">
        <v>63403</v>
      </c>
      <c r="C49" s="258">
        <v>43652.328</v>
      </c>
      <c r="D49" s="259">
        <v>-0.5056414281440311</v>
      </c>
      <c r="E49" s="257">
        <v>9590</v>
      </c>
      <c r="F49" s="258">
        <v>5142.766</v>
      </c>
      <c r="G49" s="259">
        <v>-27.432528441661518</v>
      </c>
      <c r="H49" s="257">
        <v>5795</v>
      </c>
      <c r="I49" s="258">
        <v>4147.196</v>
      </c>
      <c r="J49" s="259">
        <v>-2.6925005437653056</v>
      </c>
      <c r="K49" s="257">
        <v>7221</v>
      </c>
      <c r="L49" s="258">
        <v>8602.104</v>
      </c>
      <c r="M49" s="259">
        <v>27.405263660687254</v>
      </c>
      <c r="N49" s="257">
        <v>12248</v>
      </c>
      <c r="O49" s="258">
        <v>13191.004</v>
      </c>
      <c r="P49" s="259">
        <v>1.272706794988892</v>
      </c>
      <c r="Q49" s="257">
        <v>4310</v>
      </c>
      <c r="R49" s="258">
        <v>930.635</v>
      </c>
      <c r="S49" s="259">
        <v>-12.203665495904218</v>
      </c>
      <c r="T49" s="257">
        <v>11343</v>
      </c>
      <c r="U49" s="258">
        <v>9979.255</v>
      </c>
      <c r="V49" s="259">
        <v>24.522834800516492</v>
      </c>
      <c r="W49" s="257">
        <v>454</v>
      </c>
      <c r="X49" s="258">
        <v>516.977</v>
      </c>
      <c r="Y49" s="259">
        <v>-7.645736866175042</v>
      </c>
      <c r="Z49" s="257">
        <v>7379</v>
      </c>
      <c r="AA49" s="258">
        <v>5462.448</v>
      </c>
      <c r="AB49" s="259">
        <v>-8.797787283861226</v>
      </c>
      <c r="AC49" s="257">
        <v>434</v>
      </c>
      <c r="AD49" s="258">
        <v>320.251</v>
      </c>
      <c r="AE49" s="259">
        <v>-31.183870108214506</v>
      </c>
      <c r="AF49" s="257">
        <v>2716</v>
      </c>
      <c r="AG49" s="258">
        <v>1624.409</v>
      </c>
      <c r="AH49" s="259">
        <v>-55.309412648323566</v>
      </c>
      <c r="AI49" s="257">
        <v>5162</v>
      </c>
      <c r="AJ49" s="258">
        <v>1798.152</v>
      </c>
      <c r="AK49" s="259">
        <v>-5.802899537697911</v>
      </c>
      <c r="AL49" s="257">
        <v>6350</v>
      </c>
      <c r="AM49" s="258">
        <v>4441.952</v>
      </c>
      <c r="AN49" s="259">
        <v>-0.13002123552774947</v>
      </c>
      <c r="AO49" s="257">
        <v>9480</v>
      </c>
      <c r="AP49" s="258">
        <v>3047.85</v>
      </c>
      <c r="AQ49" s="259">
        <v>-4.273572458076018</v>
      </c>
    </row>
    <row r="50" spans="1:43" ht="9.75" customHeight="1" thickBot="1">
      <c r="A50" s="263"/>
      <c r="B50" s="266"/>
      <c r="C50" s="267"/>
      <c r="D50" s="268"/>
      <c r="E50" s="269"/>
      <c r="F50" s="270"/>
      <c r="G50" s="268"/>
      <c r="H50" s="266"/>
      <c r="I50" s="270"/>
      <c r="J50" s="268"/>
      <c r="K50" s="269"/>
      <c r="L50" s="270"/>
      <c r="M50" s="268"/>
      <c r="N50" s="269"/>
      <c r="O50" s="270"/>
      <c r="P50" s="268"/>
      <c r="Q50" s="269"/>
      <c r="R50" s="270"/>
      <c r="S50" s="268"/>
      <c r="T50" s="269"/>
      <c r="U50" s="270"/>
      <c r="V50" s="268"/>
      <c r="W50" s="269"/>
      <c r="X50" s="270"/>
      <c r="Y50" s="268"/>
      <c r="Z50" s="269"/>
      <c r="AA50" s="270"/>
      <c r="AB50" s="268"/>
      <c r="AC50" s="269"/>
      <c r="AD50" s="270"/>
      <c r="AE50" s="268"/>
      <c r="AF50" s="269"/>
      <c r="AG50" s="270"/>
      <c r="AH50" s="268"/>
      <c r="AI50" s="269"/>
      <c r="AJ50" s="270"/>
      <c r="AK50" s="268"/>
      <c r="AL50" s="269"/>
      <c r="AM50" s="270"/>
      <c r="AN50" s="268"/>
      <c r="AO50" s="269"/>
      <c r="AP50" s="270"/>
      <c r="AQ50" s="268"/>
    </row>
    <row r="51" spans="1:43" ht="21.75" customHeight="1">
      <c r="A51" s="271" t="s">
        <v>287</v>
      </c>
      <c r="C51" s="272"/>
      <c r="D51" s="273"/>
      <c r="E51" s="272"/>
      <c r="F51" s="272"/>
      <c r="G51" s="273"/>
      <c r="H51" s="272"/>
      <c r="I51" s="272"/>
      <c r="J51" s="273"/>
      <c r="K51" s="272"/>
      <c r="L51" s="272"/>
      <c r="M51" s="273"/>
      <c r="N51" s="272"/>
      <c r="O51" s="272"/>
      <c r="P51" s="273"/>
      <c r="Q51" s="272"/>
      <c r="R51" s="272"/>
      <c r="S51" s="273"/>
      <c r="T51" s="272"/>
      <c r="U51" s="272"/>
      <c r="V51" s="273"/>
      <c r="W51" s="272"/>
      <c r="X51" s="272"/>
      <c r="Y51" s="273"/>
      <c r="Z51" s="234" t="s">
        <v>287</v>
      </c>
      <c r="AA51" s="272"/>
      <c r="AB51" s="273"/>
      <c r="AC51" s="272"/>
      <c r="AD51" s="272"/>
      <c r="AE51" s="273"/>
      <c r="AF51" s="272"/>
      <c r="AG51" s="272"/>
      <c r="AH51" s="273"/>
      <c r="AI51" s="272"/>
      <c r="AJ51" s="272"/>
      <c r="AK51" s="273"/>
      <c r="AL51" s="272"/>
      <c r="AM51" s="272"/>
      <c r="AN51" s="273"/>
      <c r="AO51" s="272"/>
      <c r="AP51" s="272"/>
      <c r="AQ51" s="273"/>
    </row>
    <row r="52" spans="2:8" ht="13.5">
      <c r="B52" s="274"/>
      <c r="H52" s="275"/>
    </row>
  </sheetData>
  <sheetProtection/>
  <mergeCells count="25">
    <mergeCell ref="U5:V5"/>
    <mergeCell ref="X5:Y5"/>
    <mergeCell ref="AA5:AB5"/>
    <mergeCell ref="W2:Y2"/>
    <mergeCell ref="AO2:AQ2"/>
    <mergeCell ref="Q4:S4"/>
    <mergeCell ref="T4:V4"/>
    <mergeCell ref="W4:Y4"/>
    <mergeCell ref="Z4:AB4"/>
    <mergeCell ref="AC4:AE4"/>
    <mergeCell ref="C5:D5"/>
    <mergeCell ref="F5:G5"/>
    <mergeCell ref="I5:J5"/>
    <mergeCell ref="L5:M5"/>
    <mergeCell ref="O5:P5"/>
    <mergeCell ref="R5:S5"/>
    <mergeCell ref="AD5:AE5"/>
    <mergeCell ref="AG5:AH5"/>
    <mergeCell ref="AJ5:AK5"/>
    <mergeCell ref="AM5:AN5"/>
    <mergeCell ref="AP5:AQ5"/>
    <mergeCell ref="AO4:AQ4"/>
    <mergeCell ref="AF4:AH4"/>
    <mergeCell ref="AI4:AK4"/>
    <mergeCell ref="AL4:AN4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125" style="277" customWidth="1"/>
    <col min="2" max="2" width="2.875" style="277" customWidth="1"/>
    <col min="3" max="3" width="21.375" style="277" customWidth="1"/>
    <col min="4" max="5" width="9.625" style="139" customWidth="1"/>
    <col min="6" max="7" width="7.625" style="139" customWidth="1"/>
    <col min="8" max="9" width="9.625" style="139" customWidth="1"/>
    <col min="10" max="11" width="7.625" style="139" customWidth="1"/>
    <col min="12" max="12" width="5.625" style="277" customWidth="1"/>
    <col min="13" max="16384" width="9.00390625" style="277" customWidth="1"/>
  </cols>
  <sheetData>
    <row r="1" spans="1:11" ht="13.5">
      <c r="A1" s="388"/>
      <c r="B1" s="388"/>
      <c r="C1" s="388"/>
      <c r="D1" s="276"/>
      <c r="E1" s="276"/>
      <c r="F1" s="276"/>
      <c r="G1" s="276"/>
      <c r="H1" s="276"/>
      <c r="I1" s="276"/>
      <c r="J1" s="276"/>
      <c r="K1" s="276"/>
    </row>
    <row r="2" spans="1:11" ht="14.25">
      <c r="A2" s="389" t="s">
        <v>288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ht="13.5">
      <c r="D3" s="278"/>
    </row>
    <row r="4" ht="13.5">
      <c r="A4" s="277" t="s">
        <v>289</v>
      </c>
    </row>
    <row r="5" spans="1:11" ht="18" customHeight="1">
      <c r="A5" s="279"/>
      <c r="B5" s="280"/>
      <c r="C5" s="281"/>
      <c r="D5" s="282" t="s">
        <v>290</v>
      </c>
      <c r="E5" s="282"/>
      <c r="F5" s="282"/>
      <c r="G5" s="282"/>
      <c r="H5" s="283" t="s">
        <v>291</v>
      </c>
      <c r="I5" s="282"/>
      <c r="J5" s="282"/>
      <c r="K5" s="284"/>
    </row>
    <row r="6" spans="1:11" ht="18" customHeight="1">
      <c r="A6" s="285"/>
      <c r="B6" s="286"/>
      <c r="C6" s="287"/>
      <c r="D6" s="288" t="s">
        <v>292</v>
      </c>
      <c r="E6" s="288" t="s">
        <v>293</v>
      </c>
      <c r="F6" s="289" t="s">
        <v>7</v>
      </c>
      <c r="G6" s="290" t="s">
        <v>294</v>
      </c>
      <c r="H6" s="291" t="s">
        <v>292</v>
      </c>
      <c r="I6" s="288" t="s">
        <v>293</v>
      </c>
      <c r="J6" s="289" t="s">
        <v>7</v>
      </c>
      <c r="K6" s="292" t="s">
        <v>294</v>
      </c>
    </row>
    <row r="7" spans="1:11" ht="18" customHeight="1">
      <c r="A7" s="285" t="s">
        <v>295</v>
      </c>
      <c r="B7" s="286"/>
      <c r="C7" s="287"/>
      <c r="D7" s="293">
        <v>122238.89</v>
      </c>
      <c r="E7" s="294">
        <v>119466.373</v>
      </c>
      <c r="F7" s="295">
        <v>-2.2681136911501625</v>
      </c>
      <c r="G7" s="296">
        <v>100</v>
      </c>
      <c r="H7" s="293">
        <v>262607.0728</v>
      </c>
      <c r="I7" s="294">
        <v>267468.1743</v>
      </c>
      <c r="J7" s="295">
        <v>1.8510931362850869</v>
      </c>
      <c r="K7" s="297">
        <v>100</v>
      </c>
    </row>
    <row r="8" spans="1:11" ht="18" customHeight="1">
      <c r="A8" s="298" t="s">
        <v>296</v>
      </c>
      <c r="B8" s="299" t="s">
        <v>297</v>
      </c>
      <c r="C8" s="300" t="s">
        <v>298</v>
      </c>
      <c r="D8" s="293">
        <v>5372.434</v>
      </c>
      <c r="E8" s="293">
        <v>4203.844</v>
      </c>
      <c r="F8" s="297">
        <v>-21.751593411850195</v>
      </c>
      <c r="G8" s="296">
        <v>3.5188512837834294</v>
      </c>
      <c r="H8" s="293">
        <v>17619.1139</v>
      </c>
      <c r="I8" s="293">
        <v>14344.7307</v>
      </c>
      <c r="J8" s="297">
        <v>-18.58426716907711</v>
      </c>
      <c r="K8" s="301">
        <v>5.36315422855152</v>
      </c>
    </row>
    <row r="9" spans="1:11" ht="18" customHeight="1">
      <c r="A9" s="302"/>
      <c r="B9" s="303"/>
      <c r="C9" s="304" t="s">
        <v>299</v>
      </c>
      <c r="D9" s="305">
        <v>1016.293</v>
      </c>
      <c r="E9" s="305">
        <v>485.892</v>
      </c>
      <c r="F9" s="306">
        <v>-52.189772044085714</v>
      </c>
      <c r="G9" s="307">
        <v>0.4067186337028914</v>
      </c>
      <c r="H9" s="305">
        <v>3253.0437</v>
      </c>
      <c r="I9" s="305">
        <v>1583.456</v>
      </c>
      <c r="J9" s="306">
        <v>-51.323863248440226</v>
      </c>
      <c r="K9" s="306">
        <v>0.5920166031506799</v>
      </c>
    </row>
    <row r="10" spans="1:11" ht="18" customHeight="1">
      <c r="A10" s="298" t="s">
        <v>300</v>
      </c>
      <c r="B10" s="308"/>
      <c r="C10" s="303" t="s">
        <v>301</v>
      </c>
      <c r="D10" s="305">
        <v>1100.904</v>
      </c>
      <c r="E10" s="305">
        <v>860.035</v>
      </c>
      <c r="F10" s="306">
        <v>-21.87920109292</v>
      </c>
      <c r="G10" s="307">
        <v>0.7198971379167927</v>
      </c>
      <c r="H10" s="305">
        <v>3236.711</v>
      </c>
      <c r="I10" s="305">
        <v>2744.4533</v>
      </c>
      <c r="J10" s="306">
        <v>-15.208577472625748</v>
      </c>
      <c r="K10" s="306">
        <v>1.0260859286091144</v>
      </c>
    </row>
    <row r="11" spans="1:11" ht="18" customHeight="1">
      <c r="A11" s="302"/>
      <c r="B11" s="287"/>
      <c r="C11" s="287" t="s">
        <v>302</v>
      </c>
      <c r="D11" s="293">
        <v>3255.237</v>
      </c>
      <c r="E11" s="293">
        <v>2857.917</v>
      </c>
      <c r="F11" s="301">
        <v>-12.205562912930773</v>
      </c>
      <c r="G11" s="301">
        <v>2.392235512163745</v>
      </c>
      <c r="H11" s="293">
        <v>11129.3592</v>
      </c>
      <c r="I11" s="293">
        <v>10016.8214</v>
      </c>
      <c r="J11" s="301">
        <v>-9.996422794944024</v>
      </c>
      <c r="K11" s="301">
        <v>3.745051696791726</v>
      </c>
    </row>
    <row r="12" spans="1:11" ht="18" customHeight="1">
      <c r="A12" s="298" t="s">
        <v>303</v>
      </c>
      <c r="B12" s="299" t="s">
        <v>304</v>
      </c>
      <c r="C12" s="300" t="s">
        <v>305</v>
      </c>
      <c r="D12" s="293">
        <v>116866.456</v>
      </c>
      <c r="E12" s="294">
        <v>115262.52900000001</v>
      </c>
      <c r="F12" s="309">
        <v>-1.3724442880341883</v>
      </c>
      <c r="G12" s="310">
        <v>96.48114871621657</v>
      </c>
      <c r="H12" s="311">
        <v>244987.9589</v>
      </c>
      <c r="I12" s="312">
        <v>253123.4436</v>
      </c>
      <c r="J12" s="309">
        <v>3.3207692069963173</v>
      </c>
      <c r="K12" s="301">
        <v>94.63684577144848</v>
      </c>
    </row>
    <row r="13" spans="1:11" ht="18" customHeight="1">
      <c r="A13" s="302"/>
      <c r="B13" s="303"/>
      <c r="C13" s="313" t="s">
        <v>306</v>
      </c>
      <c r="D13" s="305">
        <v>66316.402</v>
      </c>
      <c r="E13" s="305">
        <v>68449.501</v>
      </c>
      <c r="F13" s="306">
        <v>3.2165481474703626</v>
      </c>
      <c r="G13" s="307">
        <v>57.29604011666112</v>
      </c>
      <c r="H13" s="305">
        <v>137197.9646</v>
      </c>
      <c r="I13" s="305">
        <v>147953.6949</v>
      </c>
      <c r="J13" s="306">
        <v>7.839569873618956</v>
      </c>
      <c r="K13" s="306">
        <v>55.31637372828173</v>
      </c>
    </row>
    <row r="14" spans="1:11" ht="18" customHeight="1">
      <c r="A14" s="298" t="s">
        <v>307</v>
      </c>
      <c r="B14" s="308"/>
      <c r="C14" s="303" t="s">
        <v>308</v>
      </c>
      <c r="D14" s="305">
        <v>6542.885</v>
      </c>
      <c r="E14" s="305">
        <v>6982.22</v>
      </c>
      <c r="F14" s="306">
        <v>6.714698485454051</v>
      </c>
      <c r="G14" s="307">
        <v>5.844506554158131</v>
      </c>
      <c r="H14" s="305">
        <v>20625.5108</v>
      </c>
      <c r="I14" s="305">
        <v>23075.619</v>
      </c>
      <c r="J14" s="306">
        <v>11.879018288361593</v>
      </c>
      <c r="K14" s="306">
        <v>8.627426070556611</v>
      </c>
    </row>
    <row r="15" spans="1:11" ht="18" customHeight="1">
      <c r="A15" s="314"/>
      <c r="B15" s="287"/>
      <c r="C15" s="287" t="s">
        <v>309</v>
      </c>
      <c r="D15" s="293">
        <v>44007.169</v>
      </c>
      <c r="E15" s="294">
        <v>39830.808</v>
      </c>
      <c r="F15" s="315">
        <v>-9.490183292635805</v>
      </c>
      <c r="G15" s="301">
        <v>33.34060204539732</v>
      </c>
      <c r="H15" s="293">
        <v>87164.4835</v>
      </c>
      <c r="I15" s="294">
        <v>82094.1297</v>
      </c>
      <c r="J15" s="315">
        <v>-5.816995175563676</v>
      </c>
      <c r="K15" s="301">
        <v>30.693045972610133</v>
      </c>
    </row>
    <row r="16" spans="1:11" ht="18" customHeight="1">
      <c r="A16" s="302"/>
      <c r="B16" s="316" t="s">
        <v>310</v>
      </c>
      <c r="C16" s="317" t="s">
        <v>311</v>
      </c>
      <c r="D16" s="293">
        <v>73779.016</v>
      </c>
      <c r="E16" s="294">
        <v>72263.05099999999</v>
      </c>
      <c r="F16" s="309">
        <v>-2.054737352420105</v>
      </c>
      <c r="G16" s="296">
        <v>60.488193610766096</v>
      </c>
      <c r="H16" s="293">
        <v>149543.18180000002</v>
      </c>
      <c r="I16" s="294">
        <v>153263.48690000002</v>
      </c>
      <c r="J16" s="309">
        <v>2.4877798206644854</v>
      </c>
      <c r="K16" s="301">
        <v>57.30157888919347</v>
      </c>
    </row>
    <row r="17" spans="1:11" ht="18" customHeight="1">
      <c r="A17" s="298"/>
      <c r="B17" s="303"/>
      <c r="C17" s="304" t="s">
        <v>312</v>
      </c>
      <c r="D17" s="305">
        <v>70344.769</v>
      </c>
      <c r="E17" s="305">
        <v>68036.302</v>
      </c>
      <c r="F17" s="306">
        <v>-3.2816469978030653</v>
      </c>
      <c r="G17" s="307">
        <v>56.95016956779963</v>
      </c>
      <c r="H17" s="305">
        <v>139274.923</v>
      </c>
      <c r="I17" s="305">
        <v>139809.2582</v>
      </c>
      <c r="J17" s="306">
        <v>0.38365499580999085</v>
      </c>
      <c r="K17" s="306">
        <v>52.27136221567278</v>
      </c>
    </row>
    <row r="18" spans="1:11" ht="18" customHeight="1">
      <c r="A18" s="298"/>
      <c r="B18" s="318"/>
      <c r="C18" s="300" t="s">
        <v>313</v>
      </c>
      <c r="D18" s="293">
        <v>3434.247</v>
      </c>
      <c r="E18" s="294">
        <v>4226.749</v>
      </c>
      <c r="F18" s="315">
        <v>23.07644150231478</v>
      </c>
      <c r="G18" s="301">
        <v>3.5380240429664664</v>
      </c>
      <c r="H18" s="293">
        <v>10268.2588</v>
      </c>
      <c r="I18" s="294">
        <v>13454.2287</v>
      </c>
      <c r="J18" s="315">
        <v>31.027362691715553</v>
      </c>
      <c r="K18" s="301">
        <v>5.030216673520696</v>
      </c>
    </row>
    <row r="19" spans="1:11" ht="18" customHeight="1">
      <c r="A19" s="298"/>
      <c r="B19" s="316" t="s">
        <v>314</v>
      </c>
      <c r="C19" s="300" t="s">
        <v>315</v>
      </c>
      <c r="D19" s="293">
        <v>48459.873999999996</v>
      </c>
      <c r="E19" s="293">
        <v>47203.322000000015</v>
      </c>
      <c r="F19" s="297">
        <v>-2.5929741377370874</v>
      </c>
      <c r="G19" s="296">
        <v>39.511806389233904</v>
      </c>
      <c r="H19" s="293">
        <v>113063.891</v>
      </c>
      <c r="I19" s="293">
        <v>114204.6874</v>
      </c>
      <c r="J19" s="297">
        <v>1.0089838496713242</v>
      </c>
      <c r="K19" s="301">
        <v>42.69842111080652</v>
      </c>
    </row>
    <row r="20" spans="1:11" ht="18" customHeight="1">
      <c r="A20" s="298" t="s">
        <v>316</v>
      </c>
      <c r="B20" s="308"/>
      <c r="C20" s="313" t="s">
        <v>317</v>
      </c>
      <c r="D20" s="305">
        <v>2074.388</v>
      </c>
      <c r="E20" s="305">
        <v>1376.862</v>
      </c>
      <c r="F20" s="306">
        <v>-33.625628378104764</v>
      </c>
      <c r="G20" s="319">
        <v>1.1525100875038703</v>
      </c>
      <c r="H20" s="320">
        <v>2213.4591</v>
      </c>
      <c r="I20" s="320">
        <v>1945.4616</v>
      </c>
      <c r="J20" s="306">
        <v>-12.107632799720577</v>
      </c>
      <c r="K20" s="319">
        <v>0.7273619020623793</v>
      </c>
    </row>
    <row r="21" spans="1:11" ht="18" customHeight="1">
      <c r="A21" s="298"/>
      <c r="B21" s="308"/>
      <c r="C21" s="321" t="s">
        <v>318</v>
      </c>
      <c r="D21" s="305">
        <v>1062.542</v>
      </c>
      <c r="E21" s="305">
        <v>932.336</v>
      </c>
      <c r="F21" s="306">
        <v>-12.254197951704498</v>
      </c>
      <c r="G21" s="306">
        <v>0.780417096951625</v>
      </c>
      <c r="H21" s="305">
        <v>2076.7112</v>
      </c>
      <c r="I21" s="305">
        <v>1737.9565</v>
      </c>
      <c r="J21" s="306">
        <v>-16.312075554848462</v>
      </c>
      <c r="K21" s="306">
        <v>0.6497806718681445</v>
      </c>
    </row>
    <row r="22" spans="1:11" ht="18" customHeight="1">
      <c r="A22" s="302"/>
      <c r="B22" s="303"/>
      <c r="C22" s="313" t="s">
        <v>319</v>
      </c>
      <c r="D22" s="305">
        <v>8044.46</v>
      </c>
      <c r="E22" s="305">
        <v>9996.7</v>
      </c>
      <c r="F22" s="306">
        <v>24.268129868257176</v>
      </c>
      <c r="G22" s="306">
        <v>8.367794006770424</v>
      </c>
      <c r="H22" s="305">
        <v>16283.0617</v>
      </c>
      <c r="I22" s="305">
        <v>25754.7659</v>
      </c>
      <c r="J22" s="306">
        <v>58.16906165748915</v>
      </c>
      <c r="K22" s="306">
        <v>9.629095486744793</v>
      </c>
    </row>
    <row r="23" spans="1:11" ht="18" customHeight="1">
      <c r="A23" s="302"/>
      <c r="B23" s="303"/>
      <c r="C23" s="322" t="s">
        <v>320</v>
      </c>
      <c r="D23" s="305">
        <v>660.448</v>
      </c>
      <c r="E23" s="305">
        <v>594.535</v>
      </c>
      <c r="F23" s="306">
        <v>-9.980043849023687</v>
      </c>
      <c r="G23" s="306">
        <v>0.4976588684081</v>
      </c>
      <c r="H23" s="305">
        <v>2423.4517</v>
      </c>
      <c r="I23" s="305">
        <v>1815.798</v>
      </c>
      <c r="J23" s="306">
        <v>-25.07389357089312</v>
      </c>
      <c r="K23" s="306">
        <v>0.6788837605641068</v>
      </c>
    </row>
    <row r="24" spans="1:11" ht="18" customHeight="1">
      <c r="A24" s="298"/>
      <c r="B24" s="308"/>
      <c r="C24" s="313" t="s">
        <v>321</v>
      </c>
      <c r="D24" s="305">
        <v>567.396</v>
      </c>
      <c r="E24" s="305">
        <v>518.141</v>
      </c>
      <c r="F24" s="306">
        <v>-8.680886012590847</v>
      </c>
      <c r="G24" s="306">
        <v>0.4337128406836289</v>
      </c>
      <c r="H24" s="305">
        <v>3298.4187</v>
      </c>
      <c r="I24" s="305">
        <v>2677.0959</v>
      </c>
      <c r="J24" s="306">
        <v>-18.836989979471085</v>
      </c>
      <c r="K24" s="306">
        <v>1.0009025959841082</v>
      </c>
    </row>
    <row r="25" spans="1:11" ht="18" customHeight="1">
      <c r="A25" s="302"/>
      <c r="B25" s="303"/>
      <c r="C25" s="313" t="s">
        <v>322</v>
      </c>
      <c r="D25" s="305">
        <v>9816.229</v>
      </c>
      <c r="E25" s="305">
        <v>10955.053</v>
      </c>
      <c r="F25" s="306">
        <v>11.601440838431955</v>
      </c>
      <c r="G25" s="306">
        <v>9.169988780022642</v>
      </c>
      <c r="H25" s="305">
        <v>13200.515</v>
      </c>
      <c r="I25" s="305">
        <v>15623.3097</v>
      </c>
      <c r="J25" s="306">
        <v>18.353789227162736</v>
      </c>
      <c r="K25" s="306">
        <v>5.841184559953082</v>
      </c>
    </row>
    <row r="26" spans="1:11" ht="18" customHeight="1">
      <c r="A26" s="323" t="s">
        <v>323</v>
      </c>
      <c r="B26" s="303"/>
      <c r="C26" s="313" t="s">
        <v>324</v>
      </c>
      <c r="D26" s="305">
        <v>6057.442</v>
      </c>
      <c r="E26" s="305">
        <v>5507.968</v>
      </c>
      <c r="F26" s="306">
        <v>-9.07105672658524</v>
      </c>
      <c r="G26" s="306">
        <v>4.610475618942578</v>
      </c>
      <c r="H26" s="305">
        <v>10632.1669</v>
      </c>
      <c r="I26" s="305">
        <v>10427.3393</v>
      </c>
      <c r="J26" s="306">
        <v>-1.9264896979749295</v>
      </c>
      <c r="K26" s="306">
        <v>3.8985345928687556</v>
      </c>
    </row>
    <row r="27" spans="1:11" ht="18" customHeight="1">
      <c r="A27" s="302"/>
      <c r="B27" s="302"/>
      <c r="C27" s="324" t="s">
        <v>325</v>
      </c>
      <c r="D27" s="305">
        <v>484.004</v>
      </c>
      <c r="E27" s="305">
        <v>320.266</v>
      </c>
      <c r="F27" s="306">
        <v>-33.82988570342394</v>
      </c>
      <c r="G27" s="306">
        <v>0.26808045808840286</v>
      </c>
      <c r="H27" s="305">
        <v>2078.0029</v>
      </c>
      <c r="I27" s="305">
        <v>1215.7151</v>
      </c>
      <c r="J27" s="306">
        <v>-41.49598636267544</v>
      </c>
      <c r="K27" s="306">
        <v>0.45452701173950466</v>
      </c>
    </row>
    <row r="28" spans="1:11" ht="18" customHeight="1">
      <c r="A28" s="302"/>
      <c r="B28" s="302"/>
      <c r="C28" s="324" t="s">
        <v>326</v>
      </c>
      <c r="D28" s="305">
        <v>3640.585</v>
      </c>
      <c r="E28" s="305">
        <v>1641.426</v>
      </c>
      <c r="F28" s="306">
        <v>-54.913125225753554</v>
      </c>
      <c r="G28" s="306">
        <v>1.3739648729437863</v>
      </c>
      <c r="H28" s="305">
        <v>12890.8694</v>
      </c>
      <c r="I28" s="305">
        <v>4882.8478</v>
      </c>
      <c r="J28" s="306">
        <v>-62.12165643381664</v>
      </c>
      <c r="K28" s="306">
        <v>1.8255808612666031</v>
      </c>
    </row>
    <row r="29" spans="1:11" ht="18" customHeight="1">
      <c r="A29" s="302"/>
      <c r="B29" s="302"/>
      <c r="C29" s="325" t="s">
        <v>327</v>
      </c>
      <c r="D29" s="305">
        <v>1926.808</v>
      </c>
      <c r="E29" s="305">
        <v>1821.729</v>
      </c>
      <c r="F29" s="306">
        <v>-5.453527284503693</v>
      </c>
      <c r="G29" s="306">
        <v>1.524888514025616</v>
      </c>
      <c r="H29" s="305">
        <v>7001.5487</v>
      </c>
      <c r="I29" s="305">
        <v>6690.8233</v>
      </c>
      <c r="J29" s="306">
        <v>-4.437952420440922</v>
      </c>
      <c r="K29" s="306">
        <v>2.5015399748066396</v>
      </c>
    </row>
    <row r="30" spans="1:11" ht="18" customHeight="1">
      <c r="A30" s="302"/>
      <c r="B30" s="302"/>
      <c r="C30" s="324" t="s">
        <v>328</v>
      </c>
      <c r="D30" s="326">
        <v>2768.746</v>
      </c>
      <c r="E30" s="326">
        <v>3133.345</v>
      </c>
      <c r="F30" s="315">
        <v>13.168380198111322</v>
      </c>
      <c r="G30" s="306">
        <v>2.6227840699574934</v>
      </c>
      <c r="H30" s="326">
        <v>8401.6771</v>
      </c>
      <c r="I30" s="326">
        <v>10086.522</v>
      </c>
      <c r="J30" s="315">
        <v>20.053673569530545</v>
      </c>
      <c r="K30" s="306">
        <v>3.771111096263239</v>
      </c>
    </row>
    <row r="31" spans="1:11" ht="18" customHeight="1">
      <c r="A31" s="302"/>
      <c r="B31" s="302"/>
      <c r="C31" s="324" t="s">
        <v>329</v>
      </c>
      <c r="D31" s="326">
        <v>5212.481</v>
      </c>
      <c r="E31" s="326">
        <v>4662.385</v>
      </c>
      <c r="F31" s="315">
        <v>-10.553438947787043</v>
      </c>
      <c r="G31" s="306">
        <v>3.902675608976595</v>
      </c>
      <c r="H31" s="326">
        <v>15236.8493</v>
      </c>
      <c r="I31" s="326">
        <v>13669.1586</v>
      </c>
      <c r="J31" s="315">
        <v>-10.288811480205425</v>
      </c>
      <c r="K31" s="306">
        <v>5.110573860151406</v>
      </c>
    </row>
    <row r="32" spans="1:11" ht="18" customHeight="1">
      <c r="A32" s="323" t="s">
        <v>330</v>
      </c>
      <c r="B32" s="302"/>
      <c r="C32" s="324" t="s">
        <v>331</v>
      </c>
      <c r="D32" s="305">
        <v>3427.661</v>
      </c>
      <c r="E32" s="305">
        <v>3254.677</v>
      </c>
      <c r="F32" s="306">
        <v>-5.04670677759556</v>
      </c>
      <c r="G32" s="306">
        <v>2.724345703539522</v>
      </c>
      <c r="H32" s="305">
        <v>8822.6791</v>
      </c>
      <c r="I32" s="305">
        <v>9651.6021</v>
      </c>
      <c r="J32" s="306">
        <v>9.395366085569194</v>
      </c>
      <c r="K32" s="306">
        <v>3.6085048717513906</v>
      </c>
    </row>
    <row r="33" spans="1:11" ht="18" customHeight="1">
      <c r="A33" s="302"/>
      <c r="B33" s="302"/>
      <c r="C33" s="324" t="s">
        <v>332</v>
      </c>
      <c r="D33" s="305">
        <v>1746.353</v>
      </c>
      <c r="E33" s="305">
        <v>1357.989</v>
      </c>
      <c r="F33" s="306">
        <v>-22.238573759142625</v>
      </c>
      <c r="G33" s="306">
        <v>1.1367123366170997</v>
      </c>
      <c r="H33" s="305">
        <v>6517.8177</v>
      </c>
      <c r="I33" s="305">
        <v>5133.1097</v>
      </c>
      <c r="J33" s="306">
        <v>-21.244963632536084</v>
      </c>
      <c r="K33" s="306">
        <v>1.9191478438262923</v>
      </c>
    </row>
    <row r="34" spans="1:11" ht="18" customHeight="1">
      <c r="A34" s="314"/>
      <c r="B34" s="314"/>
      <c r="C34" s="327" t="s">
        <v>333</v>
      </c>
      <c r="D34" s="293">
        <v>970.331</v>
      </c>
      <c r="E34" s="293">
        <v>1129.91</v>
      </c>
      <c r="F34" s="301">
        <v>16.445831370944546</v>
      </c>
      <c r="G34" s="301">
        <v>0.9457975258025119</v>
      </c>
      <c r="H34" s="293">
        <v>1986.6625</v>
      </c>
      <c r="I34" s="293">
        <v>2893.1819</v>
      </c>
      <c r="J34" s="301">
        <v>45.63026684200261</v>
      </c>
      <c r="K34" s="301">
        <v>1.0816920209560799</v>
      </c>
    </row>
    <row r="35" spans="1:11" ht="18" customHeight="1">
      <c r="A35" s="302"/>
      <c r="B35" s="328" t="s">
        <v>334</v>
      </c>
      <c r="C35" s="329" t="s">
        <v>335</v>
      </c>
      <c r="D35" s="293">
        <v>53100.497</v>
      </c>
      <c r="E35" s="293">
        <v>49536.749</v>
      </c>
      <c r="F35" s="297">
        <v>-6.7113270145098625</v>
      </c>
      <c r="G35" s="296">
        <v>41.46501459452527</v>
      </c>
      <c r="H35" s="293">
        <v>91484.3014</v>
      </c>
      <c r="I35" s="293">
        <v>87290.518</v>
      </c>
      <c r="J35" s="301">
        <v>-4.584156337012814</v>
      </c>
      <c r="K35" s="297">
        <v>32.635852182582454</v>
      </c>
    </row>
    <row r="36" spans="1:11" ht="18" customHeight="1">
      <c r="A36" s="298" t="s">
        <v>336</v>
      </c>
      <c r="B36" s="299" t="s">
        <v>314</v>
      </c>
      <c r="C36" s="317" t="s">
        <v>337</v>
      </c>
      <c r="D36" s="293">
        <v>69138.393</v>
      </c>
      <c r="E36" s="294">
        <v>69929.624</v>
      </c>
      <c r="F36" s="309">
        <v>1.1444162435190037</v>
      </c>
      <c r="G36" s="296">
        <v>58.534985405474714</v>
      </c>
      <c r="H36" s="293">
        <v>171122.77140000003</v>
      </c>
      <c r="I36" s="294">
        <v>180177.6563</v>
      </c>
      <c r="J36" s="309">
        <v>5.291455266835385</v>
      </c>
      <c r="K36" s="301">
        <v>67.36414781741755</v>
      </c>
    </row>
    <row r="37" spans="1:11" ht="18" customHeight="1">
      <c r="A37" s="302"/>
      <c r="B37" s="303"/>
      <c r="C37" s="303" t="s">
        <v>338</v>
      </c>
      <c r="D37" s="305">
        <v>1842.463</v>
      </c>
      <c r="E37" s="305">
        <v>2167.647</v>
      </c>
      <c r="F37" s="306">
        <v>17.6494181972718</v>
      </c>
      <c r="G37" s="307">
        <v>1.8144411231100153</v>
      </c>
      <c r="H37" s="305">
        <v>6235.4545</v>
      </c>
      <c r="I37" s="305">
        <v>9417.3178</v>
      </c>
      <c r="J37" s="306">
        <v>51.02857057172017</v>
      </c>
      <c r="K37" s="306">
        <v>3.520911534483077</v>
      </c>
    </row>
    <row r="38" spans="1:11" ht="18" customHeight="1">
      <c r="A38" s="298" t="s">
        <v>339</v>
      </c>
      <c r="B38" s="308"/>
      <c r="C38" s="303" t="s">
        <v>340</v>
      </c>
      <c r="D38" s="305">
        <v>21111.488</v>
      </c>
      <c r="E38" s="326">
        <v>23590.007</v>
      </c>
      <c r="F38" s="315">
        <v>11.74014356543698</v>
      </c>
      <c r="G38" s="307">
        <v>19.746148148316177</v>
      </c>
      <c r="H38" s="305">
        <v>60863.7038</v>
      </c>
      <c r="I38" s="326">
        <v>65473.4415</v>
      </c>
      <c r="J38" s="315">
        <v>7.5738698307742425</v>
      </c>
      <c r="K38" s="306">
        <v>24.478965271794582</v>
      </c>
    </row>
    <row r="39" spans="1:11" ht="18" customHeight="1">
      <c r="A39" s="302"/>
      <c r="B39" s="303"/>
      <c r="C39" s="303" t="s">
        <v>341</v>
      </c>
      <c r="D39" s="305">
        <v>45309.129</v>
      </c>
      <c r="E39" s="305">
        <v>43184.635</v>
      </c>
      <c r="F39" s="306">
        <v>-4.688887310104761</v>
      </c>
      <c r="G39" s="307">
        <v>36.14794181455564</v>
      </c>
      <c r="H39" s="305">
        <v>103017.2919</v>
      </c>
      <c r="I39" s="305">
        <v>104307.6733</v>
      </c>
      <c r="J39" s="306">
        <v>1.2525871882291142</v>
      </c>
      <c r="K39" s="306">
        <v>38.998162518956555</v>
      </c>
    </row>
    <row r="40" spans="1:11" ht="18" customHeight="1">
      <c r="A40" s="298" t="s">
        <v>307</v>
      </c>
      <c r="B40" s="308"/>
      <c r="C40" s="303" t="s">
        <v>342</v>
      </c>
      <c r="D40" s="305">
        <v>55.616</v>
      </c>
      <c r="E40" s="305">
        <v>58.461</v>
      </c>
      <c r="F40" s="306">
        <v>5.115434407364788</v>
      </c>
      <c r="G40" s="307">
        <v>0.04893510912899314</v>
      </c>
      <c r="H40" s="305">
        <v>117.8984</v>
      </c>
      <c r="I40" s="305">
        <v>131.9967</v>
      </c>
      <c r="J40" s="306">
        <v>11.958007911897027</v>
      </c>
      <c r="K40" s="306">
        <v>0.04935043219457904</v>
      </c>
    </row>
    <row r="41" spans="1:11" ht="18" customHeight="1">
      <c r="A41" s="314"/>
      <c r="B41" s="287"/>
      <c r="C41" s="287" t="s">
        <v>343</v>
      </c>
      <c r="D41" s="293">
        <v>819.697</v>
      </c>
      <c r="E41" s="293">
        <v>928.874</v>
      </c>
      <c r="F41" s="301">
        <v>13.319189895778564</v>
      </c>
      <c r="G41" s="301">
        <v>0.7775192103639071</v>
      </c>
      <c r="H41" s="293">
        <v>888.4228</v>
      </c>
      <c r="I41" s="293">
        <v>847.227</v>
      </c>
      <c r="J41" s="301">
        <v>-4.636958889393668</v>
      </c>
      <c r="K41" s="301">
        <v>0.31675805998874684</v>
      </c>
    </row>
    <row r="42" spans="1:11" ht="13.5">
      <c r="A42" s="330"/>
      <c r="B42" s="331"/>
      <c r="C42" s="331"/>
      <c r="D42" s="332"/>
      <c r="E42" s="332"/>
      <c r="F42" s="332"/>
      <c r="G42" s="332"/>
      <c r="H42" s="332"/>
      <c r="I42" s="332"/>
      <c r="J42" s="332"/>
      <c r="K42" s="332"/>
    </row>
    <row r="43" spans="1:11" ht="13.5">
      <c r="A43" s="331"/>
      <c r="B43" s="331"/>
      <c r="C43" s="331"/>
      <c r="D43" s="332"/>
      <c r="E43" s="332"/>
      <c r="F43" s="332"/>
      <c r="G43" s="332"/>
      <c r="H43" s="332"/>
      <c r="I43" s="332"/>
      <c r="J43" s="332"/>
      <c r="K43" s="332"/>
    </row>
    <row r="44" spans="1:17" ht="13.5">
      <c r="A44" s="331" t="s">
        <v>344</v>
      </c>
      <c r="B44" s="331"/>
      <c r="C44" s="331"/>
      <c r="D44" s="332"/>
      <c r="E44" s="332"/>
      <c r="F44" s="332"/>
      <c r="G44" s="332"/>
      <c r="H44" s="332"/>
      <c r="I44" s="332"/>
      <c r="J44" s="332"/>
      <c r="K44" s="332"/>
      <c r="M44" s="333"/>
      <c r="N44" s="333"/>
      <c r="O44" s="333"/>
      <c r="P44" s="333"/>
      <c r="Q44" s="333"/>
    </row>
    <row r="45" spans="1:17" ht="18" customHeight="1">
      <c r="A45" s="279"/>
      <c r="B45" s="280"/>
      <c r="C45" s="281"/>
      <c r="D45" s="334" t="s">
        <v>345</v>
      </c>
      <c r="E45" s="334"/>
      <c r="F45" s="334"/>
      <c r="G45" s="334"/>
      <c r="H45" s="335" t="s">
        <v>346</v>
      </c>
      <c r="I45" s="334"/>
      <c r="J45" s="334"/>
      <c r="K45" s="336"/>
      <c r="M45" s="333"/>
      <c r="N45" s="333"/>
      <c r="O45" s="333"/>
      <c r="P45" s="333"/>
      <c r="Q45" s="333"/>
    </row>
    <row r="46" spans="1:17" ht="18" customHeight="1">
      <c r="A46" s="285"/>
      <c r="B46" s="286"/>
      <c r="C46" s="287"/>
      <c r="D46" s="337" t="s">
        <v>292</v>
      </c>
      <c r="E46" s="338" t="s">
        <v>293</v>
      </c>
      <c r="F46" s="339" t="s">
        <v>7</v>
      </c>
      <c r="G46" s="340" t="s">
        <v>294</v>
      </c>
      <c r="H46" s="338" t="s">
        <v>292</v>
      </c>
      <c r="I46" s="338" t="s">
        <v>293</v>
      </c>
      <c r="J46" s="339" t="s">
        <v>7</v>
      </c>
      <c r="K46" s="339" t="s">
        <v>294</v>
      </c>
      <c r="M46" s="333"/>
      <c r="N46" s="333"/>
      <c r="O46" s="333"/>
      <c r="P46" s="333"/>
      <c r="Q46" s="333"/>
    </row>
    <row r="47" spans="1:17" ht="18" customHeight="1">
      <c r="A47" s="285" t="s">
        <v>347</v>
      </c>
      <c r="B47" s="286"/>
      <c r="C47" s="287"/>
      <c r="D47" s="293">
        <v>856484</v>
      </c>
      <c r="E47" s="293">
        <v>859529</v>
      </c>
      <c r="F47" s="306">
        <v>0.35552327889369906</v>
      </c>
      <c r="G47" s="296">
        <v>100</v>
      </c>
      <c r="H47" s="293">
        <v>70666.168</v>
      </c>
      <c r="I47" s="293">
        <v>69009.757</v>
      </c>
      <c r="J47" s="306">
        <v>-2.343994370828213</v>
      </c>
      <c r="K47" s="297">
        <v>100</v>
      </c>
      <c r="M47" s="333"/>
      <c r="N47" s="333"/>
      <c r="O47" s="333"/>
      <c r="P47" s="333"/>
      <c r="Q47" s="333"/>
    </row>
    <row r="48" spans="1:17" ht="18" customHeight="1">
      <c r="A48" s="302" t="s">
        <v>348</v>
      </c>
      <c r="B48" s="299" t="s">
        <v>297</v>
      </c>
      <c r="C48" s="304" t="s">
        <v>349</v>
      </c>
      <c r="D48" s="305">
        <v>11196</v>
      </c>
      <c r="E48" s="305">
        <v>10241</v>
      </c>
      <c r="F48" s="319">
        <v>-8.529832082886742</v>
      </c>
      <c r="G48" s="319">
        <v>1.1914664892051345</v>
      </c>
      <c r="H48" s="305">
        <v>660.987</v>
      </c>
      <c r="I48" s="305">
        <v>586.239</v>
      </c>
      <c r="J48" s="319">
        <v>-11.308543133223495</v>
      </c>
      <c r="K48" s="319">
        <v>0.8495016146774723</v>
      </c>
      <c r="M48" s="333"/>
      <c r="N48" s="333"/>
      <c r="O48" s="333"/>
      <c r="P48" s="333"/>
      <c r="Q48" s="333"/>
    </row>
    <row r="49" spans="1:17" ht="18" customHeight="1">
      <c r="A49" s="314" t="s">
        <v>350</v>
      </c>
      <c r="B49" s="328" t="s">
        <v>304</v>
      </c>
      <c r="C49" s="300" t="s">
        <v>351</v>
      </c>
      <c r="D49" s="293">
        <v>845288</v>
      </c>
      <c r="E49" s="293">
        <v>849288</v>
      </c>
      <c r="F49" s="301">
        <v>0.47321149714653643</v>
      </c>
      <c r="G49" s="301">
        <v>98.80853351079486</v>
      </c>
      <c r="H49" s="293">
        <v>70005.181</v>
      </c>
      <c r="I49" s="293">
        <v>68423.518</v>
      </c>
      <c r="J49" s="301">
        <v>-2.259351347152432</v>
      </c>
      <c r="K49" s="301">
        <v>99.15049838532252</v>
      </c>
      <c r="M49" s="333"/>
      <c r="N49" s="333"/>
      <c r="O49" s="333"/>
      <c r="P49" s="333"/>
      <c r="Q49" s="333"/>
    </row>
    <row r="50" spans="1:17" ht="18" customHeight="1">
      <c r="A50" s="302" t="s">
        <v>352</v>
      </c>
      <c r="B50" s="299" t="s">
        <v>353</v>
      </c>
      <c r="C50" s="341" t="s">
        <v>354</v>
      </c>
      <c r="D50" s="305">
        <v>285575</v>
      </c>
      <c r="E50" s="305">
        <v>253287</v>
      </c>
      <c r="F50" s="306">
        <v>-11.306311827015662</v>
      </c>
      <c r="G50" s="307">
        <v>29.46811567730699</v>
      </c>
      <c r="H50" s="305">
        <v>33558.191</v>
      </c>
      <c r="I50" s="305">
        <v>29449.787</v>
      </c>
      <c r="J50" s="306">
        <v>-12.242626546824283</v>
      </c>
      <c r="K50" s="306">
        <v>42.67481625822853</v>
      </c>
      <c r="M50" s="333"/>
      <c r="N50" s="333"/>
      <c r="O50" s="333"/>
      <c r="P50" s="333"/>
      <c r="Q50" s="333"/>
    </row>
    <row r="51" spans="1:17" ht="18" customHeight="1">
      <c r="A51" s="302" t="s">
        <v>316</v>
      </c>
      <c r="B51" s="299" t="s">
        <v>355</v>
      </c>
      <c r="C51" s="341" t="s">
        <v>354</v>
      </c>
      <c r="D51" s="305">
        <v>321376</v>
      </c>
      <c r="E51" s="305">
        <v>345080</v>
      </c>
      <c r="F51" s="306">
        <v>7.375784128248526</v>
      </c>
      <c r="G51" s="307">
        <v>40.147569191964436</v>
      </c>
      <c r="H51" s="305">
        <v>14838.514</v>
      </c>
      <c r="I51" s="305">
        <v>16338.195</v>
      </c>
      <c r="J51" s="306">
        <v>10.106679145903712</v>
      </c>
      <c r="K51" s="306">
        <v>23.675195668345854</v>
      </c>
      <c r="M51" s="333"/>
      <c r="N51" s="333"/>
      <c r="O51" s="333"/>
      <c r="P51" s="333"/>
      <c r="Q51" s="333"/>
    </row>
    <row r="52" spans="1:17" ht="18" customHeight="1">
      <c r="A52" s="302" t="s">
        <v>356</v>
      </c>
      <c r="B52" s="299" t="s">
        <v>357</v>
      </c>
      <c r="C52" s="342" t="s">
        <v>358</v>
      </c>
      <c r="D52" s="305">
        <v>5589</v>
      </c>
      <c r="E52" s="305">
        <v>5675</v>
      </c>
      <c r="F52" s="306">
        <v>1.5387368044372778</v>
      </c>
      <c r="G52" s="307">
        <v>0.6602453204022203</v>
      </c>
      <c r="H52" s="305">
        <v>363.802</v>
      </c>
      <c r="I52" s="305">
        <v>406.671</v>
      </c>
      <c r="J52" s="306">
        <v>11.783607566753346</v>
      </c>
      <c r="K52" s="306">
        <v>0.5892949311500981</v>
      </c>
      <c r="M52" s="333"/>
      <c r="N52" s="333"/>
      <c r="O52" s="333"/>
      <c r="P52" s="333"/>
      <c r="Q52" s="333"/>
    </row>
    <row r="53" spans="1:17" ht="18" customHeight="1">
      <c r="A53" s="314" t="s">
        <v>359</v>
      </c>
      <c r="B53" s="328" t="s">
        <v>360</v>
      </c>
      <c r="C53" s="317" t="s">
        <v>361</v>
      </c>
      <c r="D53" s="293">
        <v>243944</v>
      </c>
      <c r="E53" s="293">
        <v>255487</v>
      </c>
      <c r="F53" s="301">
        <v>4.7318236972419925</v>
      </c>
      <c r="G53" s="307">
        <v>29.724069810326352</v>
      </c>
      <c r="H53" s="293">
        <v>21905.661</v>
      </c>
      <c r="I53" s="293">
        <v>22815.104</v>
      </c>
      <c r="J53" s="306">
        <v>4.15163459345051</v>
      </c>
      <c r="K53" s="306">
        <v>33.06069314227552</v>
      </c>
      <c r="M53" s="333"/>
      <c r="N53" s="333"/>
      <c r="O53" s="333"/>
      <c r="P53" s="333"/>
      <c r="Q53" s="333"/>
    </row>
    <row r="54" spans="1:17" ht="18" customHeight="1">
      <c r="A54" s="298" t="s">
        <v>362</v>
      </c>
      <c r="B54" s="328" t="s">
        <v>304</v>
      </c>
      <c r="C54" s="317" t="s">
        <v>363</v>
      </c>
      <c r="D54" s="293">
        <v>779374</v>
      </c>
      <c r="E54" s="293">
        <v>783892</v>
      </c>
      <c r="F54" s="297">
        <v>0.5796960124407491</v>
      </c>
      <c r="G54" s="297">
        <v>91.20018056400656</v>
      </c>
      <c r="H54" s="293">
        <v>63678.51</v>
      </c>
      <c r="I54" s="293">
        <v>62439.59</v>
      </c>
      <c r="J54" s="297">
        <v>-1.9455857242891028</v>
      </c>
      <c r="K54" s="297">
        <v>90.47936511354474</v>
      </c>
      <c r="L54" s="343"/>
      <c r="M54" s="333"/>
      <c r="N54" s="333"/>
      <c r="O54" s="333"/>
      <c r="P54" s="333"/>
      <c r="Q54" s="333"/>
    </row>
    <row r="55" spans="1:17" ht="18" customHeight="1">
      <c r="A55" s="302"/>
      <c r="B55" s="299" t="s">
        <v>297</v>
      </c>
      <c r="C55" s="317" t="s">
        <v>364</v>
      </c>
      <c r="D55" s="293">
        <v>77110</v>
      </c>
      <c r="E55" s="293">
        <v>75637</v>
      </c>
      <c r="F55" s="306">
        <v>-1.9102580728828968</v>
      </c>
      <c r="G55" s="297">
        <v>8.799819435993433</v>
      </c>
      <c r="H55" s="293">
        <v>6987.657999999999</v>
      </c>
      <c r="I55" s="293">
        <v>6570.1669999999995</v>
      </c>
      <c r="J55" s="306">
        <v>-5.974691377282639</v>
      </c>
      <c r="K55" s="297">
        <v>9.520634886455257</v>
      </c>
      <c r="L55" s="343"/>
      <c r="M55" s="333"/>
      <c r="N55" s="333"/>
      <c r="O55" s="333"/>
      <c r="P55" s="333"/>
      <c r="Q55" s="333"/>
    </row>
    <row r="56" spans="1:17" ht="18" customHeight="1">
      <c r="A56" s="298" t="s">
        <v>365</v>
      </c>
      <c r="B56" s="308"/>
      <c r="C56" s="344" t="s">
        <v>366</v>
      </c>
      <c r="D56" s="305">
        <v>9001</v>
      </c>
      <c r="E56" s="305">
        <v>8369</v>
      </c>
      <c r="F56" s="319">
        <v>-7.021442061993113</v>
      </c>
      <c r="G56" s="307">
        <v>0.9736727905632039</v>
      </c>
      <c r="H56" s="305">
        <v>528.658</v>
      </c>
      <c r="I56" s="305">
        <v>484.249</v>
      </c>
      <c r="J56" s="319">
        <v>-8.400326865383661</v>
      </c>
      <c r="K56" s="306">
        <v>0.7017109189357094</v>
      </c>
      <c r="M56" s="333"/>
      <c r="N56" s="333"/>
      <c r="O56" s="333"/>
      <c r="P56" s="333"/>
      <c r="Q56" s="333"/>
    </row>
    <row r="57" spans="1:17" ht="18" customHeight="1">
      <c r="A57" s="302"/>
      <c r="B57" s="303"/>
      <c r="C57" s="344" t="s">
        <v>367</v>
      </c>
      <c r="D57" s="305">
        <v>33747</v>
      </c>
      <c r="E57" s="305">
        <v>29823</v>
      </c>
      <c r="F57" s="306">
        <v>-11.627700240021326</v>
      </c>
      <c r="G57" s="307">
        <v>3.4696909586529365</v>
      </c>
      <c r="H57" s="305">
        <v>3398.409</v>
      </c>
      <c r="I57" s="305">
        <v>3015.053</v>
      </c>
      <c r="J57" s="306">
        <v>-11.280455060000136</v>
      </c>
      <c r="K57" s="306">
        <v>4.369024223632609</v>
      </c>
      <c r="M57" s="333"/>
      <c r="N57" s="333"/>
      <c r="O57" s="333"/>
      <c r="P57" s="333"/>
      <c r="Q57" s="333"/>
    </row>
    <row r="58" spans="1:17" ht="18" customHeight="1">
      <c r="A58" s="298" t="s">
        <v>307</v>
      </c>
      <c r="B58" s="308"/>
      <c r="C58" s="344" t="s">
        <v>368</v>
      </c>
      <c r="D58" s="305">
        <v>1074</v>
      </c>
      <c r="E58" s="305">
        <v>1109</v>
      </c>
      <c r="F58" s="306">
        <v>3.2588454376163867</v>
      </c>
      <c r="G58" s="307">
        <v>0.12902415159930614</v>
      </c>
      <c r="H58" s="305">
        <v>66.276</v>
      </c>
      <c r="I58" s="305">
        <v>60.103</v>
      </c>
      <c r="J58" s="306">
        <v>-9.314080511799133</v>
      </c>
      <c r="K58" s="306">
        <v>0.08709348157826437</v>
      </c>
      <c r="M58" s="333"/>
      <c r="N58" s="333"/>
      <c r="O58" s="333"/>
      <c r="P58" s="333"/>
      <c r="Q58" s="333"/>
    </row>
    <row r="59" spans="1:17" ht="18" customHeight="1">
      <c r="A59" s="314"/>
      <c r="B59" s="287"/>
      <c r="C59" s="345" t="s">
        <v>369</v>
      </c>
      <c r="D59" s="293">
        <v>33288</v>
      </c>
      <c r="E59" s="293">
        <v>36336</v>
      </c>
      <c r="F59" s="301">
        <v>9.156452775775065</v>
      </c>
      <c r="G59" s="307">
        <v>4.2274315351779865</v>
      </c>
      <c r="H59" s="293">
        <v>2994.315</v>
      </c>
      <c r="I59" s="293">
        <v>3010.762</v>
      </c>
      <c r="J59" s="301">
        <v>0.54927420795741</v>
      </c>
      <c r="K59" s="306">
        <v>4.362806262308676</v>
      </c>
      <c r="M59" s="333"/>
      <c r="N59" s="333"/>
      <c r="O59" s="333"/>
      <c r="P59" s="333"/>
      <c r="Q59" s="333"/>
    </row>
    <row r="60" spans="1:17" ht="18" customHeight="1">
      <c r="A60" s="302"/>
      <c r="B60" s="328" t="s">
        <v>334</v>
      </c>
      <c r="C60" s="317" t="s">
        <v>370</v>
      </c>
      <c r="D60" s="293">
        <v>502330</v>
      </c>
      <c r="E60" s="293">
        <v>477883</v>
      </c>
      <c r="F60" s="297">
        <v>-4.866721079768283</v>
      </c>
      <c r="G60" s="297">
        <v>55.59824043167828</v>
      </c>
      <c r="H60" s="346">
        <v>48564.449</v>
      </c>
      <c r="I60" s="346">
        <v>45183.761</v>
      </c>
      <c r="J60" s="297">
        <v>-6.961240309758281</v>
      </c>
      <c r="K60" s="297">
        <v>65.4744531269687</v>
      </c>
      <c r="M60" s="333"/>
      <c r="N60" s="333"/>
      <c r="O60" s="333"/>
      <c r="P60" s="333"/>
      <c r="Q60" s="333"/>
    </row>
    <row r="61" spans="1:17" ht="18" customHeight="1">
      <c r="A61" s="298" t="s">
        <v>336</v>
      </c>
      <c r="B61" s="299" t="s">
        <v>314</v>
      </c>
      <c r="C61" s="329" t="s">
        <v>371</v>
      </c>
      <c r="D61" s="293">
        <v>354154</v>
      </c>
      <c r="E61" s="293">
        <v>381646</v>
      </c>
      <c r="F61" s="297">
        <v>7.7627246903889215</v>
      </c>
      <c r="G61" s="307">
        <v>44.40175956832172</v>
      </c>
      <c r="H61" s="293">
        <v>22101.719</v>
      </c>
      <c r="I61" s="293">
        <v>23825.996</v>
      </c>
      <c r="J61" s="301">
        <v>7.801551544474876</v>
      </c>
      <c r="K61" s="306">
        <v>34.5255468730313</v>
      </c>
      <c r="M61" s="333"/>
      <c r="N61" s="333"/>
      <c r="O61" s="333"/>
      <c r="P61" s="333"/>
      <c r="Q61" s="333"/>
    </row>
    <row r="62" spans="1:17" ht="18" customHeight="1">
      <c r="A62" s="302"/>
      <c r="B62" s="303"/>
      <c r="C62" s="303" t="s">
        <v>338</v>
      </c>
      <c r="D62" s="305">
        <v>4056</v>
      </c>
      <c r="E62" s="305">
        <v>4951</v>
      </c>
      <c r="F62" s="306">
        <v>22.066074950690336</v>
      </c>
      <c r="G62" s="319">
        <v>0.5760131420813027</v>
      </c>
      <c r="H62" s="305">
        <v>242.125</v>
      </c>
      <c r="I62" s="305">
        <v>290.498</v>
      </c>
      <c r="J62" s="306">
        <v>19.978523489932883</v>
      </c>
      <c r="K62" s="319">
        <v>0.4209520691400203</v>
      </c>
      <c r="L62" s="343"/>
      <c r="M62" s="333"/>
      <c r="N62" s="333"/>
      <c r="O62" s="333"/>
      <c r="P62" s="333"/>
      <c r="Q62" s="333"/>
    </row>
    <row r="63" spans="1:17" ht="18" customHeight="1">
      <c r="A63" s="298" t="s">
        <v>339</v>
      </c>
      <c r="B63" s="308"/>
      <c r="C63" s="303" t="s">
        <v>340</v>
      </c>
      <c r="D63" s="305">
        <v>224638</v>
      </c>
      <c r="E63" s="305">
        <v>250390</v>
      </c>
      <c r="F63" s="306">
        <v>11.46377727721935</v>
      </c>
      <c r="G63" s="306">
        <v>29.131070621235583</v>
      </c>
      <c r="H63" s="305">
        <v>12870.522</v>
      </c>
      <c r="I63" s="305">
        <v>14448.657</v>
      </c>
      <c r="J63" s="306">
        <v>12.261623887515967</v>
      </c>
      <c r="K63" s="306">
        <v>20.937121978273304</v>
      </c>
      <c r="L63" s="343"/>
      <c r="M63" s="333"/>
      <c r="N63" s="333"/>
      <c r="O63" s="333"/>
      <c r="P63" s="333"/>
      <c r="Q63" s="333"/>
    </row>
    <row r="64" spans="1:17" ht="18" customHeight="1">
      <c r="A64" s="302"/>
      <c r="B64" s="303"/>
      <c r="C64" s="303" t="s">
        <v>341</v>
      </c>
      <c r="D64" s="305">
        <v>124453</v>
      </c>
      <c r="E64" s="305">
        <v>125112</v>
      </c>
      <c r="F64" s="306">
        <v>0.5295171671233305</v>
      </c>
      <c r="G64" s="306">
        <v>14.555878859235696</v>
      </c>
      <c r="H64" s="305">
        <v>8897.316</v>
      </c>
      <c r="I64" s="305">
        <v>8985.65</v>
      </c>
      <c r="J64" s="306">
        <v>0.9928162605441742</v>
      </c>
      <c r="K64" s="306">
        <v>13.020839937170045</v>
      </c>
      <c r="M64" s="333"/>
      <c r="N64" s="333"/>
      <c r="O64" s="333"/>
      <c r="P64" s="333"/>
      <c r="Q64" s="333"/>
    </row>
    <row r="65" spans="1:17" ht="18" customHeight="1">
      <c r="A65" s="298" t="s">
        <v>307</v>
      </c>
      <c r="B65" s="308"/>
      <c r="C65" s="303" t="s">
        <v>342</v>
      </c>
      <c r="D65" s="305">
        <v>430</v>
      </c>
      <c r="E65" s="305">
        <v>547</v>
      </c>
      <c r="F65" s="306">
        <v>27.20930232558139</v>
      </c>
      <c r="G65" s="306">
        <v>0.0636395048916325</v>
      </c>
      <c r="H65" s="305">
        <v>39.835</v>
      </c>
      <c r="I65" s="305">
        <v>45.574</v>
      </c>
      <c r="J65" s="306">
        <v>14.406928580394123</v>
      </c>
      <c r="K65" s="306">
        <v>0.06603993693239639</v>
      </c>
      <c r="M65" s="333"/>
      <c r="N65" s="333"/>
      <c r="O65" s="333"/>
      <c r="P65" s="333"/>
      <c r="Q65" s="333"/>
    </row>
    <row r="66" spans="1:17" ht="18" customHeight="1">
      <c r="A66" s="314"/>
      <c r="B66" s="287"/>
      <c r="C66" s="287" t="s">
        <v>343</v>
      </c>
      <c r="D66" s="293">
        <v>577</v>
      </c>
      <c r="E66" s="293">
        <v>646</v>
      </c>
      <c r="F66" s="301">
        <v>11.95840554592722</v>
      </c>
      <c r="G66" s="301">
        <v>0.07515744087750384</v>
      </c>
      <c r="H66" s="293">
        <v>51.921</v>
      </c>
      <c r="I66" s="293">
        <v>55.617</v>
      </c>
      <c r="J66" s="301">
        <v>7.118506962500717</v>
      </c>
      <c r="K66" s="301">
        <v>0.08059295151553714</v>
      </c>
      <c r="M66" s="333"/>
      <c r="N66" s="333"/>
      <c r="O66" s="333"/>
      <c r="P66" s="333"/>
      <c r="Q66" s="333"/>
    </row>
    <row r="67" spans="1:17" ht="18" customHeight="1">
      <c r="A67" s="347"/>
      <c r="B67" s="347"/>
      <c r="C67" s="347"/>
      <c r="D67" s="348"/>
      <c r="E67" s="348"/>
      <c r="F67" s="349"/>
      <c r="G67" s="349"/>
      <c r="H67" s="348"/>
      <c r="I67" s="348"/>
      <c r="J67" s="349"/>
      <c r="K67" s="349"/>
      <c r="M67" s="333"/>
      <c r="N67" s="333"/>
      <c r="O67" s="333"/>
      <c r="P67" s="333"/>
      <c r="Q67" s="333"/>
    </row>
    <row r="68" spans="1:17" ht="18" customHeight="1">
      <c r="A68" s="331" t="s">
        <v>372</v>
      </c>
      <c r="B68" s="331"/>
      <c r="C68" s="331"/>
      <c r="D68" s="332"/>
      <c r="E68" s="332"/>
      <c r="F68" s="332"/>
      <c r="G68" s="332"/>
      <c r="H68" s="332"/>
      <c r="I68" s="332"/>
      <c r="J68" s="332"/>
      <c r="K68" s="332"/>
      <c r="M68" s="333"/>
      <c r="N68" s="333"/>
      <c r="O68" s="333"/>
      <c r="P68" s="333"/>
      <c r="Q68" s="333"/>
    </row>
    <row r="69" spans="1:17" ht="18" customHeight="1">
      <c r="A69" s="279"/>
      <c r="B69" s="280"/>
      <c r="C69" s="281"/>
      <c r="D69" s="334" t="s">
        <v>345</v>
      </c>
      <c r="E69" s="334"/>
      <c r="F69" s="334"/>
      <c r="G69" s="334"/>
      <c r="H69" s="335" t="s">
        <v>346</v>
      </c>
      <c r="I69" s="334"/>
      <c r="J69" s="334"/>
      <c r="K69" s="336"/>
      <c r="M69" s="333"/>
      <c r="N69" s="333"/>
      <c r="O69" s="333"/>
      <c r="P69" s="333"/>
      <c r="Q69" s="333"/>
    </row>
    <row r="70" spans="1:17" ht="18" customHeight="1">
      <c r="A70" s="285"/>
      <c r="B70" s="286"/>
      <c r="C70" s="287"/>
      <c r="D70" s="338" t="s">
        <v>292</v>
      </c>
      <c r="E70" s="338" t="s">
        <v>293</v>
      </c>
      <c r="F70" s="339" t="s">
        <v>7</v>
      </c>
      <c r="G70" s="340" t="s">
        <v>294</v>
      </c>
      <c r="H70" s="338" t="s">
        <v>292</v>
      </c>
      <c r="I70" s="338" t="s">
        <v>293</v>
      </c>
      <c r="J70" s="339" t="s">
        <v>7</v>
      </c>
      <c r="K70" s="339" t="s">
        <v>294</v>
      </c>
      <c r="M70" s="333"/>
      <c r="N70" s="333"/>
      <c r="O70" s="333"/>
      <c r="P70" s="333"/>
      <c r="Q70" s="333"/>
    </row>
    <row r="71" spans="1:17" ht="18" customHeight="1">
      <c r="A71" s="350"/>
      <c r="B71" s="286"/>
      <c r="C71" s="287" t="s">
        <v>373</v>
      </c>
      <c r="D71" s="293">
        <v>101292</v>
      </c>
      <c r="E71" s="293">
        <v>108198</v>
      </c>
      <c r="F71" s="297">
        <v>6.8179125696007645</v>
      </c>
      <c r="G71" s="310">
        <v>42.34970859574068</v>
      </c>
      <c r="H71" s="311">
        <v>7184.706</v>
      </c>
      <c r="I71" s="311">
        <v>7726.159</v>
      </c>
      <c r="J71" s="297">
        <v>7.5361886763355415</v>
      </c>
      <c r="K71" s="297">
        <v>33.86422871445161</v>
      </c>
      <c r="M71" s="333"/>
      <c r="N71" s="333"/>
      <c r="O71" s="333"/>
      <c r="P71" s="333"/>
      <c r="Q71" s="333"/>
    </row>
    <row r="72" spans="1:17" ht="18" customHeight="1">
      <c r="A72" s="331"/>
      <c r="B72" s="331"/>
      <c r="C72" s="331"/>
      <c r="D72" s="351"/>
      <c r="E72" s="351"/>
      <c r="F72" s="351"/>
      <c r="G72" s="351"/>
      <c r="H72" s="351"/>
      <c r="I72" s="351"/>
      <c r="J72" s="351"/>
      <c r="K72" s="351"/>
      <c r="M72" s="333"/>
      <c r="N72" s="333"/>
      <c r="O72" s="333"/>
      <c r="P72" s="333"/>
      <c r="Q72" s="333"/>
    </row>
    <row r="73" spans="1:17" ht="18" customHeight="1">
      <c r="A73" s="331" t="s">
        <v>374</v>
      </c>
      <c r="B73" s="331"/>
      <c r="C73" s="331"/>
      <c r="D73" s="351"/>
      <c r="E73" s="351"/>
      <c r="F73" s="351"/>
      <c r="G73" s="351"/>
      <c r="H73" s="351"/>
      <c r="I73" s="351"/>
      <c r="J73" s="351"/>
      <c r="K73" s="351"/>
      <c r="M73" s="333"/>
      <c r="N73" s="333"/>
      <c r="O73" s="333"/>
      <c r="P73" s="333"/>
      <c r="Q73" s="333"/>
    </row>
    <row r="74" spans="1:17" ht="18" customHeight="1">
      <c r="A74" s="279"/>
      <c r="B74" s="280"/>
      <c r="C74" s="280"/>
      <c r="D74" s="283" t="s">
        <v>345</v>
      </c>
      <c r="E74" s="282"/>
      <c r="F74" s="282"/>
      <c r="G74" s="282"/>
      <c r="H74" s="352" t="s">
        <v>345</v>
      </c>
      <c r="I74" s="282"/>
      <c r="J74" s="282"/>
      <c r="K74" s="284"/>
      <c r="M74" s="333"/>
      <c r="N74" s="333"/>
      <c r="O74" s="333"/>
      <c r="P74" s="333"/>
      <c r="Q74" s="333"/>
    </row>
    <row r="75" spans="1:17" ht="18" customHeight="1">
      <c r="A75" s="285"/>
      <c r="B75" s="286"/>
      <c r="C75" s="286"/>
      <c r="D75" s="338" t="s">
        <v>292</v>
      </c>
      <c r="E75" s="338" t="s">
        <v>293</v>
      </c>
      <c r="F75" s="339" t="s">
        <v>7</v>
      </c>
      <c r="G75" s="340" t="s">
        <v>294</v>
      </c>
      <c r="H75" s="353" t="s">
        <v>375</v>
      </c>
      <c r="I75" s="354" t="s">
        <v>292</v>
      </c>
      <c r="J75" s="338" t="s">
        <v>293</v>
      </c>
      <c r="K75" s="339" t="s">
        <v>7</v>
      </c>
      <c r="M75" s="333"/>
      <c r="N75" s="333"/>
      <c r="O75" s="333"/>
      <c r="P75" s="333"/>
      <c r="Q75" s="333"/>
    </row>
    <row r="76" spans="1:17" ht="18" customHeight="1">
      <c r="A76" s="285" t="s">
        <v>376</v>
      </c>
      <c r="B76" s="331"/>
      <c r="C76" s="286"/>
      <c r="D76" s="293">
        <v>113474</v>
      </c>
      <c r="E76" s="293">
        <v>112528</v>
      </c>
      <c r="F76" s="297">
        <v>-0.8336711493381728</v>
      </c>
      <c r="G76" s="296">
        <v>13.091821218364942</v>
      </c>
      <c r="H76" s="355" t="s">
        <v>377</v>
      </c>
      <c r="I76" s="320">
        <v>37436</v>
      </c>
      <c r="J76" s="356">
        <v>33155</v>
      </c>
      <c r="K76" s="306">
        <v>-11.435516615022962</v>
      </c>
      <c r="M76" s="333"/>
      <c r="N76" s="333"/>
      <c r="O76" s="333"/>
      <c r="P76" s="333"/>
      <c r="Q76" s="333"/>
    </row>
    <row r="77" spans="1:17" ht="18" customHeight="1">
      <c r="A77" s="390" t="s">
        <v>336</v>
      </c>
      <c r="B77" s="391"/>
      <c r="C77" s="357" t="s">
        <v>378</v>
      </c>
      <c r="D77" s="305">
        <v>10509</v>
      </c>
      <c r="E77" s="305">
        <v>10144</v>
      </c>
      <c r="F77" s="306">
        <v>-3.473213436102384</v>
      </c>
      <c r="G77" s="319">
        <v>9.014645243850419</v>
      </c>
      <c r="H77" s="355" t="s">
        <v>379</v>
      </c>
      <c r="I77" s="305">
        <v>70582</v>
      </c>
      <c r="J77" s="356">
        <v>73476</v>
      </c>
      <c r="K77" s="306">
        <v>4.100195517270706</v>
      </c>
      <c r="M77" s="333"/>
      <c r="N77" s="333"/>
      <c r="O77" s="333"/>
      <c r="P77" s="333"/>
      <c r="Q77" s="333"/>
    </row>
    <row r="78" spans="1:17" ht="18" customHeight="1">
      <c r="A78" s="392" t="s">
        <v>339</v>
      </c>
      <c r="B78" s="393"/>
      <c r="C78" s="357" t="s">
        <v>380</v>
      </c>
      <c r="D78" s="305">
        <v>2039</v>
      </c>
      <c r="E78" s="305">
        <v>2159</v>
      </c>
      <c r="F78" s="306">
        <v>5.885237861696908</v>
      </c>
      <c r="G78" s="306">
        <v>1.9186335845300724</v>
      </c>
      <c r="H78" s="355" t="s">
        <v>3</v>
      </c>
      <c r="I78" s="305">
        <v>1055</v>
      </c>
      <c r="J78" s="356">
        <v>1220</v>
      </c>
      <c r="K78" s="306">
        <v>15.63981042654028</v>
      </c>
      <c r="M78" s="333"/>
      <c r="N78" s="333"/>
      <c r="O78" s="333"/>
      <c r="P78" s="333"/>
      <c r="Q78" s="333"/>
    </row>
    <row r="79" spans="1:17" ht="18" customHeight="1">
      <c r="A79" s="394" t="s">
        <v>307</v>
      </c>
      <c r="B79" s="395"/>
      <c r="C79" s="358" t="s">
        <v>381</v>
      </c>
      <c r="D79" s="293">
        <v>100926</v>
      </c>
      <c r="E79" s="293">
        <v>100225</v>
      </c>
      <c r="F79" s="301">
        <v>-0.6945682975645582</v>
      </c>
      <c r="G79" s="301">
        <v>89.0667211716195</v>
      </c>
      <c r="H79" s="353" t="s">
        <v>4</v>
      </c>
      <c r="I79" s="293">
        <v>4401</v>
      </c>
      <c r="J79" s="359">
        <v>4677</v>
      </c>
      <c r="K79" s="301">
        <v>6.2713019768234375</v>
      </c>
      <c r="M79" s="333"/>
      <c r="N79" s="333"/>
      <c r="O79" s="333"/>
      <c r="P79" s="333"/>
      <c r="Q79" s="333"/>
    </row>
    <row r="80" spans="1:17" ht="18" customHeight="1">
      <c r="A80" s="331"/>
      <c r="B80" s="331"/>
      <c r="C80" s="331"/>
      <c r="D80" s="351"/>
      <c r="E80" s="351"/>
      <c r="F80" s="351"/>
      <c r="G80" s="351"/>
      <c r="H80" s="351"/>
      <c r="I80" s="351"/>
      <c r="J80" s="351"/>
      <c r="K80" s="351"/>
      <c r="M80" s="333"/>
      <c r="N80" s="333"/>
      <c r="O80" s="333"/>
      <c r="P80" s="333"/>
      <c r="Q80" s="333"/>
    </row>
    <row r="81" spans="1:17" ht="18" customHeight="1">
      <c r="A81" s="331"/>
      <c r="B81" s="331"/>
      <c r="C81" s="331" t="s">
        <v>382</v>
      </c>
      <c r="D81" s="351"/>
      <c r="E81" s="351"/>
      <c r="F81" s="351"/>
      <c r="G81" s="351"/>
      <c r="H81" s="351"/>
      <c r="I81" s="351"/>
      <c r="J81" s="351"/>
      <c r="K81" s="351"/>
      <c r="M81" s="333"/>
      <c r="N81" s="333"/>
      <c r="O81" s="333"/>
      <c r="P81" s="333"/>
      <c r="Q81" s="333"/>
    </row>
    <row r="82" spans="1:17" ht="18" customHeight="1">
      <c r="A82" s="331"/>
      <c r="B82" s="331"/>
      <c r="C82" s="360"/>
      <c r="D82" s="282" t="s">
        <v>383</v>
      </c>
      <c r="E82" s="282"/>
      <c r="F82" s="282"/>
      <c r="G82" s="283" t="s">
        <v>384</v>
      </c>
      <c r="H82" s="282"/>
      <c r="I82" s="284"/>
      <c r="J82" s="351"/>
      <c r="K82" s="351"/>
      <c r="M82" s="333"/>
      <c r="N82" s="333"/>
      <c r="O82" s="333"/>
      <c r="P82" s="333"/>
      <c r="Q82" s="333"/>
    </row>
    <row r="83" spans="1:17" ht="18" customHeight="1">
      <c r="A83" s="331"/>
      <c r="B83" s="331"/>
      <c r="C83" s="314"/>
      <c r="D83" s="338" t="s">
        <v>292</v>
      </c>
      <c r="E83" s="338" t="s">
        <v>293</v>
      </c>
      <c r="F83" s="340" t="s">
        <v>7</v>
      </c>
      <c r="G83" s="338" t="s">
        <v>292</v>
      </c>
      <c r="H83" s="338" t="s">
        <v>293</v>
      </c>
      <c r="I83" s="339" t="s">
        <v>7</v>
      </c>
      <c r="J83" s="351"/>
      <c r="K83" s="351"/>
      <c r="M83" s="333"/>
      <c r="N83" s="333"/>
      <c r="O83" s="333"/>
      <c r="P83" s="333"/>
      <c r="Q83" s="333"/>
    </row>
    <row r="84" spans="1:17" ht="18" customHeight="1">
      <c r="A84" s="331"/>
      <c r="B84" s="331"/>
      <c r="C84" s="298" t="s">
        <v>385</v>
      </c>
      <c r="D84" s="305">
        <v>96018</v>
      </c>
      <c r="E84" s="305">
        <v>91233</v>
      </c>
      <c r="F84" s="306">
        <v>-4.983440604886582</v>
      </c>
      <c r="G84" s="305">
        <v>7522.603</v>
      </c>
      <c r="H84" s="305">
        <v>7027.362</v>
      </c>
      <c r="I84" s="306">
        <v>-6.583372803270365</v>
      </c>
      <c r="J84" s="351"/>
      <c r="K84" s="351"/>
      <c r="M84" s="333"/>
      <c r="N84" s="333"/>
      <c r="O84" s="333"/>
      <c r="P84" s="333"/>
      <c r="Q84" s="333"/>
    </row>
    <row r="85" spans="1:17" ht="18" customHeight="1">
      <c r="A85" s="331"/>
      <c r="B85" s="331"/>
      <c r="C85" s="298" t="s">
        <v>386</v>
      </c>
      <c r="D85" s="305">
        <v>32746</v>
      </c>
      <c r="E85" s="305">
        <v>28952</v>
      </c>
      <c r="F85" s="306">
        <v>-11.586147926464292</v>
      </c>
      <c r="G85" s="361">
        <v>3772.067</v>
      </c>
      <c r="H85" s="361">
        <v>3309.002</v>
      </c>
      <c r="I85" s="306">
        <v>-12.276160524190047</v>
      </c>
      <c r="J85" s="351"/>
      <c r="K85" s="351"/>
      <c r="M85" s="333"/>
      <c r="N85" s="333"/>
      <c r="O85" s="333"/>
      <c r="P85" s="333"/>
      <c r="Q85" s="333"/>
    </row>
    <row r="86" spans="1:17" ht="18" customHeight="1">
      <c r="A86" s="331"/>
      <c r="B86" s="331"/>
      <c r="C86" s="298" t="s">
        <v>387</v>
      </c>
      <c r="D86" s="305">
        <v>51845</v>
      </c>
      <c r="E86" s="305">
        <v>50763</v>
      </c>
      <c r="F86" s="306">
        <v>-2.0869900665445016</v>
      </c>
      <c r="G86" s="361">
        <v>2577.806</v>
      </c>
      <c r="H86" s="361">
        <v>2547.9</v>
      </c>
      <c r="I86" s="306">
        <v>-1.1601338502587026</v>
      </c>
      <c r="J86" s="351"/>
      <c r="K86" s="351"/>
      <c r="M86" s="333"/>
      <c r="N86" s="333"/>
      <c r="O86" s="333"/>
      <c r="P86" s="333"/>
      <c r="Q86" s="333"/>
    </row>
    <row r="87" spans="1:17" ht="18" customHeight="1">
      <c r="A87" s="331"/>
      <c r="B87" s="331"/>
      <c r="C87" s="298" t="s">
        <v>388</v>
      </c>
      <c r="D87" s="305">
        <v>220</v>
      </c>
      <c r="E87" s="305">
        <v>235</v>
      </c>
      <c r="F87" s="306">
        <v>6.818181818181813</v>
      </c>
      <c r="G87" s="361">
        <v>16.496</v>
      </c>
      <c r="H87" s="361">
        <v>18.03</v>
      </c>
      <c r="I87" s="306">
        <v>9.299224054316227</v>
      </c>
      <c r="J87" s="351"/>
      <c r="K87" s="351"/>
      <c r="M87" s="333"/>
      <c r="N87" s="333"/>
      <c r="O87" s="333"/>
      <c r="P87" s="333"/>
      <c r="Q87" s="333"/>
    </row>
    <row r="88" spans="1:17" ht="18" customHeight="1">
      <c r="A88" s="331"/>
      <c r="B88" s="331"/>
      <c r="C88" s="362" t="s">
        <v>389</v>
      </c>
      <c r="D88" s="293">
        <v>11207</v>
      </c>
      <c r="E88" s="293">
        <v>11283</v>
      </c>
      <c r="F88" s="301">
        <v>0.6781475863299846</v>
      </c>
      <c r="G88" s="346">
        <v>1156.234</v>
      </c>
      <c r="H88" s="346">
        <v>1152.43</v>
      </c>
      <c r="I88" s="301">
        <v>-0.3289991472314284</v>
      </c>
      <c r="J88" s="351"/>
      <c r="K88" s="351"/>
      <c r="M88" s="333"/>
      <c r="N88" s="333"/>
      <c r="O88" s="333"/>
      <c r="P88" s="333"/>
      <c r="Q88" s="333"/>
    </row>
    <row r="89" spans="13:17" ht="18" customHeight="1">
      <c r="M89" s="333"/>
      <c r="N89" s="333"/>
      <c r="O89" s="333"/>
      <c r="P89" s="333"/>
      <c r="Q89" s="333"/>
    </row>
    <row r="90" spans="1:17" ht="18" customHeight="1">
      <c r="A90" s="363" t="s">
        <v>390</v>
      </c>
      <c r="C90" s="277" t="s">
        <v>391</v>
      </c>
      <c r="M90" s="333"/>
      <c r="N90" s="333"/>
      <c r="O90" s="333"/>
      <c r="P90" s="333"/>
      <c r="Q90" s="333"/>
    </row>
    <row r="91" spans="2:17" ht="18" customHeight="1">
      <c r="B91" s="363"/>
      <c r="C91" s="277" t="s">
        <v>392</v>
      </c>
      <c r="M91" s="333"/>
      <c r="N91" s="333"/>
      <c r="O91" s="333"/>
      <c r="P91" s="333"/>
      <c r="Q91" s="333"/>
    </row>
    <row r="92" spans="3:17" ht="18" customHeight="1">
      <c r="C92" s="277" t="s">
        <v>393</v>
      </c>
      <c r="M92" s="333"/>
      <c r="N92" s="333"/>
      <c r="O92" s="333"/>
      <c r="P92" s="333"/>
      <c r="Q92" s="333"/>
    </row>
    <row r="93" spans="13:17" ht="18" customHeight="1">
      <c r="M93" s="333"/>
      <c r="N93" s="333"/>
      <c r="O93" s="333"/>
      <c r="P93" s="333"/>
      <c r="Q93" s="333"/>
    </row>
    <row r="94" spans="13:17" ht="13.5">
      <c r="M94" s="333"/>
      <c r="N94" s="333"/>
      <c r="O94" s="333"/>
      <c r="P94" s="333"/>
      <c r="Q94" s="333"/>
    </row>
    <row r="95" spans="13:17" ht="13.5">
      <c r="M95" s="333"/>
      <c r="N95" s="333"/>
      <c r="O95" s="333"/>
      <c r="P95" s="333"/>
      <c r="Q95" s="333"/>
    </row>
  </sheetData>
  <sheetProtection/>
  <mergeCells count="5">
    <mergeCell ref="A1:C1"/>
    <mergeCell ref="A2:K2"/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2023-01-23T06:35:47Z</cp:lastPrinted>
  <dcterms:created xsi:type="dcterms:W3CDTF">2001-11-20T01:17:19Z</dcterms:created>
  <dcterms:modified xsi:type="dcterms:W3CDTF">2023-01-29T13:42:39Z</dcterms:modified>
  <cp:category/>
  <cp:version/>
  <cp:contentType/>
  <cp:contentStatus/>
</cp:coreProperties>
</file>