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9BABC21C-995D-446A-886E-9A2A92FACD94}" xr6:coauthVersionLast="36" xr6:coauthVersionMax="47" xr10:uidLastSave="{00000000-0000-0000-0000-000000000000}"/>
  <bookViews>
    <workbookView xWindow="-120" yWindow="-120" windowWidth="20730" windowHeight="11160" xr2:uid="{00000000-000D-0000-FFFF-FFFF0000000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W29" i="3" l="1"/>
  <c r="P29"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16" i="3"/>
  <c r="AY645"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<sst xmlns="http://schemas.openxmlformats.org/spreadsheetml/2006/main" count="2328" uniqueCount="676">
  <si>
    <t>事業番号</t>
    <rPh sb="0" eb="2">
      <t>ジギョウ</t>
    </rPh>
    <rPh sb="2" eb="4">
      <t>バンゴウ</t>
    </rPh>
    <phoneticPr fontId="5"/>
  </si>
  <si>
    <t>-</t>
    <phoneticPr fontId="5"/>
  </si>
  <si>
    <t>国交</t>
    <rPh sb="0" eb="2">
      <t>コッコウ</t>
    </rPh>
    <phoneticPr fontId="5"/>
  </si>
  <si>
    <t>令和3年度行政事業レビューシート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</si>
  <si>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</si>
  <si>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</si>
  <si>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</si>
  <si>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</si>
  <si>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斜面・対策施設下部が全面的に水没した場合の崩壊危険度の評価手法の検討</t>
  </si>
  <si>
    <t>担当部局庁</t>
    <phoneticPr fontId="5"/>
  </si>
  <si>
    <t>国土技術政策総合研究所</t>
  </si>
  <si>
    <t>作成責任者</t>
    <rPh sb="0" eb="2">
      <t>サクセイ</t>
    </rPh>
    <rPh sb="2" eb="5">
      <t>セキニンシャ</t>
    </rPh>
    <phoneticPr fontId="5"/>
  </si>
  <si>
    <t>事業開始年度</t>
    <rPh sb="4" eb="6">
      <t>ネンド</t>
    </rPh>
    <phoneticPr fontId="5"/>
  </si>
  <si>
    <t>令和2年度</t>
  </si>
  <si>
    <t>事業終了
（予定）年度</t>
    <rPh sb="0" eb="2">
      <t>ジギョウ</t>
    </rPh>
    <rPh sb="2" eb="4">
      <t>シュウリョウ</t>
    </rPh>
    <rPh sb="6" eb="8">
      <t>ヨテイ</t>
    </rPh>
    <rPh sb="9" eb="11">
      <t>ネンド</t>
    </rPh>
    <phoneticPr fontId="5"/>
  </si>
  <si>
    <t>令和3年度</t>
    <rPh sb="0" eb="2">
      <t>レイワ</t>
    </rPh>
    <rPh sb="3" eb="4">
      <t>ネン</t>
    </rPh>
    <rPh sb="4" eb="5">
      <t>ド</t>
    </rPh>
    <phoneticPr fontId="22"/>
  </si>
  <si>
    <t>担当課室</t>
    <rPh sb="0" eb="2">
      <t>タントウ</t>
    </rPh>
    <rPh sb="2" eb="3">
      <t>カ</t>
    </rPh>
    <rPh sb="3" eb="4">
      <t>シツ</t>
    </rPh>
    <phoneticPr fontId="5"/>
  </si>
  <si>
    <t>土砂災害研究部　土砂災害研究室</t>
  </si>
  <si>
    <t>室長　中谷 洋明</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</si>
  <si>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</si>
  <si>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</si>
  <si>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t>
  </si>
  <si>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</si>
  <si>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</si>
  <si>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</si>
  <si>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</si>
  <si>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近年の豪雨災害により大規模な氾濫・浸水が発生し急傾斜地及びその対策施設下部が全面的に水没する事象が発生している。急傾斜地において斜面下部が水没した場合に斜面が不安定化するタイミングと度合いを評価する必要がある。また、法枠工、擁壁工等の急傾斜地崩壊対策施設が設置されている場合には、施設設計上想定されている斜面の土質強度が得られなくなり、斜面内の排水が出来なくなることで、斜面の安定性を確保する施設機能が十分に発揮されないリスクを定量化する必要があ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</si>
  <si>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</si>
  <si>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xml:space="preserve">擁壁※1等が洪水及び内水※2氾濫により冠水した場合、擁壁水抜き管等を通じて、擁壁背面に水が浸入し、擁壁前面・背面一様に冠水した状態になることが考えられる。その後、擁壁前面の水が比較的速やかに排水されると擁壁背面の水が斜面内に残留し、残留地下水となり擁壁の安定性を損なう恐れがある。そこで、氾濫・浸水の被災地域を中心に、従来の老朽化調査に加え、水没による施設機能低下を緊急に調査し有効な対応策を検討するための危険度評価手法案を開発する。
※1　擁壁：土圧や地すべりなどの滑動力に対して斜面の崩壊やすべりを防止するための壁体の構造物
※2　内水：水防法第 2 条第 1 項に規定される雨水出水を指し、一時的に大量の降雨が生じた場合において排水施設に当該雨水を排除できないこと又は排水施設から河川その他の公共の水域若しくは海域に当該雨水を排除できないことによる出水。
</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</si>
  <si>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</si>
  <si>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</si>
  <si>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</si>
  <si>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</si>
  <si>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</si>
  <si>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</si>
  <si>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</si>
  <si>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</si>
  <si>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</si>
  <si>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</si>
  <si>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</si>
  <si>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</si>
  <si>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</si>
  <si>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</si>
  <si>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</si>
  <si>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</si>
  <si>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</si>
  <si>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</si>
  <si>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</si>
  <si>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</si>
  <si>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</si>
  <si>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</si>
  <si>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</si>
  <si>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</si>
  <si>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</si>
  <si>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</si>
  <si>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</si>
  <si>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令和2年度</t>
    <rPh sb="0" eb="2">
      <t>レイワ</t>
    </rPh>
    <rPh sb="3" eb="5">
      <t>ネンド</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</si>
  <si>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</si>
  <si>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</si>
  <si>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</si>
  <si>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</si>
  <si>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内水氾濫後の急傾斜地崩壊対策施設リスク評価に関する実態調査結果1件を公開する。</t>
    <phoneticPr fontId="5"/>
  </si>
  <si>
    <t>内水氾濫後の急傾斜地崩壊対策施設リスク評価に関する実態調査公開件数</t>
    <phoneticPr fontId="5"/>
  </si>
  <si>
    <t>成果実績</t>
    <rPh sb="0" eb="2">
      <t>セイカ</t>
    </rPh>
    <rPh sb="2" eb="4">
      <t>ジッセキ</t>
    </rPh>
    <phoneticPr fontId="5"/>
  </si>
  <si>
    <t>件</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</si>
  <si>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</si>
  <si>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</si>
  <si>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</si>
  <si>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</si>
  <si>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国土技術政策総合研究所調べ</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</si>
  <si>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</si>
  <si>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</si>
  <si>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</si>
  <si>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</si>
  <si>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</si>
  <si>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</si>
  <si>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</si>
  <si>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</si>
  <si>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</si>
  <si>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</si>
  <si>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</si>
  <si>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</si>
  <si>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</si>
  <si>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</si>
  <si>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</si>
  <si>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</si>
  <si>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</si>
  <si>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</si>
  <si>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</si>
  <si>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</si>
  <si>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</si>
  <si>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</si>
  <si>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</si>
  <si>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</si>
  <si>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</si>
  <si>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内水氾濫後の急傾斜地崩壊対策施設リスク評価に関する研究項目の終了件数</t>
  </si>
  <si>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</si>
  <si>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</si>
  <si>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</si>
  <si>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</si>
  <si>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</si>
  <si>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執行額（百万円）／　内水氾濫後の急傾斜地崩壊対策施設リスク評価に関する研究項目　　　　　　</t>
    <phoneticPr fontId="5"/>
  </si>
  <si>
    <t>百万円／件</t>
  </si>
  <si>
    <t>計算式</t>
    <rPh sb="0" eb="2">
      <t>ケイサン</t>
    </rPh>
    <rPh sb="2" eb="3">
      <t>シキ</t>
    </rPh>
    <phoneticPr fontId="5"/>
  </si>
  <si>
    <t>　　/</t>
    <phoneticPr fontId="5"/>
  </si>
  <si>
    <t>25百万円/2</t>
    <rPh sb="2" eb="3">
      <t>ヒャク</t>
    </rPh>
    <rPh sb="3" eb="5">
      <t>マンエン</t>
    </rPh>
    <phoneticPr fontId="5"/>
  </si>
  <si>
    <t>5百万円/1</t>
    <rPh sb="1" eb="3">
      <t>ヒャクマン</t>
    </rPh>
    <rPh sb="3" eb="4">
      <t>エン</t>
    </rPh>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</si>
  <si>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</si>
  <si>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</si>
  <si>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</si>
  <si>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</si>
  <si>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</si>
  <si>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11 ICTの利活用及び技術研究開発の推進</t>
  </si>
  <si>
    <t>施策</t>
    <phoneticPr fontId="5"/>
  </si>
  <si>
    <t>41 技術研究開発を推進する</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</si>
  <si>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</si>
  <si>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</si>
  <si>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</si>
  <si>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目標を達成した技術研究開発課題の割合</t>
  </si>
  <si>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</si>
  <si>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</si>
  <si>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</si>
  <si>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</si>
  <si>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</si>
  <si>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</si>
  <si>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</si>
  <si>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国土交通省が実施している技術研究開発課題を効果的・効率的に推進することに資する。</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</si>
  <si>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</si>
  <si>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</si>
  <si>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</si>
  <si>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</si>
  <si>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</si>
  <si>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</si>
  <si>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</si>
  <si>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</si>
  <si>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t>
  </si>
  <si>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</si>
  <si>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</si>
  <si>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</si>
  <si>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</si>
  <si>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</si>
  <si>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</si>
  <si>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</si>
  <si>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</si>
  <si>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</si>
  <si>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</si>
  <si>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</si>
  <si>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</si>
  <si>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内閣府の国土強靭化基本計画で謳われている、防災のための重要インフラ等の機能維持に資する調査研究である。</t>
    <phoneticPr fontId="5"/>
  </si>
  <si>
    <t>地方自治体、民間等に委ねることができない事業なのか。</t>
    <phoneticPr fontId="5"/>
  </si>
  <si>
    <t>都道府県が急傾斜地崩壊対策事業を実施する際に従わなければならない急傾斜地法で定める国の技術基準に関するものである。</t>
    <phoneticPr fontId="5"/>
  </si>
  <si>
    <t>政策目的の達成手段として必要かつ適切な事業か。政策体系の中で優先度の高い事業か。</t>
    <phoneticPr fontId="5"/>
  </si>
  <si>
    <t>近年全国各地で頻発している大規模な河川の氾濫や浸水による直接的な被害が多く発生し、近年の斜面の水没事象に対する危険度評価手法の開発は喫緊の課題である。</t>
    <phoneticPr fontId="5"/>
  </si>
  <si>
    <t>事業の効率性</t>
    <phoneticPr fontId="5"/>
  </si>
  <si>
    <t>競争性が確保されているなど支出先の選定は妥当か。　</t>
    <phoneticPr fontId="5"/>
  </si>
  <si>
    <t>調査内容が専門的かつ高度であることから、第三者機関である技術提案評価審査会に諮ったうえで、支出先を選定しており、妥当性や競争性の確保に努めている。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</si>
  <si>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</si>
  <si>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</si>
  <si>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</si>
  <si>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無</t>
  </si>
  <si>
    <t>受益者との負担関係は妥当であるか。</t>
    <phoneticPr fontId="5"/>
  </si>
  <si>
    <t>‐</t>
  </si>
  <si>
    <t>単位当たりコスト等の水準は妥当か。</t>
    <rPh sb="8" eb="9">
      <t>トウ</t>
    </rPh>
    <phoneticPr fontId="5"/>
  </si>
  <si>
    <t>類似業務等を参考にしてコスト水準の妥当性を確認している。</t>
    <phoneticPr fontId="5"/>
  </si>
  <si>
    <t>資金の流れの中間段階での支出は合理的なものとなっているか。</t>
    <phoneticPr fontId="5"/>
  </si>
  <si>
    <t>費目・使途が事業目的に即し真に必要なものに限定されているか。</t>
    <phoneticPr fontId="5"/>
  </si>
  <si>
    <t>事業に必要な経費のみに支出している。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</si>
  <si>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</si>
  <si>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</si>
  <si>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新型コロナウイルス感染拡大防止のため、現地調査や有識者へのヒアリングを一部縮小したために繰越が生じている。</t>
    <rPh sb="0" eb="2">
      <t>シンガタ</t>
    </rPh>
    <rPh sb="9" eb="11">
      <t>カンセン</t>
    </rPh>
    <rPh sb="11" eb="13">
      <t>カクダイ</t>
    </rPh>
    <rPh sb="13" eb="15">
      <t>ボウシ</t>
    </rPh>
    <rPh sb="19" eb="21">
      <t>ゲンチ</t>
    </rPh>
    <rPh sb="21" eb="23">
      <t>チョウサ</t>
    </rPh>
    <rPh sb="24" eb="27">
      <t>ユウシキシャ</t>
    </rPh>
    <rPh sb="35" eb="37">
      <t>イチブ</t>
    </rPh>
    <rPh sb="37" eb="39">
      <t>シュクショウ</t>
    </rPh>
    <rPh sb="44" eb="46">
      <t>クリコシ</t>
    </rPh>
    <rPh sb="47" eb="48">
      <t>ショウ</t>
    </rPh>
    <phoneticPr fontId="5"/>
  </si>
  <si>
    <t>その他コスト削減や効率化に向けた工夫は行われているか。</t>
    <phoneticPr fontId="5"/>
  </si>
  <si>
    <t>施設管理者の協力を得て必要なデータを効率的に収集するなどの工夫を行っている。</t>
    <rPh sb="0" eb="2">
      <t>シセツ</t>
    </rPh>
    <rPh sb="2" eb="5">
      <t>カンリシャ</t>
    </rPh>
    <phoneticPr fontId="5"/>
  </si>
  <si>
    <t>事業の有効性</t>
    <rPh sb="0" eb="2">
      <t>ジギョウ</t>
    </rPh>
    <rPh sb="3" eb="6">
      <t>ユウコウセイ</t>
    </rPh>
    <phoneticPr fontId="5"/>
  </si>
  <si>
    <t>成果実績は成果目標に見合ったものとなっているか。</t>
    <phoneticPr fontId="5"/>
  </si>
  <si>
    <t>新型コロナウイルス感染拡大防止のため、計画に一部変更があったものの、成果目標を概ね達成した。</t>
    <rPh sb="19" eb="21">
      <t>ケイカク</t>
    </rPh>
    <rPh sb="22" eb="24">
      <t>イチブ</t>
    </rPh>
    <rPh sb="24" eb="26">
      <t>ヘンコウ</t>
    </rPh>
    <rPh sb="34" eb="36">
      <t>セイカ</t>
    </rPh>
    <rPh sb="36" eb="38">
      <t>モクヒョウ</t>
    </rPh>
    <rPh sb="39" eb="40">
      <t>オオム</t>
    </rPh>
    <rPh sb="41" eb="43">
      <t>タッセイ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</si>
  <si>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</si>
  <si>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随意契約（企画競争）による支出を行い、効率的かつ効果的な事業実施に努めた。</t>
    <rPh sb="0" eb="2">
      <t>ズイイ</t>
    </rPh>
    <rPh sb="2" eb="4">
      <t>ケイヤク</t>
    </rPh>
    <rPh sb="5" eb="7">
      <t>キカク</t>
    </rPh>
    <rPh sb="7" eb="9">
      <t>キョウソウ</t>
    </rPh>
    <rPh sb="13" eb="15">
      <t>シシュツ</t>
    </rPh>
    <rPh sb="16" eb="17">
      <t>オコナ</t>
    </rPh>
    <rPh sb="19" eb="21">
      <t>コウリツ</t>
    </rPh>
    <rPh sb="20" eb="21">
      <t>ジッコウ</t>
    </rPh>
    <rPh sb="21" eb="22">
      <t>テキ</t>
    </rPh>
    <rPh sb="24" eb="27">
      <t>コウカテキ</t>
    </rPh>
    <rPh sb="28" eb="30">
      <t>ジギョウ</t>
    </rPh>
    <rPh sb="30" eb="32">
      <t>ジッシ</t>
    </rPh>
    <rPh sb="33" eb="34">
      <t>ツト</t>
    </rPh>
    <phoneticPr fontId="5"/>
  </si>
  <si>
    <t>活動実績は見込みに見合ったものであるか。</t>
    <phoneticPr fontId="5"/>
  </si>
  <si>
    <t>当初見込み通りの研究項目を実施した。</t>
    <phoneticPr fontId="5"/>
  </si>
  <si>
    <t>整備された施設や成果物は十分に活用されているか。</t>
    <phoneticPr fontId="5"/>
  </si>
  <si>
    <t>政策目的の達成のための基礎資料として活用する。</t>
    <rPh sb="0" eb="2">
      <t>セイサク</t>
    </rPh>
    <rPh sb="2" eb="4">
      <t>モクテキ</t>
    </rPh>
    <rPh sb="5" eb="7">
      <t>タッセイ</t>
    </rPh>
    <rPh sb="11" eb="13">
      <t>キソ</t>
    </rPh>
    <rPh sb="13" eb="15">
      <t>シリョウ</t>
    </rPh>
    <rPh sb="18" eb="20">
      <t>カツヨウ</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</si>
  <si>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</si>
  <si>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</si>
  <si>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</si>
  <si>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</si>
  <si>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</si>
  <si>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</si>
  <si>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</si>
  <si>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本事業は、近年の豪雨災害により大規模な氾濫・浸水が発生し急傾斜地及びその対策施設下部が全面的に水没した場合の斜面の安定性を確保する施設機能が十分に発揮されないリスクの定量化を試行し、有意な成果が得られた。
・支出にあたっては、随意契約（企画競争）により競争性の確保に努めた。</t>
    <rPh sb="1" eb="2">
      <t>ホン</t>
    </rPh>
    <rPh sb="2" eb="4">
      <t>ジギョウ</t>
    </rPh>
    <rPh sb="52" eb="54">
      <t>バアイ</t>
    </rPh>
    <rPh sb="88" eb="90">
      <t>シコウ</t>
    </rPh>
    <rPh sb="92" eb="94">
      <t>ユウイ</t>
    </rPh>
    <rPh sb="95" eb="97">
      <t>セイカ</t>
    </rPh>
    <rPh sb="98" eb="99">
      <t>エ</t>
    </rPh>
    <rPh sb="105" eb="107">
      <t>シシュツ</t>
    </rPh>
    <rPh sb="114" eb="116">
      <t>ズイイ</t>
    </rPh>
    <rPh sb="116" eb="118">
      <t>ケイヤク</t>
    </rPh>
    <phoneticPr fontId="5"/>
  </si>
  <si>
    <t>改善の
方向性</t>
    <rPh sb="0" eb="2">
      <t>カイゼン</t>
    </rPh>
    <rPh sb="4" eb="7">
      <t>ホウコウセイ</t>
    </rPh>
    <phoneticPr fontId="5"/>
  </si>
  <si>
    <t>・擁壁等の管理者である自治体において有効に活用されるべく、結果の解釈が容易で扱いやすい危険度評価指標となるように留意して取り組む。</t>
    <rPh sb="1" eb="3">
      <t>ヨウヘキ</t>
    </rPh>
    <rPh sb="3" eb="4">
      <t>トウ</t>
    </rPh>
    <rPh sb="5" eb="8">
      <t>カンリシャ</t>
    </rPh>
    <rPh sb="11" eb="14">
      <t>ジチタイ</t>
    </rPh>
    <rPh sb="18" eb="20">
      <t>ユウコウ</t>
    </rPh>
    <rPh sb="21" eb="23">
      <t>カツヨウ</t>
    </rPh>
    <rPh sb="29" eb="31">
      <t>ケッカ</t>
    </rPh>
    <rPh sb="32" eb="34">
      <t>カイシャク</t>
    </rPh>
    <rPh sb="35" eb="37">
      <t>ヨウイ</t>
    </rPh>
    <rPh sb="38" eb="39">
      <t>アツカ</t>
    </rPh>
    <rPh sb="43" eb="46">
      <t>キケンド</t>
    </rPh>
    <rPh sb="46" eb="48">
      <t>ヒョウカ</t>
    </rPh>
    <rPh sb="48" eb="50">
      <t>シヒョウ</t>
    </rPh>
    <phoneticPr fontId="5"/>
  </si>
  <si>
    <t>外部有識者の所見</t>
    <rPh sb="0" eb="2">
      <t>ガイブ</t>
    </rPh>
    <rPh sb="2" eb="5">
      <t>ユウシキシャ</t>
    </rPh>
    <rPh sb="6" eb="8">
      <t>ショケン</t>
    </rPh>
    <phoneticPr fontId="5"/>
  </si>
  <si>
    <t>必要性の高い事業が着実に実行されていると見受けられる。</t>
  </si>
  <si>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</si>
  <si>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</si>
  <si>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</si>
  <si>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</si>
  <si>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</si>
  <si>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</si>
  <si>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</si>
  <si>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</si>
  <si>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</si>
  <si>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</si>
  <si>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</si>
  <si>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</si>
  <si>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令和元年度</t>
    <rPh sb="0" eb="2">
      <t>レイワ</t>
    </rPh>
    <rPh sb="2" eb="4">
      <t>ガンネン</t>
    </rPh>
    <rPh sb="4" eb="5">
      <t>ド</t>
    </rPh>
    <phoneticPr fontId="5"/>
  </si>
  <si>
    <t>国土交通省</t>
    <rPh sb="0" eb="5">
      <t>コクドコウツウショウ</t>
    </rPh>
    <phoneticPr fontId="5"/>
  </si>
  <si>
    <t>新02</t>
    <rPh sb="0" eb="1">
      <t>シン</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</si>
  <si>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</si>
  <si>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</si>
  <si>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</si>
  <si>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A.パシフィックコンサルタンツ株式会社</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</si>
  <si>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</si>
  <si>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</si>
  <si>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</si>
  <si>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</si>
  <si>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役務費</t>
  </si>
  <si>
    <t>自然斜面における気液二相流解析モデル構築のための模型実験業務</t>
  </si>
  <si>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</si>
  <si>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</si>
  <si>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</si>
  <si>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</si>
  <si>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</si>
  <si>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</si>
  <si>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</si>
  <si>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</si>
  <si>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</si>
  <si>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</si>
  <si>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</si>
  <si>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</si>
  <si>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</si>
  <si>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</si>
  <si>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</si>
  <si>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</si>
  <si>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</si>
  <si>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パシフィックコンサルタンツ株式会社</t>
  </si>
  <si>
    <t>随意契約
（企画競争）</t>
    <phoneticPr fontId="5"/>
  </si>
  <si>
    <t>国土防災技術株式会社</t>
  </si>
  <si>
    <t>内水氾濫を想定した斜面及び施設安定性検討業務</t>
  </si>
  <si>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</si>
  <si>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</si>
  <si>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</si>
  <si>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</si>
  <si>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</si>
  <si>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</si>
  <si>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</si>
  <si>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</si>
  <si>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</si>
  <si>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</si>
  <si>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</si>
  <si>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</si>
  <si>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</si>
  <si>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</si>
  <si>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</si>
  <si>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</si>
  <si>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</si>
  <si>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</si>
  <si>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</si>
  <si>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</si>
  <si>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</si>
  <si>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</si>
  <si>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</si>
  <si>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</si>
  <si>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</si>
  <si>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</si>
  <si>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</si>
  <si>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</si>
  <si>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</si>
  <si>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</si>
  <si>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</si>
  <si>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</si>
  <si>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</si>
  <si>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</si>
  <si>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</si>
  <si>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</si>
  <si>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</si>
  <si>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</si>
  <si>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</si>
  <si>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</si>
  <si>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</si>
  <si>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</si>
  <si>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</si>
  <si>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</si>
  <si>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</si>
  <si>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</si>
  <si>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</si>
  <si>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</si>
  <si>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</si>
  <si>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</si>
  <si>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</si>
  <si>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</si>
  <si>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</si>
  <si>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</si>
  <si>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</si>
  <si>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</si>
  <si>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</si>
  <si>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</si>
  <si>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</si>
  <si>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</si>
  <si>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</si>
  <si>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</si>
  <si>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</si>
  <si>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</si>
  <si>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</si>
  <si>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</si>
  <si>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</si>
  <si>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</si>
  <si>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</si>
  <si>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</si>
  <si>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</si>
  <si>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</si>
  <si>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</si>
  <si>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</si>
  <si>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</si>
  <si>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</si>
  <si>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</si>
  <si>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</si>
  <si>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</si>
  <si>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</si>
  <si>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</si>
  <si>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</si>
  <si>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</si>
  <si>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</si>
  <si>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</si>
  <si>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</si>
  <si>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</si>
  <si>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</si>
  <si>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</si>
  <si>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</si>
  <si>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</si>
  <si>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</si>
  <si>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</si>
  <si>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</si>
  <si>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</si>
  <si>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</si>
  <si>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</si>
  <si>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</si>
  <si>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</si>
  <si>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</si>
  <si>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</si>
  <si>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</si>
  <si>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</si>
  <si>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</si>
  <si>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</si>
  <si>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</si>
  <si>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</si>
  <si>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</si>
  <si>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</si>
  <si>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</si>
  <si>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</si>
  <si>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</si>
  <si>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</si>
  <si>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</si>
  <si>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</si>
  <si>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</si>
  <si>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</si>
  <si>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</si>
  <si>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</si>
  <si>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</si>
  <si>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</si>
  <si>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</si>
  <si>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</si>
  <si>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</si>
  <si>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</si>
  <si>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</si>
  <si>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</si>
  <si>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</si>
  <si>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</si>
  <si>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</si>
  <si>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</si>
  <si>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</si>
  <si>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</si>
  <si>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</si>
  <si>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</si>
  <si>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</si>
  <si>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</si>
  <si>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</si>
  <si>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</si>
  <si>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</si>
  <si>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</si>
  <si>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</si>
  <si>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</si>
  <si>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</si>
  <si>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</si>
  <si>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</si>
  <si>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</si>
  <si>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</si>
  <si>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</si>
  <si>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</si>
  <si>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</si>
  <si>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</si>
  <si>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</si>
  <si>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</si>
  <si>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</si>
  <si>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</si>
  <si>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</si>
  <si>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</si>
  <si>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</si>
  <si>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</si>
  <si>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</si>
  <si>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</si>
  <si>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</si>
  <si>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</si>
  <si>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</si>
  <si>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</si>
  <si>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</si>
  <si>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</si>
  <si>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</si>
  <si>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</si>
  <si>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</si>
  <si>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</si>
  <si>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</si>
  <si>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</si>
  <si>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</si>
  <si>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</si>
  <si>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</si>
  <si>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</si>
  <si>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</si>
  <si>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</si>
  <si>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</si>
  <si>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</si>
  <si>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</si>
  <si>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</si>
  <si>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</si>
  <si>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</si>
  <si>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</si>
  <si>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</si>
  <si>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</si>
  <si>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</si>
  <si>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</si>
  <si>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</si>
  <si>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</si>
  <si>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</si>
  <si>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</si>
  <si>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</si>
  <si>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</si>
  <si>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</si>
  <si>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</si>
  <si>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</si>
  <si>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</si>
  <si>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</si>
  <si>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</si>
  <si>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</si>
  <si>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</si>
  <si>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</si>
  <si>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</si>
  <si>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</si>
  <si>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</si>
  <si>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</si>
  <si>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環境省</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</si>
  <si>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</si>
  <si>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</si>
  <si>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</si>
  <si>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</si>
  <si>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</si>
  <si>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</si>
  <si>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</si>
  <si>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</si>
  <si>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</si>
  <si>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</si>
  <si>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</si>
  <si>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</si>
  <si>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</si>
  <si>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</si>
  <si>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</si>
  <si>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</si>
  <si>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</si>
  <si>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</si>
  <si>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</si>
  <si>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</si>
  <si>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</si>
  <si>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</si>
  <si>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</si>
  <si>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</si>
  <si>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</si>
  <si>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</si>
  <si>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</si>
  <si>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</si>
  <si>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</si>
  <si>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</si>
  <si>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</si>
  <si>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</si>
  <si>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</si>
  <si>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</si>
  <si>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</si>
  <si>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</si>
  <si>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</si>
  <si>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</si>
  <si>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</si>
  <si>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</si>
  <si>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</si>
  <si>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</si>
  <si>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</si>
  <si>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</si>
  <si>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</si>
  <si>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</si>
  <si>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</si>
  <si>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</si>
  <si>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</si>
  <si>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</si>
  <si>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</si>
  <si>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</si>
  <si>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</si>
  <si>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</si>
  <si>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</si>
  <si>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</si>
  <si>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</si>
  <si>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</si>
  <si>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</si>
  <si>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</si>
  <si>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</si>
  <si>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</si>
  <si>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</si>
  <si>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</si>
  <si>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</si>
  <si>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</si>
  <si>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</si>
  <si>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</si>
  <si>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</si>
  <si>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</si>
  <si>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</si>
  <si>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</si>
  <si>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</si>
  <si>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</si>
  <si>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</si>
  <si>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</si>
  <si>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</si>
  <si>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</si>
  <si>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</si>
  <si>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</si>
  <si>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</si>
  <si>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</si>
  <si>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</si>
  <si>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</si>
  <si>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</si>
  <si>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</si>
  <si>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</si>
  <si>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</si>
  <si>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</si>
  <si>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</si>
  <si>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</si>
  <si>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</si>
  <si>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</si>
  <si>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</si>
  <si>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</si>
  <si>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</si>
  <si>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</si>
  <si>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</si>
  <si>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</si>
  <si>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</si>
  <si>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</si>
  <si>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</si>
  <si>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</si>
  <si>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</si>
  <si>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</si>
  <si>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</si>
  <si>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</si>
  <si>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</si>
  <si>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</si>
  <si>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</si>
  <si>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</si>
  <si>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</si>
  <si>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</si>
  <si>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</si>
  <si>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</si>
  <si>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</si>
  <si>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</si>
  <si>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</si>
  <si>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</si>
  <si>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</si>
  <si>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</si>
  <si>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</si>
  <si>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</si>
  <si>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</si>
  <si>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</si>
  <si>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</si>
  <si>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</si>
  <si>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</si>
  <si>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</si>
  <si>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</si>
  <si>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</si>
  <si>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</si>
  <si>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</si>
  <si>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</si>
  <si>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</si>
  <si>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</si>
  <si>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</si>
  <si>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</si>
  <si>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</si>
  <si>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</si>
  <si>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</si>
  <si>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</si>
  <si>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</si>
  <si>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</si>
  <si>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</si>
  <si>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</si>
  <si>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</si>
  <si>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</si>
  <si>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</si>
  <si>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</si>
  <si>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</si>
  <si>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</si>
  <si>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</si>
  <si>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</si>
  <si>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</si>
  <si>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</si>
  <si>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</si>
  <si>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</si>
  <si>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</si>
  <si>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</si>
  <si>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</si>
  <si>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</si>
  <si>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</si>
  <si>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</si>
  <si>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</si>
  <si>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</si>
  <si>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</si>
  <si>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</si>
  <si>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</si>
  <si>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</si>
  <si>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</si>
  <si>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</si>
  <si>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</si>
  <si>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</si>
  <si>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</si>
  <si>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</si>
  <si>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</si>
  <si>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</si>
  <si>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</si>
  <si>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</si>
  <si>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</si>
  <si>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</si>
  <si>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</si>
  <si>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</si>
  <si>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</si>
  <si>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</si>
  <si>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</si>
  <si>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</si>
  <si>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</si>
  <si>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</si>
  <si>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</si>
  <si>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</si>
  <si>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</si>
  <si>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</si>
  <si>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</si>
  <si>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</si>
  <si>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</si>
  <si>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</si>
  <si>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</si>
  <si>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</si>
  <si>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</si>
  <si>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</si>
  <si>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</si>
  <si>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</si>
  <si>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</si>
  <si>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</si>
  <si>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</si>
  <si>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</si>
  <si>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</si>
  <si>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</si>
  <si>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</si>
  <si>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</si>
  <si>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</si>
  <si>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</si>
  <si>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</si>
  <si>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</si>
  <si>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</si>
  <si>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</si>
  <si>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</si>
  <si>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</si>
  <si>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</si>
  <si>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t>終了予定</t>
  </si>
  <si>
    <t>一者応札については、原因の分析を行い、改善に向けて取り組まれたい。なお、本事業は令和３年度で事業完了に伴い終了予定。事業の成果が有効活用されるよう努められたい。</t>
    <phoneticPr fontId="5"/>
  </si>
  <si>
    <t>-</t>
    <phoneticPr fontId="5"/>
  </si>
  <si>
    <t>本事業は、予定通り令和３年度で事業終了。事業の成果を有効活用できるよう成果の取りまとめに努める。一者応札については、原因の分析を行うことで、将来の事業の改善に向けその分析を活かしていく。</t>
    <rPh sb="0" eb="3">
      <t>ホンジギョウ</t>
    </rPh>
    <rPh sb="28" eb="30">
      <t>カツヨウ</t>
    </rPh>
    <rPh sb="44" eb="45">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</si>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</sst>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140637</xdr:colOff>
      <xdr:row>759</xdr:row>
      <xdr:rowOff>127451</xdr:rowOff>
    </xdr:from>
    <xdr:ext cx="3013362" cy="507940"/>
    <xdr:sp macro="" textlink="">
      <xdr:nvSpPr>
        <xdr:cNvPr id="20" name="契約方式大かっこ">
          <a:extLst>
            <a:ext uri="{FF2B5EF4-FFF2-40B4-BE49-F238E27FC236}">
              <a16:creationId xmlns:a16="http://schemas.microsoft.com/office/drawing/2014/main" id="{00000000-0008-0000-0000-000014000000}"/>
            </a:ext>
          </a:extLst>
        </xdr:cNvPr>
        <xdr:cNvSpPr/>
      </xdr:nvSpPr>
      <xdr:spPr>
        <a:xfrm>
          <a:off x="6541437" y="42704201"/>
          <a:ext cx="301336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55943</xdr:colOff>
      <xdr:row>757</xdr:row>
      <xdr:rowOff>19245</xdr:rowOff>
    </xdr:from>
    <xdr:to>
      <xdr:col>46</xdr:col>
      <xdr:colOff>49260</xdr:colOff>
      <xdr:row>759</xdr:row>
      <xdr:rowOff>86790</xdr:rowOff>
    </xdr:to>
    <xdr:sp macro="" textlink="">
      <xdr:nvSpPr>
        <xdr:cNvPr id="21" name="契約方式上位">
          <a:extLst>
            <a:ext uri="{FF2B5EF4-FFF2-40B4-BE49-F238E27FC236}">
              <a16:creationId xmlns:a16="http://schemas.microsoft.com/office/drawing/2014/main" id="{00000000-0008-0000-0000-000015000000}"/>
            </a:ext>
          </a:extLst>
        </xdr:cNvPr>
        <xdr:cNvSpPr txBox="1"/>
      </xdr:nvSpPr>
      <xdr:spPr>
        <a:xfrm>
          <a:off x="6791479" y="41140031"/>
          <a:ext cx="2646710" cy="77511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民間企業（２社）
　　２５百万円</a:t>
          </a:r>
          <a:endParaRPr lang="en-US" altLang="en-US">
            <a:effectLst/>
          </a:endParaRPr>
        </a:p>
      </xdr:txBody>
    </xdr:sp>
    <xdr:clientData/>
  </xdr:twoCellAnchor>
  <xdr:oneCellAnchor>
    <xdr:from>
      <xdr:col>33</xdr:col>
      <xdr:colOff>49015</xdr:colOff>
      <xdr:row>756</xdr:row>
      <xdr:rowOff>17307</xdr:rowOff>
    </xdr:from>
    <xdr:ext cx="2313214" cy="275717"/>
    <xdr:sp macro="" textlink="">
      <xdr:nvSpPr>
        <xdr:cNvPr id="22" name="契約方式">
          <a:extLst>
            <a:ext uri="{FF2B5EF4-FFF2-40B4-BE49-F238E27FC236}">
              <a16:creationId xmlns:a16="http://schemas.microsoft.com/office/drawing/2014/main" id="{00000000-0008-0000-0000-000016000000}"/>
            </a:ext>
          </a:extLst>
        </xdr:cNvPr>
        <xdr:cNvSpPr txBox="1"/>
      </xdr:nvSpPr>
      <xdr:spPr>
        <a:xfrm>
          <a:off x="6784551" y="40784307"/>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8</xdr:col>
      <xdr:colOff>32657</xdr:colOff>
      <xdr:row>749</xdr:row>
      <xdr:rowOff>115658</xdr:rowOff>
    </xdr:from>
    <xdr:to>
      <xdr:col>24</xdr:col>
      <xdr:colOff>115787</xdr:colOff>
      <xdr:row>751</xdr:row>
      <xdr:rowOff>148643</xdr:rowOff>
    </xdr:to>
    <xdr:sp macro="" textlink="">
      <xdr:nvSpPr>
        <xdr:cNvPr id="23" name="機関名">
          <a:extLst>
            <a:ext uri="{FF2B5EF4-FFF2-40B4-BE49-F238E27FC236}">
              <a16:creationId xmlns:a16="http://schemas.microsoft.com/office/drawing/2014/main" id="{00000000-0008-0000-0000-000017000000}"/>
            </a:ext>
          </a:extLst>
        </xdr:cNvPr>
        <xdr:cNvSpPr txBox="1"/>
      </xdr:nvSpPr>
      <xdr:spPr>
        <a:xfrm>
          <a:off x="1665514" y="38406158"/>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２５百万円</a:t>
          </a:r>
        </a:p>
      </xdr:txBody>
    </xdr:sp>
    <xdr:clientData/>
  </xdr:twoCellAnchor>
  <xdr:twoCellAnchor>
    <xdr:from>
      <xdr:col>15</xdr:col>
      <xdr:colOff>173531</xdr:colOff>
      <xdr:row>758</xdr:row>
      <xdr:rowOff>55415</xdr:rowOff>
    </xdr:from>
    <xdr:to>
      <xdr:col>32</xdr:col>
      <xdr:colOff>186571</xdr:colOff>
      <xdr:row>758</xdr:row>
      <xdr:rowOff>55415</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3235138" y="41529986"/>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173531</xdr:colOff>
      <xdr:row>757</xdr:row>
      <xdr:rowOff>45861</xdr:rowOff>
    </xdr:from>
    <xdr:to>
      <xdr:col>15</xdr:col>
      <xdr:colOff>173531</xdr:colOff>
      <xdr:row>758</xdr:row>
      <xdr:rowOff>53921</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3235138" y="41166647"/>
          <a:ext cx="0" cy="3618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190500</xdr:colOff>
      <xdr:row>751</xdr:row>
      <xdr:rowOff>349242</xdr:rowOff>
    </xdr:from>
    <xdr:ext cx="3390900" cy="1803408"/>
    <xdr:sp macro="" textlink="">
      <xdr:nvSpPr>
        <xdr:cNvPr id="26" name="契約方式大かっこ">
          <a:extLst>
            <a:ext uri="{FF2B5EF4-FFF2-40B4-BE49-F238E27FC236}">
              <a16:creationId xmlns:a16="http://schemas.microsoft.com/office/drawing/2014/main" id="{00000000-0008-0000-0000-00001A000000}"/>
            </a:ext>
          </a:extLst>
        </xdr:cNvPr>
        <xdr:cNvSpPr/>
      </xdr:nvSpPr>
      <xdr:spPr>
        <a:xfrm>
          <a:off x="1590675" y="40106592"/>
          <a:ext cx="3390900" cy="18034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eaLnBrk="1" fontAlgn="auto" latinLnBrk="0" hangingPunct="1"/>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32</xdr:col>
      <xdr:colOff>89807</xdr:colOff>
      <xdr:row>750</xdr:row>
      <xdr:rowOff>345171</xdr:rowOff>
    </xdr:from>
    <xdr:to>
      <xdr:col>46</xdr:col>
      <xdr:colOff>33391</xdr:colOff>
      <xdr:row>755</xdr:row>
      <xdr:rowOff>32910</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6621236" y="38989457"/>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18547</xdr:colOff>
      <xdr:row>752</xdr:row>
      <xdr:rowOff>199373</xdr:rowOff>
    </xdr:from>
    <xdr:to>
      <xdr:col>45</xdr:col>
      <xdr:colOff>23263</xdr:colOff>
      <xdr:row>753</xdr:row>
      <xdr:rowOff>342899</xdr:rowOff>
    </xdr:to>
    <xdr:sp macro="" textlink="">
      <xdr:nvSpPr>
        <xdr:cNvPr id="28" name="職員旅費">
          <a:extLst>
            <a:ext uri="{FF2B5EF4-FFF2-40B4-BE49-F238E27FC236}">
              <a16:creationId xmlns:a16="http://schemas.microsoft.com/office/drawing/2014/main" id="{00000000-0008-0000-0000-00001C000000}"/>
            </a:ext>
          </a:extLst>
        </xdr:cNvPr>
        <xdr:cNvSpPr/>
      </xdr:nvSpPr>
      <xdr:spPr>
        <a:xfrm>
          <a:off x="6819397" y="40309148"/>
          <a:ext cx="2204991" cy="49595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①職員旅費　　　 　０．０百万円</a:t>
          </a:r>
          <a:endParaRPr kumimoji="1" lang="en-US" altLang="en-US" sz="1100">
            <a:solidFill>
              <a:sysClr val="windowText" lastClr="000000"/>
            </a:solidFill>
            <a:latin typeface="+mj-ea"/>
            <a:ea typeface="+mj-ea"/>
          </a:endParaRPr>
        </a:p>
      </xdr:txBody>
    </xdr:sp>
    <xdr:clientData/>
  </xdr:twoCellAnchor>
  <xdr:twoCellAnchor>
    <xdr:from>
      <xdr:col>35</xdr:col>
      <xdr:colOff>66172</xdr:colOff>
      <xdr:row>752</xdr:row>
      <xdr:rowOff>127242</xdr:rowOff>
    </xdr:from>
    <xdr:to>
      <xdr:col>46</xdr:col>
      <xdr:colOff>78146</xdr:colOff>
      <xdr:row>753</xdr:row>
      <xdr:rowOff>76948</xdr:rowOff>
    </xdr:to>
    <xdr:sp macro="" textlink="">
      <xdr:nvSpPr>
        <xdr:cNvPr id="29" name="試験研究費">
          <a:extLst>
            <a:ext uri="{FF2B5EF4-FFF2-40B4-BE49-F238E27FC236}">
              <a16:creationId xmlns:a16="http://schemas.microsoft.com/office/drawing/2014/main" id="{00000000-0008-0000-0000-00001D000000}"/>
            </a:ext>
          </a:extLst>
        </xdr:cNvPr>
        <xdr:cNvSpPr/>
      </xdr:nvSpPr>
      <xdr:spPr>
        <a:xfrm>
          <a:off x="7209922" y="39479099"/>
          <a:ext cx="2257153" cy="30349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en-US" sz="1100">
            <a:solidFill>
              <a:sysClr val="windowText" lastClr="000000"/>
            </a:solidFill>
            <a:effectLst/>
            <a:latin typeface="+mn-ea"/>
            <a:ea typeface="+mn-ea"/>
          </a:endParaRPr>
        </a:p>
      </xdr:txBody>
    </xdr:sp>
    <xdr:clientData/>
  </xdr:twoCellAnchor>
  <xdr:twoCellAnchor>
    <xdr:from>
      <xdr:col>33</xdr:col>
      <xdr:colOff>189140</xdr:colOff>
      <xdr:row>751</xdr:row>
      <xdr:rowOff>73018</xdr:rowOff>
    </xdr:from>
    <xdr:to>
      <xdr:col>45</xdr:col>
      <xdr:colOff>2924</xdr:colOff>
      <xdr:row>752</xdr:row>
      <xdr:rowOff>16473</xdr:rowOff>
    </xdr:to>
    <xdr:sp macro="" textlink="">
      <xdr:nvSpPr>
        <xdr:cNvPr id="30" name="事務費">
          <a:extLst>
            <a:ext uri="{FF2B5EF4-FFF2-40B4-BE49-F238E27FC236}">
              <a16:creationId xmlns:a16="http://schemas.microsoft.com/office/drawing/2014/main" id="{00000000-0008-0000-0000-00001E000000}"/>
            </a:ext>
          </a:extLst>
        </xdr:cNvPr>
        <xdr:cNvSpPr/>
      </xdr:nvSpPr>
      <xdr:spPr>
        <a:xfrm>
          <a:off x="6924676" y="39071089"/>
          <a:ext cx="2263069" cy="29724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０．０百万円</a:t>
          </a:r>
        </a:p>
      </xdr:txBody>
    </xdr:sp>
    <xdr:clientData/>
  </xdr:twoCellAnchor>
  <xdr:oneCellAnchor>
    <xdr:from>
      <xdr:col>9</xdr:col>
      <xdr:colOff>95250</xdr:colOff>
      <xdr:row>751</xdr:row>
      <xdr:rowOff>352424</xdr:rowOff>
    </xdr:from>
    <xdr:ext cx="2952750" cy="1857375"/>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1895475" y="41633774"/>
          <a:ext cx="2952750" cy="1857375"/>
        </a:xfrm>
        <a:prstGeom prst="rect">
          <a:avLst/>
        </a:prstGeom>
        <a:solidFill>
          <a:sysClr val="window" lastClr="FFFFFF"/>
        </a:solidFill>
        <a:ln w="9525">
          <a:noFill/>
          <a:miter lim="800000"/>
          <a:headEnd/>
          <a:tailEnd/>
        </a:ln>
      </xdr:spPr>
      <xdr:txBody>
        <a:bodyPr vertOverflow="overflow" horzOverflow="overflow" wrap="square" lIns="27432"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擁壁等が洪水及び内水氾濫により冠水した場合、擁壁水抜き管等を通じて、擁壁背面に水が浸入し、擁壁前面・背面一様に冠水した状態になることが考えられる。その後、擁壁前面の水が比較的速やかに排水されると擁壁背面の水が斜面内に残留し、残留地下水となり擁壁の安定性を損なう恐れがある。そこで、氾濫・浸水の被災地域を中心に、従来の老朽化調査に加え、水没による施設機能低下を緊急に調査し有効な対応策を検討するための危険度評価手法案を開発する。</a:t>
          </a:r>
        </a:p>
      </xdr:txBody>
    </xdr:sp>
    <xdr:clientData/>
  </xdr:oneCellAnchor>
  <xdr:oneCellAnchor>
    <xdr:from>
      <xdr:col>33</xdr:col>
      <xdr:colOff>57149</xdr:colOff>
      <xdr:row>759</xdr:row>
      <xdr:rowOff>114299</xdr:rowOff>
    </xdr:from>
    <xdr:ext cx="2809876" cy="752001"/>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6657974" y="44215049"/>
          <a:ext cx="2809876" cy="752001"/>
        </a:xfrm>
        <a:prstGeom prst="rect">
          <a:avLst/>
        </a:prstGeom>
        <a:solidFill>
          <a:srgbClr val="FFFFFF"/>
        </a:solidFill>
        <a:ln w="9525">
          <a:noFill/>
          <a:miter lim="800000"/>
          <a:headEnd/>
          <a:tailEnd/>
        </a:ln>
      </xdr:spPr>
      <xdr:txBody>
        <a:bodyPr vertOverflow="overflow" horzOverflow="overflow" wrap="square" lIns="27432"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調査対象とする斜面の既往対策施設下部が浸水した影響について、赤外線画像解析、及び斜面安定性に係る数値解析を実施する。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3" zoomScaleNormal="75" zoomScaleSheetLayoutView="100" zoomScalePageLayoutView="85" workbookViewId="0">
      <selection activeCell="G431" sqref="G431: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1</v>
      </c>
      <c r="AJ2" s="931" t="s">
        <v>2</v>
      </c>
      <c r="AK2" s="931"/>
      <c r="AL2" s="931"/>
      <c r="AM2" s="931"/>
      <c r="AN2" s="83" t="s">
        <v>1</v>
      </c>
      <c r="AO2" s="931">
        <v>20</v>
      </c>
      <c r="AP2" s="931"/>
      <c r="AQ2" s="931"/>
      <c r="AR2" s="84" t="s">
        <v>1</v>
      </c>
      <c r="AS2" s="937">
        <v>540</v>
      </c>
      <c r="AT2" s="937"/>
      <c r="AU2" s="937"/>
      <c r="AV2" s="83" t="str">
        <f>IF(AW2="","","-")</f>
        <v/>
      </c>
      <c r="AW2" s="897"/>
      <c r="AX2" s="897"/>
    </row>
    <row r="3" spans="1:50" ht="21" customHeight="1" thickBot="1" x14ac:dyDescent="0.2">
      <c r="A3" s="853" t="s">
        <v>3</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4</v>
      </c>
      <c r="AJ3" s="855" t="s">
        <v>5</v>
      </c>
      <c r="AK3" s="855"/>
      <c r="AL3" s="855"/>
      <c r="AM3" s="855"/>
      <c r="AN3" s="855"/>
      <c r="AO3" s="855"/>
      <c r="AP3" s="855"/>
      <c r="AQ3" s="855"/>
      <c r="AR3" s="855"/>
      <c r="AS3" s="855"/>
      <c r="AT3" s="855"/>
      <c r="AU3" s="855"/>
      <c r="AV3" s="855"/>
      <c r="AW3" s="855"/>
      <c r="AX3" s="24" t="s">
        <v>6</v>
      </c>
    </row>
    <row r="4" spans="1:50" ht="24.75" customHeight="1" x14ac:dyDescent="0.15">
      <c r="A4" s="690" t="s">
        <v>7</v>
      </c>
      <c r="B4" s="691"/>
      <c r="C4" s="691"/>
      <c r="D4" s="691"/>
      <c r="E4" s="691"/>
      <c r="F4" s="691"/>
      <c r="G4" s="668" t="s">
        <v>8</v>
      </c>
      <c r="H4" s="669"/>
      <c r="I4" s="669"/>
      <c r="J4" s="669"/>
      <c r="K4" s="669"/>
      <c r="L4" s="669"/>
      <c r="M4" s="669"/>
      <c r="N4" s="669"/>
      <c r="O4" s="669"/>
      <c r="P4" s="669"/>
      <c r="Q4" s="669"/>
      <c r="R4" s="669"/>
      <c r="S4" s="669"/>
      <c r="T4" s="669"/>
      <c r="U4" s="669"/>
      <c r="V4" s="669"/>
      <c r="W4" s="669"/>
      <c r="X4" s="669"/>
      <c r="Y4" s="670" t="s">
        <v>9</v>
      </c>
      <c r="Z4" s="671"/>
      <c r="AA4" s="671"/>
      <c r="AB4" s="671"/>
      <c r="AC4" s="671"/>
      <c r="AD4" s="672"/>
      <c r="AE4" s="673" t="s">
        <v>10</v>
      </c>
      <c r="AF4" s="674"/>
      <c r="AG4" s="674"/>
      <c r="AH4" s="674"/>
      <c r="AI4" s="674"/>
      <c r="AJ4" s="674"/>
      <c r="AK4" s="674"/>
      <c r="AL4" s="674"/>
      <c r="AM4" s="674"/>
      <c r="AN4" s="674"/>
      <c r="AO4" s="674"/>
      <c r="AP4" s="675"/>
      <c r="AQ4" s="676" t="s">
        <v>11</v>
      </c>
      <c r="AR4" s="671"/>
      <c r="AS4" s="671"/>
      <c r="AT4" s="671"/>
      <c r="AU4" s="671"/>
      <c r="AV4" s="671"/>
      <c r="AW4" s="671"/>
      <c r="AX4" s="677"/>
    </row>
    <row r="5" spans="1:50" ht="30" customHeight="1" x14ac:dyDescent="0.15">
      <c r="A5" s="678" t="s">
        <v>12</v>
      </c>
      <c r="B5" s="679"/>
      <c r="C5" s="679"/>
      <c r="D5" s="679"/>
      <c r="E5" s="679"/>
      <c r="F5" s="680"/>
      <c r="G5" s="825" t="s">
        <v>13</v>
      </c>
      <c r="H5" s="826"/>
      <c r="I5" s="826"/>
      <c r="J5" s="826"/>
      <c r="K5" s="826"/>
      <c r="L5" s="826"/>
      <c r="M5" s="827" t="s">
        <v>14</v>
      </c>
      <c r="N5" s="828"/>
      <c r="O5" s="828"/>
      <c r="P5" s="828"/>
      <c r="Q5" s="828"/>
      <c r="R5" s="829"/>
      <c r="S5" s="830" t="s">
        <v>15</v>
      </c>
      <c r="T5" s="826"/>
      <c r="U5" s="826"/>
      <c r="V5" s="826"/>
      <c r="W5" s="826"/>
      <c r="X5" s="831"/>
      <c r="Y5" s="684" t="s">
        <v>16</v>
      </c>
      <c r="Z5" s="530"/>
      <c r="AA5" s="530"/>
      <c r="AB5" s="530"/>
      <c r="AC5" s="530"/>
      <c r="AD5" s="531"/>
      <c r="AE5" s="685" t="s">
        <v>17</v>
      </c>
      <c r="AF5" s="685"/>
      <c r="AG5" s="685"/>
      <c r="AH5" s="685"/>
      <c r="AI5" s="685"/>
      <c r="AJ5" s="685"/>
      <c r="AK5" s="685"/>
      <c r="AL5" s="685"/>
      <c r="AM5" s="685"/>
      <c r="AN5" s="685"/>
      <c r="AO5" s="685"/>
      <c r="AP5" s="686"/>
      <c r="AQ5" s="687" t="s">
        <v>18</v>
      </c>
      <c r="AR5" s="688"/>
      <c r="AS5" s="688"/>
      <c r="AT5" s="688"/>
      <c r="AU5" s="688"/>
      <c r="AV5" s="688"/>
      <c r="AW5" s="688"/>
      <c r="AX5" s="689"/>
    </row>
    <row r="6" spans="1:50" ht="39" customHeight="1" x14ac:dyDescent="0.15">
      <c r="A6" s="692" t="s">
        <v>19</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20</v>
      </c>
      <c r="B7" s="483"/>
      <c r="C7" s="483"/>
      <c r="D7" s="483"/>
      <c r="E7" s="483"/>
      <c r="F7" s="484"/>
      <c r="G7" s="485" t="s">
        <v>21</v>
      </c>
      <c r="H7" s="486"/>
      <c r="I7" s="486"/>
      <c r="J7" s="486"/>
      <c r="K7" s="486"/>
      <c r="L7" s="486"/>
      <c r="M7" s="486"/>
      <c r="N7" s="486"/>
      <c r="O7" s="486"/>
      <c r="P7" s="486"/>
      <c r="Q7" s="486"/>
      <c r="R7" s="486"/>
      <c r="S7" s="486"/>
      <c r="T7" s="486"/>
      <c r="U7" s="486"/>
      <c r="V7" s="486"/>
      <c r="W7" s="486"/>
      <c r="X7" s="487"/>
      <c r="Y7" s="909" t="s">
        <v>22</v>
      </c>
      <c r="Z7" s="427"/>
      <c r="AA7" s="427"/>
      <c r="AB7" s="427"/>
      <c r="AC7" s="427"/>
      <c r="AD7" s="910"/>
      <c r="AE7" s="898" t="s">
        <v>21</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2" t="s">
        <v>23</v>
      </c>
      <c r="B8" s="483"/>
      <c r="C8" s="483"/>
      <c r="D8" s="483"/>
      <c r="E8" s="483"/>
      <c r="F8" s="484"/>
      <c r="G8" s="932" t="str">
        <f>入力規則等!A27</f>
        <v>科学技術・イノベーション、国土強靱化施策</v>
      </c>
      <c r="H8" s="709"/>
      <c r="I8" s="709"/>
      <c r="J8" s="709"/>
      <c r="K8" s="709"/>
      <c r="L8" s="709"/>
      <c r="M8" s="709"/>
      <c r="N8" s="709"/>
      <c r="O8" s="709"/>
      <c r="P8" s="709"/>
      <c r="Q8" s="709"/>
      <c r="R8" s="709"/>
      <c r="S8" s="709"/>
      <c r="T8" s="709"/>
      <c r="U8" s="709"/>
      <c r="V8" s="709"/>
      <c r="W8" s="709"/>
      <c r="X8" s="933"/>
      <c r="Y8" s="832" t="s">
        <v>24</v>
      </c>
      <c r="Z8" s="833"/>
      <c r="AA8" s="833"/>
      <c r="AB8" s="833"/>
      <c r="AC8" s="833"/>
      <c r="AD8" s="834"/>
      <c r="AE8" s="708" t="str">
        <f>入力規則等!K13</f>
        <v>文教及び科学振興</v>
      </c>
      <c r="AF8" s="709"/>
      <c r="AG8" s="709"/>
      <c r="AH8" s="709"/>
      <c r="AI8" s="709"/>
      <c r="AJ8" s="709"/>
      <c r="AK8" s="709"/>
      <c r="AL8" s="709"/>
      <c r="AM8" s="709"/>
      <c r="AN8" s="709"/>
      <c r="AO8" s="709"/>
      <c r="AP8" s="709"/>
      <c r="AQ8" s="709"/>
      <c r="AR8" s="709"/>
      <c r="AS8" s="709"/>
      <c r="AT8" s="709"/>
      <c r="AU8" s="709"/>
      <c r="AV8" s="709"/>
      <c r="AW8" s="709"/>
      <c r="AX8" s="710"/>
    </row>
    <row r="9" spans="1:50" ht="80.25" customHeight="1" x14ac:dyDescent="0.15">
      <c r="A9" s="835" t="s">
        <v>25</v>
      </c>
      <c r="B9" s="836"/>
      <c r="C9" s="836"/>
      <c r="D9" s="836"/>
      <c r="E9" s="836"/>
      <c r="F9" s="836"/>
      <c r="G9" s="837" t="s">
        <v>26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24.5" customHeight="1" x14ac:dyDescent="0.15">
      <c r="A10" s="646" t="s">
        <v>27</v>
      </c>
      <c r="B10" s="647"/>
      <c r="C10" s="647"/>
      <c r="D10" s="647"/>
      <c r="E10" s="647"/>
      <c r="F10" s="647"/>
      <c r="G10" s="743" t="s">
        <v>28</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6" t="s">
        <v>29</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0" t="s">
        <v>30</v>
      </c>
      <c r="B12" s="951"/>
      <c r="C12" s="951"/>
      <c r="D12" s="951"/>
      <c r="E12" s="951"/>
      <c r="F12" s="952"/>
      <c r="G12" s="749"/>
      <c r="H12" s="750"/>
      <c r="I12" s="750"/>
      <c r="J12" s="750"/>
      <c r="K12" s="750"/>
      <c r="L12" s="750"/>
      <c r="M12" s="750"/>
      <c r="N12" s="750"/>
      <c r="O12" s="750"/>
      <c r="P12" s="434" t="s">
        <v>31</v>
      </c>
      <c r="Q12" s="429"/>
      <c r="R12" s="429"/>
      <c r="S12" s="429"/>
      <c r="T12" s="429"/>
      <c r="U12" s="429"/>
      <c r="V12" s="430"/>
      <c r="W12" s="434" t="s">
        <v>32</v>
      </c>
      <c r="X12" s="429"/>
      <c r="Y12" s="429"/>
      <c r="Z12" s="429"/>
      <c r="AA12" s="429"/>
      <c r="AB12" s="429"/>
      <c r="AC12" s="430"/>
      <c r="AD12" s="434" t="s">
        <v>33</v>
      </c>
      <c r="AE12" s="429"/>
      <c r="AF12" s="429"/>
      <c r="AG12" s="429"/>
      <c r="AH12" s="429"/>
      <c r="AI12" s="429"/>
      <c r="AJ12" s="430"/>
      <c r="AK12" s="434" t="s">
        <v>34</v>
      </c>
      <c r="AL12" s="429"/>
      <c r="AM12" s="429"/>
      <c r="AN12" s="429"/>
      <c r="AO12" s="429"/>
      <c r="AP12" s="429"/>
      <c r="AQ12" s="430"/>
      <c r="AR12" s="434" t="s">
        <v>35</v>
      </c>
      <c r="AS12" s="429"/>
      <c r="AT12" s="429"/>
      <c r="AU12" s="429"/>
      <c r="AV12" s="429"/>
      <c r="AW12" s="429"/>
      <c r="AX12" s="711"/>
    </row>
    <row r="13" spans="1:50" ht="21" customHeight="1" x14ac:dyDescent="0.15">
      <c r="A13" s="600"/>
      <c r="B13" s="601"/>
      <c r="C13" s="601"/>
      <c r="D13" s="601"/>
      <c r="E13" s="601"/>
      <c r="F13" s="602"/>
      <c r="G13" s="712" t="s">
        <v>36</v>
      </c>
      <c r="H13" s="713"/>
      <c r="I13" s="753" t="s">
        <v>37</v>
      </c>
      <c r="J13" s="754"/>
      <c r="K13" s="754"/>
      <c r="L13" s="754"/>
      <c r="M13" s="754"/>
      <c r="N13" s="754"/>
      <c r="O13" s="755"/>
      <c r="P13" s="643" t="s">
        <v>21</v>
      </c>
      <c r="Q13" s="644"/>
      <c r="R13" s="644"/>
      <c r="S13" s="644"/>
      <c r="T13" s="644"/>
      <c r="U13" s="644"/>
      <c r="V13" s="645"/>
      <c r="W13" s="643" t="s">
        <v>21</v>
      </c>
      <c r="X13" s="644"/>
      <c r="Y13" s="644"/>
      <c r="Z13" s="644"/>
      <c r="AA13" s="644"/>
      <c r="AB13" s="644"/>
      <c r="AC13" s="645"/>
      <c r="AD13" s="643">
        <v>30</v>
      </c>
      <c r="AE13" s="644"/>
      <c r="AF13" s="644"/>
      <c r="AG13" s="644"/>
      <c r="AH13" s="644"/>
      <c r="AI13" s="644"/>
      <c r="AJ13" s="645"/>
      <c r="AK13" s="643" t="s">
        <v>21</v>
      </c>
      <c r="AL13" s="644"/>
      <c r="AM13" s="644"/>
      <c r="AN13" s="644"/>
      <c r="AO13" s="644"/>
      <c r="AP13" s="644"/>
      <c r="AQ13" s="645"/>
      <c r="AR13" s="906" t="s">
        <v>1</v>
      </c>
      <c r="AS13" s="907"/>
      <c r="AT13" s="907"/>
      <c r="AU13" s="907"/>
      <c r="AV13" s="907"/>
      <c r="AW13" s="907"/>
      <c r="AX13" s="908"/>
    </row>
    <row r="14" spans="1:50" ht="21" customHeight="1" x14ac:dyDescent="0.15">
      <c r="A14" s="600"/>
      <c r="B14" s="601"/>
      <c r="C14" s="601"/>
      <c r="D14" s="601"/>
      <c r="E14" s="601"/>
      <c r="F14" s="602"/>
      <c r="G14" s="714"/>
      <c r="H14" s="715"/>
      <c r="I14" s="700" t="s">
        <v>38</v>
      </c>
      <c r="J14" s="751"/>
      <c r="K14" s="751"/>
      <c r="L14" s="751"/>
      <c r="M14" s="751"/>
      <c r="N14" s="751"/>
      <c r="O14" s="752"/>
      <c r="P14" s="643" t="s">
        <v>21</v>
      </c>
      <c r="Q14" s="644"/>
      <c r="R14" s="644"/>
      <c r="S14" s="644"/>
      <c r="T14" s="644"/>
      <c r="U14" s="644"/>
      <c r="V14" s="645"/>
      <c r="W14" s="643" t="s">
        <v>21</v>
      </c>
      <c r="X14" s="644"/>
      <c r="Y14" s="644"/>
      <c r="Z14" s="644"/>
      <c r="AA14" s="644"/>
      <c r="AB14" s="644"/>
      <c r="AC14" s="645"/>
      <c r="AD14" s="643">
        <v>0</v>
      </c>
      <c r="AE14" s="644"/>
      <c r="AF14" s="644"/>
      <c r="AG14" s="644"/>
      <c r="AH14" s="644"/>
      <c r="AI14" s="644"/>
      <c r="AJ14" s="645"/>
      <c r="AK14" s="643" t="s">
        <v>675</v>
      </c>
      <c r="AL14" s="644"/>
      <c r="AM14" s="644"/>
      <c r="AN14" s="644"/>
      <c r="AO14" s="644"/>
      <c r="AP14" s="644"/>
      <c r="AQ14" s="645"/>
      <c r="AR14" s="777"/>
      <c r="AS14" s="777"/>
      <c r="AT14" s="777"/>
      <c r="AU14" s="777"/>
      <c r="AV14" s="777"/>
      <c r="AW14" s="777"/>
      <c r="AX14" s="778"/>
    </row>
    <row r="15" spans="1:50" ht="21" customHeight="1" x14ac:dyDescent="0.15">
      <c r="A15" s="600"/>
      <c r="B15" s="601"/>
      <c r="C15" s="601"/>
      <c r="D15" s="601"/>
      <c r="E15" s="601"/>
      <c r="F15" s="602"/>
      <c r="G15" s="714"/>
      <c r="H15" s="715"/>
      <c r="I15" s="700" t="s">
        <v>39</v>
      </c>
      <c r="J15" s="701"/>
      <c r="K15" s="701"/>
      <c r="L15" s="701"/>
      <c r="M15" s="701"/>
      <c r="N15" s="701"/>
      <c r="O15" s="702"/>
      <c r="P15" s="643" t="s">
        <v>21</v>
      </c>
      <c r="Q15" s="644"/>
      <c r="R15" s="644"/>
      <c r="S15" s="644"/>
      <c r="T15" s="644"/>
      <c r="U15" s="644"/>
      <c r="V15" s="645"/>
      <c r="W15" s="643" t="s">
        <v>21</v>
      </c>
      <c r="X15" s="644"/>
      <c r="Y15" s="644"/>
      <c r="Z15" s="644"/>
      <c r="AA15" s="644"/>
      <c r="AB15" s="644"/>
      <c r="AC15" s="645"/>
      <c r="AD15" s="643">
        <v>0</v>
      </c>
      <c r="AE15" s="644"/>
      <c r="AF15" s="644"/>
      <c r="AG15" s="644"/>
      <c r="AH15" s="644"/>
      <c r="AI15" s="644"/>
      <c r="AJ15" s="645"/>
      <c r="AK15" s="643">
        <v>5</v>
      </c>
      <c r="AL15" s="644"/>
      <c r="AM15" s="644"/>
      <c r="AN15" s="644"/>
      <c r="AO15" s="644"/>
      <c r="AP15" s="644"/>
      <c r="AQ15" s="645"/>
      <c r="AR15" s="643" t="s">
        <v>1</v>
      </c>
      <c r="AS15" s="644"/>
      <c r="AT15" s="644"/>
      <c r="AU15" s="644"/>
      <c r="AV15" s="644"/>
      <c r="AW15" s="644"/>
      <c r="AX15" s="792"/>
    </row>
    <row r="16" spans="1:50" ht="21" customHeight="1" x14ac:dyDescent="0.15">
      <c r="A16" s="600"/>
      <c r="B16" s="601"/>
      <c r="C16" s="601"/>
      <c r="D16" s="601"/>
      <c r="E16" s="601"/>
      <c r="F16" s="602"/>
      <c r="G16" s="714"/>
      <c r="H16" s="715"/>
      <c r="I16" s="700" t="s">
        <v>40</v>
      </c>
      <c r="J16" s="701"/>
      <c r="K16" s="701"/>
      <c r="L16" s="701"/>
      <c r="M16" s="701"/>
      <c r="N16" s="701"/>
      <c r="O16" s="702"/>
      <c r="P16" s="643" t="s">
        <v>21</v>
      </c>
      <c r="Q16" s="644"/>
      <c r="R16" s="644"/>
      <c r="S16" s="644"/>
      <c r="T16" s="644"/>
      <c r="U16" s="644"/>
      <c r="V16" s="645"/>
      <c r="W16" s="643" t="s">
        <v>21</v>
      </c>
      <c r="X16" s="644"/>
      <c r="Y16" s="644"/>
      <c r="Z16" s="644"/>
      <c r="AA16" s="644"/>
      <c r="AB16" s="644"/>
      <c r="AC16" s="645"/>
      <c r="AD16" s="643">
        <v>-5</v>
      </c>
      <c r="AE16" s="644"/>
      <c r="AF16" s="644"/>
      <c r="AG16" s="644"/>
      <c r="AH16" s="644"/>
      <c r="AI16" s="644"/>
      <c r="AJ16" s="645"/>
      <c r="AK16" s="643" t="s">
        <v>21</v>
      </c>
      <c r="AL16" s="644"/>
      <c r="AM16" s="644"/>
      <c r="AN16" s="644"/>
      <c r="AO16" s="644"/>
      <c r="AP16" s="644"/>
      <c r="AQ16" s="645"/>
      <c r="AR16" s="746"/>
      <c r="AS16" s="747"/>
      <c r="AT16" s="747"/>
      <c r="AU16" s="747"/>
      <c r="AV16" s="747"/>
      <c r="AW16" s="747"/>
      <c r="AX16" s="748"/>
    </row>
    <row r="17" spans="1:50" ht="24.75" customHeight="1" x14ac:dyDescent="0.15">
      <c r="A17" s="600"/>
      <c r="B17" s="601"/>
      <c r="C17" s="601"/>
      <c r="D17" s="601"/>
      <c r="E17" s="601"/>
      <c r="F17" s="602"/>
      <c r="G17" s="714"/>
      <c r="H17" s="715"/>
      <c r="I17" s="700" t="s">
        <v>41</v>
      </c>
      <c r="J17" s="751"/>
      <c r="K17" s="751"/>
      <c r="L17" s="751"/>
      <c r="M17" s="751"/>
      <c r="N17" s="751"/>
      <c r="O17" s="752"/>
      <c r="P17" s="643" t="s">
        <v>21</v>
      </c>
      <c r="Q17" s="644"/>
      <c r="R17" s="644"/>
      <c r="S17" s="644"/>
      <c r="T17" s="644"/>
      <c r="U17" s="644"/>
      <c r="V17" s="645"/>
      <c r="W17" s="643" t="s">
        <v>21</v>
      </c>
      <c r="X17" s="644"/>
      <c r="Y17" s="644"/>
      <c r="Z17" s="644"/>
      <c r="AA17" s="644"/>
      <c r="AB17" s="644"/>
      <c r="AC17" s="645"/>
      <c r="AD17" s="643">
        <v>0</v>
      </c>
      <c r="AE17" s="644"/>
      <c r="AF17" s="644"/>
      <c r="AG17" s="644"/>
      <c r="AH17" s="644"/>
      <c r="AI17" s="644"/>
      <c r="AJ17" s="645"/>
      <c r="AK17" s="643" t="s">
        <v>21</v>
      </c>
      <c r="AL17" s="644"/>
      <c r="AM17" s="644"/>
      <c r="AN17" s="644"/>
      <c r="AO17" s="644"/>
      <c r="AP17" s="644"/>
      <c r="AQ17" s="645"/>
      <c r="AR17" s="904"/>
      <c r="AS17" s="904"/>
      <c r="AT17" s="904"/>
      <c r="AU17" s="904"/>
      <c r="AV17" s="904"/>
      <c r="AW17" s="904"/>
      <c r="AX17" s="905"/>
    </row>
    <row r="18" spans="1:50" ht="24.75" customHeight="1" x14ac:dyDescent="0.15">
      <c r="A18" s="600"/>
      <c r="B18" s="601"/>
      <c r="C18" s="601"/>
      <c r="D18" s="601"/>
      <c r="E18" s="601"/>
      <c r="F18" s="602"/>
      <c r="G18" s="716"/>
      <c r="H18" s="717"/>
      <c r="I18" s="705" t="s">
        <v>42</v>
      </c>
      <c r="J18" s="706"/>
      <c r="K18" s="706"/>
      <c r="L18" s="706"/>
      <c r="M18" s="706"/>
      <c r="N18" s="706"/>
      <c r="O18" s="707"/>
      <c r="P18" s="864">
        <f>SUM(P13:V17)</f>
        <v>0</v>
      </c>
      <c r="Q18" s="865"/>
      <c r="R18" s="865"/>
      <c r="S18" s="865"/>
      <c r="T18" s="865"/>
      <c r="U18" s="865"/>
      <c r="V18" s="866"/>
      <c r="W18" s="864">
        <f>SUM(W13:AC17)</f>
        <v>0</v>
      </c>
      <c r="X18" s="865"/>
      <c r="Y18" s="865"/>
      <c r="Z18" s="865"/>
      <c r="AA18" s="865"/>
      <c r="AB18" s="865"/>
      <c r="AC18" s="866"/>
      <c r="AD18" s="864">
        <f>SUM(AD13:AJ17)</f>
        <v>25</v>
      </c>
      <c r="AE18" s="865"/>
      <c r="AF18" s="865"/>
      <c r="AG18" s="865"/>
      <c r="AH18" s="865"/>
      <c r="AI18" s="865"/>
      <c r="AJ18" s="866"/>
      <c r="AK18" s="864">
        <f>SUM(AK13:AQ17)</f>
        <v>5</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43</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25</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62" t="s">
        <v>44</v>
      </c>
      <c r="H20" s="863"/>
      <c r="I20" s="863"/>
      <c r="J20" s="863"/>
      <c r="K20" s="863"/>
      <c r="L20" s="863"/>
      <c r="M20" s="863"/>
      <c r="N20" s="863"/>
      <c r="O20" s="863"/>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5"/>
      <c r="B21" s="836"/>
      <c r="C21" s="836"/>
      <c r="D21" s="836"/>
      <c r="E21" s="836"/>
      <c r="F21" s="953"/>
      <c r="G21" s="299" t="s">
        <v>45</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0.83333333333333337</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9" t="s">
        <v>46</v>
      </c>
      <c r="B22" s="960"/>
      <c r="C22" s="960"/>
      <c r="D22" s="960"/>
      <c r="E22" s="960"/>
      <c r="F22" s="961"/>
      <c r="G22" s="955" t="s">
        <v>47</v>
      </c>
      <c r="H22" s="207"/>
      <c r="I22" s="207"/>
      <c r="J22" s="207"/>
      <c r="K22" s="207"/>
      <c r="L22" s="207"/>
      <c r="M22" s="207"/>
      <c r="N22" s="207"/>
      <c r="O22" s="208"/>
      <c r="P22" s="920" t="s">
        <v>48</v>
      </c>
      <c r="Q22" s="207"/>
      <c r="R22" s="207"/>
      <c r="S22" s="207"/>
      <c r="T22" s="207"/>
      <c r="U22" s="207"/>
      <c r="V22" s="208"/>
      <c r="W22" s="920" t="s">
        <v>49</v>
      </c>
      <c r="X22" s="207"/>
      <c r="Y22" s="207"/>
      <c r="Z22" s="207"/>
      <c r="AA22" s="207"/>
      <c r="AB22" s="207"/>
      <c r="AC22" s="208"/>
      <c r="AD22" s="920" t="s">
        <v>50</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5.5" customHeight="1" x14ac:dyDescent="0.15">
      <c r="A23" s="962"/>
      <c r="B23" s="963"/>
      <c r="C23" s="963"/>
      <c r="D23" s="963"/>
      <c r="E23" s="963"/>
      <c r="F23" s="964"/>
      <c r="G23" s="956" t="s">
        <v>675</v>
      </c>
      <c r="H23" s="957"/>
      <c r="I23" s="957"/>
      <c r="J23" s="957"/>
      <c r="K23" s="957"/>
      <c r="L23" s="957"/>
      <c r="M23" s="957"/>
      <c r="N23" s="957"/>
      <c r="O23" s="958"/>
      <c r="P23" s="906" t="s">
        <v>1</v>
      </c>
      <c r="Q23" s="907"/>
      <c r="R23" s="907"/>
      <c r="S23" s="907"/>
      <c r="T23" s="907"/>
      <c r="U23" s="907"/>
      <c r="V23" s="921"/>
      <c r="W23" s="906" t="s">
        <v>1</v>
      </c>
      <c r="X23" s="907"/>
      <c r="Y23" s="907"/>
      <c r="Z23" s="907"/>
      <c r="AA23" s="907"/>
      <c r="AB23" s="907"/>
      <c r="AC23" s="921"/>
      <c r="AD23" s="969" t="s">
        <v>1</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22" t="s">
        <v>675</v>
      </c>
      <c r="H24" s="923"/>
      <c r="I24" s="923"/>
      <c r="J24" s="923"/>
      <c r="K24" s="923"/>
      <c r="L24" s="923"/>
      <c r="M24" s="923"/>
      <c r="N24" s="923"/>
      <c r="O24" s="924"/>
      <c r="P24" s="643" t="s">
        <v>1</v>
      </c>
      <c r="Q24" s="644"/>
      <c r="R24" s="644"/>
      <c r="S24" s="644"/>
      <c r="T24" s="644"/>
      <c r="U24" s="644"/>
      <c r="V24" s="645"/>
      <c r="W24" s="643" t="s">
        <v>1</v>
      </c>
      <c r="X24" s="644"/>
      <c r="Y24" s="644"/>
      <c r="Z24" s="644"/>
      <c r="AA24" s="644"/>
      <c r="AB24" s="644"/>
      <c r="AC24" s="645"/>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22"/>
      <c r="H25" s="923"/>
      <c r="I25" s="923"/>
      <c r="J25" s="923"/>
      <c r="K25" s="923"/>
      <c r="L25" s="923"/>
      <c r="M25" s="923"/>
      <c r="N25" s="923"/>
      <c r="O25" s="924"/>
      <c r="P25" s="643"/>
      <c r="Q25" s="644"/>
      <c r="R25" s="644"/>
      <c r="S25" s="644"/>
      <c r="T25" s="644"/>
      <c r="U25" s="644"/>
      <c r="V25" s="645"/>
      <c r="W25" s="643"/>
      <c r="X25" s="644"/>
      <c r="Y25" s="644"/>
      <c r="Z25" s="644"/>
      <c r="AA25" s="644"/>
      <c r="AB25" s="644"/>
      <c r="AC25" s="645"/>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22"/>
      <c r="H26" s="923"/>
      <c r="I26" s="923"/>
      <c r="J26" s="923"/>
      <c r="K26" s="923"/>
      <c r="L26" s="923"/>
      <c r="M26" s="923"/>
      <c r="N26" s="923"/>
      <c r="O26" s="924"/>
      <c r="P26" s="643"/>
      <c r="Q26" s="644"/>
      <c r="R26" s="644"/>
      <c r="S26" s="644"/>
      <c r="T26" s="644"/>
      <c r="U26" s="644"/>
      <c r="V26" s="645"/>
      <c r="W26" s="643"/>
      <c r="X26" s="644"/>
      <c r="Y26" s="644"/>
      <c r="Z26" s="644"/>
      <c r="AA26" s="644"/>
      <c r="AB26" s="644"/>
      <c r="AC26" s="645"/>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22"/>
      <c r="H27" s="923"/>
      <c r="I27" s="923"/>
      <c r="J27" s="923"/>
      <c r="K27" s="923"/>
      <c r="L27" s="923"/>
      <c r="M27" s="923"/>
      <c r="N27" s="923"/>
      <c r="O27" s="924"/>
      <c r="P27" s="643"/>
      <c r="Q27" s="644"/>
      <c r="R27" s="644"/>
      <c r="S27" s="644"/>
      <c r="T27" s="644"/>
      <c r="U27" s="644"/>
      <c r="V27" s="645"/>
      <c r="W27" s="643"/>
      <c r="X27" s="644"/>
      <c r="Y27" s="644"/>
      <c r="Z27" s="644"/>
      <c r="AA27" s="644"/>
      <c r="AB27" s="644"/>
      <c r="AC27" s="645"/>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25" t="s">
        <v>51</v>
      </c>
      <c r="H28" s="926"/>
      <c r="I28" s="926"/>
      <c r="J28" s="926"/>
      <c r="K28" s="926"/>
      <c r="L28" s="926"/>
      <c r="M28" s="926"/>
      <c r="N28" s="926"/>
      <c r="O28" s="927"/>
      <c r="P28" s="864" t="e">
        <f>P29-SUM(P23:P27)</f>
        <v>#VALUE!</v>
      </c>
      <c r="Q28" s="865"/>
      <c r="R28" s="865"/>
      <c r="S28" s="865"/>
      <c r="T28" s="865"/>
      <c r="U28" s="865"/>
      <c r="V28" s="866"/>
      <c r="W28" s="864" t="e">
        <f>W29-SUM(W23:W27)</f>
        <v>#VALUE!</v>
      </c>
      <c r="X28" s="865"/>
      <c r="Y28" s="865"/>
      <c r="Z28" s="865"/>
      <c r="AA28" s="865"/>
      <c r="AB28" s="865"/>
      <c r="AC28" s="86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28" t="s">
        <v>42</v>
      </c>
      <c r="H29" s="929"/>
      <c r="I29" s="929"/>
      <c r="J29" s="929"/>
      <c r="K29" s="929"/>
      <c r="L29" s="929"/>
      <c r="M29" s="929"/>
      <c r="N29" s="929"/>
      <c r="O29" s="930"/>
      <c r="P29" s="938" t="str">
        <f>AK13</f>
        <v>-</v>
      </c>
      <c r="Q29" s="939"/>
      <c r="R29" s="939"/>
      <c r="S29" s="939"/>
      <c r="T29" s="939"/>
      <c r="U29" s="939"/>
      <c r="V29" s="940"/>
      <c r="W29" s="938" t="str">
        <f>AR13</f>
        <v>-</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7" t="s">
        <v>52</v>
      </c>
      <c r="B30" s="848"/>
      <c r="C30" s="848"/>
      <c r="D30" s="848"/>
      <c r="E30" s="848"/>
      <c r="F30" s="849"/>
      <c r="G30" s="762" t="s">
        <v>53</v>
      </c>
      <c r="H30" s="763"/>
      <c r="I30" s="763"/>
      <c r="J30" s="763"/>
      <c r="K30" s="763"/>
      <c r="L30" s="763"/>
      <c r="M30" s="763"/>
      <c r="N30" s="763"/>
      <c r="O30" s="764"/>
      <c r="P30" s="843" t="s">
        <v>54</v>
      </c>
      <c r="Q30" s="763"/>
      <c r="R30" s="763"/>
      <c r="S30" s="763"/>
      <c r="T30" s="763"/>
      <c r="U30" s="763"/>
      <c r="V30" s="763"/>
      <c r="W30" s="763"/>
      <c r="X30" s="764"/>
      <c r="Y30" s="840"/>
      <c r="Z30" s="841"/>
      <c r="AA30" s="842"/>
      <c r="AB30" s="844" t="s">
        <v>55</v>
      </c>
      <c r="AC30" s="845"/>
      <c r="AD30" s="846"/>
      <c r="AE30" s="844" t="s">
        <v>31</v>
      </c>
      <c r="AF30" s="845"/>
      <c r="AG30" s="845"/>
      <c r="AH30" s="846"/>
      <c r="AI30" s="901" t="s">
        <v>32</v>
      </c>
      <c r="AJ30" s="901"/>
      <c r="AK30" s="901"/>
      <c r="AL30" s="844"/>
      <c r="AM30" s="901" t="s">
        <v>56</v>
      </c>
      <c r="AN30" s="901"/>
      <c r="AO30" s="901"/>
      <c r="AP30" s="844"/>
      <c r="AQ30" s="756" t="s">
        <v>57</v>
      </c>
      <c r="AR30" s="757"/>
      <c r="AS30" s="757"/>
      <c r="AT30" s="758"/>
      <c r="AU30" s="763" t="s">
        <v>58</v>
      </c>
      <c r="AV30" s="763"/>
      <c r="AW30" s="763"/>
      <c r="AX30" s="903"/>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2"/>
      <c r="AJ31" s="902"/>
      <c r="AK31" s="902"/>
      <c r="AL31" s="395"/>
      <c r="AM31" s="902"/>
      <c r="AN31" s="902"/>
      <c r="AO31" s="902"/>
      <c r="AP31" s="395"/>
      <c r="AQ31" s="235" t="s">
        <v>21</v>
      </c>
      <c r="AR31" s="186"/>
      <c r="AS31" s="121" t="s">
        <v>59</v>
      </c>
      <c r="AT31" s="122"/>
      <c r="AU31" s="185">
        <v>3</v>
      </c>
      <c r="AV31" s="185"/>
      <c r="AW31" s="380" t="s">
        <v>60</v>
      </c>
      <c r="AX31" s="381"/>
    </row>
    <row r="32" spans="1:50" ht="23.25" customHeight="1" x14ac:dyDescent="0.15">
      <c r="A32" s="385"/>
      <c r="B32" s="383"/>
      <c r="C32" s="383"/>
      <c r="D32" s="383"/>
      <c r="E32" s="383"/>
      <c r="F32" s="384"/>
      <c r="G32" s="551" t="s">
        <v>61</v>
      </c>
      <c r="H32" s="552"/>
      <c r="I32" s="552"/>
      <c r="J32" s="552"/>
      <c r="K32" s="552"/>
      <c r="L32" s="552"/>
      <c r="M32" s="552"/>
      <c r="N32" s="552"/>
      <c r="O32" s="553"/>
      <c r="P32" s="93" t="s">
        <v>62</v>
      </c>
      <c r="Q32" s="93"/>
      <c r="R32" s="93"/>
      <c r="S32" s="93"/>
      <c r="T32" s="93"/>
      <c r="U32" s="93"/>
      <c r="V32" s="93"/>
      <c r="W32" s="93"/>
      <c r="X32" s="94"/>
      <c r="Y32" s="458" t="s">
        <v>63</v>
      </c>
      <c r="Z32" s="518"/>
      <c r="AA32" s="519"/>
      <c r="AB32" s="448" t="s">
        <v>64</v>
      </c>
      <c r="AC32" s="448"/>
      <c r="AD32" s="448"/>
      <c r="AE32" s="203" t="s">
        <v>21</v>
      </c>
      <c r="AF32" s="204"/>
      <c r="AG32" s="204"/>
      <c r="AH32" s="204"/>
      <c r="AI32" s="203" t="s">
        <v>21</v>
      </c>
      <c r="AJ32" s="204"/>
      <c r="AK32" s="204"/>
      <c r="AL32" s="204"/>
      <c r="AM32" s="203">
        <v>1</v>
      </c>
      <c r="AN32" s="204"/>
      <c r="AO32" s="204"/>
      <c r="AP32" s="204"/>
      <c r="AQ32" s="324" t="s">
        <v>21</v>
      </c>
      <c r="AR32" s="193"/>
      <c r="AS32" s="193"/>
      <c r="AT32" s="325"/>
      <c r="AU32" s="204" t="s">
        <v>21</v>
      </c>
      <c r="AV32" s="204"/>
      <c r="AW32" s="204"/>
      <c r="AX32" s="206"/>
    </row>
    <row r="33" spans="1:51" ht="23.25"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65</v>
      </c>
      <c r="Z33" s="429"/>
      <c r="AA33" s="430"/>
      <c r="AB33" s="510" t="s">
        <v>64</v>
      </c>
      <c r="AC33" s="510"/>
      <c r="AD33" s="510"/>
      <c r="AE33" s="203" t="s">
        <v>21</v>
      </c>
      <c r="AF33" s="204"/>
      <c r="AG33" s="204"/>
      <c r="AH33" s="204"/>
      <c r="AI33" s="203" t="s">
        <v>21</v>
      </c>
      <c r="AJ33" s="204"/>
      <c r="AK33" s="204"/>
      <c r="AL33" s="204"/>
      <c r="AM33" s="203">
        <v>1</v>
      </c>
      <c r="AN33" s="204"/>
      <c r="AO33" s="204"/>
      <c r="AP33" s="204"/>
      <c r="AQ33" s="324" t="s">
        <v>21</v>
      </c>
      <c r="AR33" s="193"/>
      <c r="AS33" s="193"/>
      <c r="AT33" s="325"/>
      <c r="AU33" s="204">
        <v>1</v>
      </c>
      <c r="AV33" s="204"/>
      <c r="AW33" s="204"/>
      <c r="AX33" s="206"/>
    </row>
    <row r="34" spans="1:51" ht="23.25"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66</v>
      </c>
      <c r="Z34" s="429"/>
      <c r="AA34" s="430"/>
      <c r="AB34" s="543" t="s">
        <v>67</v>
      </c>
      <c r="AC34" s="543"/>
      <c r="AD34" s="543"/>
      <c r="AE34" s="203" t="s">
        <v>21</v>
      </c>
      <c r="AF34" s="204"/>
      <c r="AG34" s="204"/>
      <c r="AH34" s="204"/>
      <c r="AI34" s="203" t="s">
        <v>21</v>
      </c>
      <c r="AJ34" s="204"/>
      <c r="AK34" s="204"/>
      <c r="AL34" s="204"/>
      <c r="AM34" s="203">
        <v>100</v>
      </c>
      <c r="AN34" s="204"/>
      <c r="AO34" s="204"/>
      <c r="AP34" s="204"/>
      <c r="AQ34" s="324" t="s">
        <v>21</v>
      </c>
      <c r="AR34" s="193"/>
      <c r="AS34" s="193"/>
      <c r="AT34" s="325"/>
      <c r="AU34" s="204" t="s">
        <v>21</v>
      </c>
      <c r="AV34" s="204"/>
      <c r="AW34" s="204"/>
      <c r="AX34" s="206"/>
    </row>
    <row r="35" spans="1:51" ht="23.25" customHeight="1" x14ac:dyDescent="0.15">
      <c r="A35" s="213" t="s">
        <v>68</v>
      </c>
      <c r="B35" s="214"/>
      <c r="C35" s="214"/>
      <c r="D35" s="214"/>
      <c r="E35" s="214"/>
      <c r="F35" s="215"/>
      <c r="G35" s="219" t="s">
        <v>69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9" t="s">
        <v>52</v>
      </c>
      <c r="B37" s="760"/>
      <c r="C37" s="760"/>
      <c r="D37" s="760"/>
      <c r="E37" s="760"/>
      <c r="F37" s="761"/>
      <c r="G37" s="398" t="s">
        <v>53</v>
      </c>
      <c r="H37" s="399"/>
      <c r="I37" s="399"/>
      <c r="J37" s="399"/>
      <c r="K37" s="399"/>
      <c r="L37" s="399"/>
      <c r="M37" s="399"/>
      <c r="N37" s="399"/>
      <c r="O37" s="400"/>
      <c r="P37" s="435" t="s">
        <v>54</v>
      </c>
      <c r="Q37" s="399"/>
      <c r="R37" s="399"/>
      <c r="S37" s="399"/>
      <c r="T37" s="399"/>
      <c r="U37" s="399"/>
      <c r="V37" s="399"/>
      <c r="W37" s="399"/>
      <c r="X37" s="400"/>
      <c r="Y37" s="436"/>
      <c r="Z37" s="437"/>
      <c r="AA37" s="438"/>
      <c r="AB37" s="392" t="s">
        <v>55</v>
      </c>
      <c r="AC37" s="393"/>
      <c r="AD37" s="394"/>
      <c r="AE37" s="232" t="s">
        <v>31</v>
      </c>
      <c r="AF37" s="232"/>
      <c r="AG37" s="232"/>
      <c r="AH37" s="232"/>
      <c r="AI37" s="232" t="s">
        <v>32</v>
      </c>
      <c r="AJ37" s="232"/>
      <c r="AK37" s="232"/>
      <c r="AL37" s="232"/>
      <c r="AM37" s="232" t="s">
        <v>56</v>
      </c>
      <c r="AN37" s="232"/>
      <c r="AO37" s="232"/>
      <c r="AP37" s="232"/>
      <c r="AQ37" s="139" t="s">
        <v>57</v>
      </c>
      <c r="AR37" s="140"/>
      <c r="AS37" s="140"/>
      <c r="AT37" s="141"/>
      <c r="AU37" s="399" t="s">
        <v>58</v>
      </c>
      <c r="AV37" s="399"/>
      <c r="AW37" s="399"/>
      <c r="AX37" s="896"/>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59</v>
      </c>
      <c r="AT38" s="122"/>
      <c r="AU38" s="185"/>
      <c r="AV38" s="185"/>
      <c r="AW38" s="380" t="s">
        <v>60</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63</v>
      </c>
      <c r="Z39" s="518"/>
      <c r="AA39" s="519"/>
      <c r="AB39" s="448"/>
      <c r="AC39" s="448"/>
      <c r="AD39" s="448"/>
      <c r="AE39" s="203"/>
      <c r="AF39" s="204"/>
      <c r="AG39" s="204"/>
      <c r="AH39" s="204"/>
      <c r="AI39" s="203"/>
      <c r="AJ39" s="204"/>
      <c r="AK39" s="204"/>
      <c r="AL39" s="204"/>
      <c r="AM39" s="203"/>
      <c r="AN39" s="204"/>
      <c r="AO39" s="204"/>
      <c r="AP39" s="204"/>
      <c r="AQ39" s="324"/>
      <c r="AR39" s="193"/>
      <c r="AS39" s="193"/>
      <c r="AT39" s="325"/>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65</v>
      </c>
      <c r="Z40" s="429"/>
      <c r="AA40" s="430"/>
      <c r="AB40" s="510"/>
      <c r="AC40" s="510"/>
      <c r="AD40" s="510"/>
      <c r="AE40" s="203"/>
      <c r="AF40" s="204"/>
      <c r="AG40" s="204"/>
      <c r="AH40" s="204"/>
      <c r="AI40" s="203"/>
      <c r="AJ40" s="204"/>
      <c r="AK40" s="204"/>
      <c r="AL40" s="204"/>
      <c r="AM40" s="203"/>
      <c r="AN40" s="204"/>
      <c r="AO40" s="204"/>
      <c r="AP40" s="204"/>
      <c r="AQ40" s="324"/>
      <c r="AR40" s="193"/>
      <c r="AS40" s="193"/>
      <c r="AT40" s="325"/>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66</v>
      </c>
      <c r="Z41" s="429"/>
      <c r="AA41" s="430"/>
      <c r="AB41" s="543" t="s">
        <v>67</v>
      </c>
      <c r="AC41" s="543"/>
      <c r="AD41" s="543"/>
      <c r="AE41" s="203"/>
      <c r="AF41" s="204"/>
      <c r="AG41" s="204"/>
      <c r="AH41" s="204"/>
      <c r="AI41" s="203"/>
      <c r="AJ41" s="204"/>
      <c r="AK41" s="204"/>
      <c r="AL41" s="204"/>
      <c r="AM41" s="203"/>
      <c r="AN41" s="204"/>
      <c r="AO41" s="204"/>
      <c r="AP41" s="204"/>
      <c r="AQ41" s="324"/>
      <c r="AR41" s="193"/>
      <c r="AS41" s="193"/>
      <c r="AT41" s="325"/>
      <c r="AU41" s="204"/>
      <c r="AV41" s="204"/>
      <c r="AW41" s="204"/>
      <c r="AX41" s="206"/>
      <c r="AY41">
        <f t="shared" si="4"/>
        <v>0</v>
      </c>
    </row>
    <row r="42" spans="1:51" ht="23.25" hidden="1" customHeight="1" x14ac:dyDescent="0.15">
      <c r="A42" s="213" t="s">
        <v>68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9" t="s">
        <v>52</v>
      </c>
      <c r="B44" s="760"/>
      <c r="C44" s="760"/>
      <c r="D44" s="760"/>
      <c r="E44" s="760"/>
      <c r="F44" s="761"/>
      <c r="G44" s="398" t="s">
        <v>53</v>
      </c>
      <c r="H44" s="399"/>
      <c r="I44" s="399"/>
      <c r="J44" s="399"/>
      <c r="K44" s="399"/>
      <c r="L44" s="399"/>
      <c r="M44" s="399"/>
      <c r="N44" s="399"/>
      <c r="O44" s="400"/>
      <c r="P44" s="435" t="s">
        <v>54</v>
      </c>
      <c r="Q44" s="399"/>
      <c r="R44" s="399"/>
      <c r="S44" s="399"/>
      <c r="T44" s="399"/>
      <c r="U44" s="399"/>
      <c r="V44" s="399"/>
      <c r="W44" s="399"/>
      <c r="X44" s="400"/>
      <c r="Y44" s="436"/>
      <c r="Z44" s="437"/>
      <c r="AA44" s="438"/>
      <c r="AB44" s="392" t="s">
        <v>55</v>
      </c>
      <c r="AC44" s="393"/>
      <c r="AD44" s="394"/>
      <c r="AE44" s="232" t="s">
        <v>31</v>
      </c>
      <c r="AF44" s="232"/>
      <c r="AG44" s="232"/>
      <c r="AH44" s="232"/>
      <c r="AI44" s="232" t="s">
        <v>32</v>
      </c>
      <c r="AJ44" s="232"/>
      <c r="AK44" s="232"/>
      <c r="AL44" s="232"/>
      <c r="AM44" s="232" t="s">
        <v>56</v>
      </c>
      <c r="AN44" s="232"/>
      <c r="AO44" s="232"/>
      <c r="AP44" s="232"/>
      <c r="AQ44" s="139" t="s">
        <v>57</v>
      </c>
      <c r="AR44" s="140"/>
      <c r="AS44" s="140"/>
      <c r="AT44" s="141"/>
      <c r="AU44" s="399" t="s">
        <v>58</v>
      </c>
      <c r="AV44" s="399"/>
      <c r="AW44" s="399"/>
      <c r="AX44" s="896"/>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59</v>
      </c>
      <c r="AT45" s="122"/>
      <c r="AU45" s="185"/>
      <c r="AV45" s="185"/>
      <c r="AW45" s="380" t="s">
        <v>60</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63</v>
      </c>
      <c r="Z46" s="518"/>
      <c r="AA46" s="519"/>
      <c r="AB46" s="448"/>
      <c r="AC46" s="448"/>
      <c r="AD46" s="448"/>
      <c r="AE46" s="267"/>
      <c r="AF46" s="267"/>
      <c r="AG46" s="267"/>
      <c r="AH46" s="267"/>
      <c r="AI46" s="267"/>
      <c r="AJ46" s="267"/>
      <c r="AK46" s="267"/>
      <c r="AL46" s="267"/>
      <c r="AM46" s="267"/>
      <c r="AN46" s="267"/>
      <c r="AO46" s="267"/>
      <c r="AP46" s="267"/>
      <c r="AQ46" s="324"/>
      <c r="AR46" s="193"/>
      <c r="AS46" s="193"/>
      <c r="AT46" s="325"/>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65</v>
      </c>
      <c r="Z47" s="429"/>
      <c r="AA47" s="430"/>
      <c r="AB47" s="510"/>
      <c r="AC47" s="510"/>
      <c r="AD47" s="510"/>
      <c r="AE47" s="203"/>
      <c r="AF47" s="204"/>
      <c r="AG47" s="204"/>
      <c r="AH47" s="204"/>
      <c r="AI47" s="203"/>
      <c r="AJ47" s="204"/>
      <c r="AK47" s="204"/>
      <c r="AL47" s="204"/>
      <c r="AM47" s="203"/>
      <c r="AN47" s="204"/>
      <c r="AO47" s="204"/>
      <c r="AP47" s="204"/>
      <c r="AQ47" s="324"/>
      <c r="AR47" s="193"/>
      <c r="AS47" s="193"/>
      <c r="AT47" s="325"/>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66</v>
      </c>
      <c r="Z48" s="429"/>
      <c r="AA48" s="430"/>
      <c r="AB48" s="543" t="s">
        <v>67</v>
      </c>
      <c r="AC48" s="543"/>
      <c r="AD48" s="543"/>
      <c r="AE48" s="203"/>
      <c r="AF48" s="204"/>
      <c r="AG48" s="204"/>
      <c r="AH48" s="204"/>
      <c r="AI48" s="203"/>
      <c r="AJ48" s="204"/>
      <c r="AK48" s="204"/>
      <c r="AL48" s="204"/>
      <c r="AM48" s="203"/>
      <c r="AN48" s="204"/>
      <c r="AO48" s="204"/>
      <c r="AP48" s="204"/>
      <c r="AQ48" s="324"/>
      <c r="AR48" s="193"/>
      <c r="AS48" s="193"/>
      <c r="AT48" s="325"/>
      <c r="AU48" s="204"/>
      <c r="AV48" s="204"/>
      <c r="AW48" s="204"/>
      <c r="AX48" s="206"/>
      <c r="AY48">
        <f t="shared" si="5"/>
        <v>0</v>
      </c>
    </row>
    <row r="49" spans="1:51" ht="23.25" hidden="1" customHeight="1" x14ac:dyDescent="0.15">
      <c r="A49" s="213" t="s">
        <v>68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52</v>
      </c>
      <c r="B51" s="383"/>
      <c r="C51" s="383"/>
      <c r="D51" s="383"/>
      <c r="E51" s="383"/>
      <c r="F51" s="384"/>
      <c r="G51" s="398" t="s">
        <v>53</v>
      </c>
      <c r="H51" s="399"/>
      <c r="I51" s="399"/>
      <c r="J51" s="399"/>
      <c r="K51" s="399"/>
      <c r="L51" s="399"/>
      <c r="M51" s="399"/>
      <c r="N51" s="399"/>
      <c r="O51" s="400"/>
      <c r="P51" s="435" t="s">
        <v>54</v>
      </c>
      <c r="Q51" s="399"/>
      <c r="R51" s="399"/>
      <c r="S51" s="399"/>
      <c r="T51" s="399"/>
      <c r="U51" s="399"/>
      <c r="V51" s="399"/>
      <c r="W51" s="399"/>
      <c r="X51" s="400"/>
      <c r="Y51" s="436"/>
      <c r="Z51" s="437"/>
      <c r="AA51" s="438"/>
      <c r="AB51" s="392" t="s">
        <v>55</v>
      </c>
      <c r="AC51" s="393"/>
      <c r="AD51" s="394"/>
      <c r="AE51" s="232" t="s">
        <v>31</v>
      </c>
      <c r="AF51" s="232"/>
      <c r="AG51" s="232"/>
      <c r="AH51" s="232"/>
      <c r="AI51" s="232" t="s">
        <v>32</v>
      </c>
      <c r="AJ51" s="232"/>
      <c r="AK51" s="232"/>
      <c r="AL51" s="232"/>
      <c r="AM51" s="232" t="s">
        <v>56</v>
      </c>
      <c r="AN51" s="232"/>
      <c r="AO51" s="232"/>
      <c r="AP51" s="232"/>
      <c r="AQ51" s="139" t="s">
        <v>57</v>
      </c>
      <c r="AR51" s="140"/>
      <c r="AS51" s="140"/>
      <c r="AT51" s="141"/>
      <c r="AU51" s="911" t="s">
        <v>58</v>
      </c>
      <c r="AV51" s="911"/>
      <c r="AW51" s="911"/>
      <c r="AX51" s="912"/>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59</v>
      </c>
      <c r="AT52" s="122"/>
      <c r="AU52" s="185"/>
      <c r="AV52" s="185"/>
      <c r="AW52" s="380" t="s">
        <v>60</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63</v>
      </c>
      <c r="Z53" s="518"/>
      <c r="AA53" s="519"/>
      <c r="AB53" s="448"/>
      <c r="AC53" s="448"/>
      <c r="AD53" s="448"/>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65</v>
      </c>
      <c r="Z54" s="429"/>
      <c r="AA54" s="430"/>
      <c r="AB54" s="510"/>
      <c r="AC54" s="510"/>
      <c r="AD54" s="510"/>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66</v>
      </c>
      <c r="Z55" s="429"/>
      <c r="AA55" s="430"/>
      <c r="AB55" s="580" t="s">
        <v>67</v>
      </c>
      <c r="AC55" s="580"/>
      <c r="AD55" s="580"/>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15">
      <c r="A56" s="213" t="s">
        <v>68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52</v>
      </c>
      <c r="B58" s="383"/>
      <c r="C58" s="383"/>
      <c r="D58" s="383"/>
      <c r="E58" s="383"/>
      <c r="F58" s="384"/>
      <c r="G58" s="398" t="s">
        <v>53</v>
      </c>
      <c r="H58" s="399"/>
      <c r="I58" s="399"/>
      <c r="J58" s="399"/>
      <c r="K58" s="399"/>
      <c r="L58" s="399"/>
      <c r="M58" s="399"/>
      <c r="N58" s="399"/>
      <c r="O58" s="400"/>
      <c r="P58" s="435" t="s">
        <v>54</v>
      </c>
      <c r="Q58" s="399"/>
      <c r="R58" s="399"/>
      <c r="S58" s="399"/>
      <c r="T58" s="399"/>
      <c r="U58" s="399"/>
      <c r="V58" s="399"/>
      <c r="W58" s="399"/>
      <c r="X58" s="400"/>
      <c r="Y58" s="436"/>
      <c r="Z58" s="437"/>
      <c r="AA58" s="438"/>
      <c r="AB58" s="392" t="s">
        <v>55</v>
      </c>
      <c r="AC58" s="393"/>
      <c r="AD58" s="394"/>
      <c r="AE58" s="232" t="s">
        <v>31</v>
      </c>
      <c r="AF58" s="232"/>
      <c r="AG58" s="232"/>
      <c r="AH58" s="232"/>
      <c r="AI58" s="232" t="s">
        <v>32</v>
      </c>
      <c r="AJ58" s="232"/>
      <c r="AK58" s="232"/>
      <c r="AL58" s="232"/>
      <c r="AM58" s="232" t="s">
        <v>56</v>
      </c>
      <c r="AN58" s="232"/>
      <c r="AO58" s="232"/>
      <c r="AP58" s="232"/>
      <c r="AQ58" s="139" t="s">
        <v>57</v>
      </c>
      <c r="AR58" s="140"/>
      <c r="AS58" s="140"/>
      <c r="AT58" s="141"/>
      <c r="AU58" s="911" t="s">
        <v>58</v>
      </c>
      <c r="AV58" s="911"/>
      <c r="AW58" s="911"/>
      <c r="AX58" s="912"/>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59</v>
      </c>
      <c r="AT59" s="122"/>
      <c r="AU59" s="185"/>
      <c r="AV59" s="185"/>
      <c r="AW59" s="380" t="s">
        <v>60</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63</v>
      </c>
      <c r="Z60" s="518"/>
      <c r="AA60" s="519"/>
      <c r="AB60" s="448"/>
      <c r="AC60" s="448"/>
      <c r="AD60" s="448"/>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65</v>
      </c>
      <c r="Z61" s="429"/>
      <c r="AA61" s="430"/>
      <c r="AB61" s="510"/>
      <c r="AC61" s="510"/>
      <c r="AD61" s="510"/>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66</v>
      </c>
      <c r="Z62" s="429"/>
      <c r="AA62" s="430"/>
      <c r="AB62" s="543" t="s">
        <v>67</v>
      </c>
      <c r="AC62" s="543"/>
      <c r="AD62" s="543"/>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15">
      <c r="A63" s="213" t="s">
        <v>68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70</v>
      </c>
      <c r="B65" s="470"/>
      <c r="C65" s="470"/>
      <c r="D65" s="470"/>
      <c r="E65" s="470"/>
      <c r="F65" s="471"/>
      <c r="G65" s="472"/>
      <c r="H65" s="227" t="s">
        <v>53</v>
      </c>
      <c r="I65" s="227"/>
      <c r="J65" s="227"/>
      <c r="K65" s="227"/>
      <c r="L65" s="227"/>
      <c r="M65" s="227"/>
      <c r="N65" s="227"/>
      <c r="O65" s="228"/>
      <c r="P65" s="226" t="s">
        <v>54</v>
      </c>
      <c r="Q65" s="227"/>
      <c r="R65" s="227"/>
      <c r="S65" s="227"/>
      <c r="T65" s="227"/>
      <c r="U65" s="227"/>
      <c r="V65" s="228"/>
      <c r="W65" s="474" t="s">
        <v>71</v>
      </c>
      <c r="X65" s="475"/>
      <c r="Y65" s="478"/>
      <c r="Z65" s="478"/>
      <c r="AA65" s="479"/>
      <c r="AB65" s="226" t="s">
        <v>55</v>
      </c>
      <c r="AC65" s="227"/>
      <c r="AD65" s="228"/>
      <c r="AE65" s="232" t="s">
        <v>31</v>
      </c>
      <c r="AF65" s="232"/>
      <c r="AG65" s="232"/>
      <c r="AH65" s="232"/>
      <c r="AI65" s="232" t="s">
        <v>32</v>
      </c>
      <c r="AJ65" s="232"/>
      <c r="AK65" s="232"/>
      <c r="AL65" s="232"/>
      <c r="AM65" s="232" t="s">
        <v>56</v>
      </c>
      <c r="AN65" s="232"/>
      <c r="AO65" s="232"/>
      <c r="AP65" s="232"/>
      <c r="AQ65" s="143" t="s">
        <v>57</v>
      </c>
      <c r="AR65" s="118"/>
      <c r="AS65" s="118"/>
      <c r="AT65" s="119"/>
      <c r="AU65" s="233" t="s">
        <v>58</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59</v>
      </c>
      <c r="AT66" s="122"/>
      <c r="AU66" s="185"/>
      <c r="AV66" s="185"/>
      <c r="AW66" s="230" t="s">
        <v>60</v>
      </c>
      <c r="AX66" s="236"/>
      <c r="AY66">
        <f>$AY$65</f>
        <v>0</v>
      </c>
    </row>
    <row r="67" spans="1:51" ht="23.25" hidden="1" customHeight="1" x14ac:dyDescent="0.15">
      <c r="A67" s="462"/>
      <c r="B67" s="463"/>
      <c r="C67" s="463"/>
      <c r="D67" s="463"/>
      <c r="E67" s="463"/>
      <c r="F67" s="464"/>
      <c r="G67" s="237" t="s">
        <v>72</v>
      </c>
      <c r="H67" s="240"/>
      <c r="I67" s="241"/>
      <c r="J67" s="241"/>
      <c r="K67" s="241"/>
      <c r="L67" s="241"/>
      <c r="M67" s="241"/>
      <c r="N67" s="241"/>
      <c r="O67" s="242"/>
      <c r="P67" s="240"/>
      <c r="Q67" s="241"/>
      <c r="R67" s="241"/>
      <c r="S67" s="241"/>
      <c r="T67" s="241"/>
      <c r="U67" s="241"/>
      <c r="V67" s="242"/>
      <c r="W67" s="246"/>
      <c r="X67" s="247"/>
      <c r="Y67" s="252" t="s">
        <v>63</v>
      </c>
      <c r="Z67" s="252"/>
      <c r="AA67" s="253"/>
      <c r="AB67" s="254" t="s">
        <v>73</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65</v>
      </c>
      <c r="Z68" s="207"/>
      <c r="AA68" s="208"/>
      <c r="AB68" s="209" t="s">
        <v>73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66</v>
      </c>
      <c r="Z69" s="207"/>
      <c r="AA69" s="208"/>
      <c r="AB69" s="212" t="s">
        <v>74</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75</v>
      </c>
      <c r="B70" s="463"/>
      <c r="C70" s="463"/>
      <c r="D70" s="463"/>
      <c r="E70" s="463"/>
      <c r="F70" s="464"/>
      <c r="G70" s="238" t="s">
        <v>76</v>
      </c>
      <c r="H70" s="290"/>
      <c r="I70" s="290"/>
      <c r="J70" s="290"/>
      <c r="K70" s="290"/>
      <c r="L70" s="290"/>
      <c r="M70" s="290"/>
      <c r="N70" s="290"/>
      <c r="O70" s="290"/>
      <c r="P70" s="290"/>
      <c r="Q70" s="290"/>
      <c r="R70" s="290"/>
      <c r="S70" s="290"/>
      <c r="T70" s="290"/>
      <c r="U70" s="290"/>
      <c r="V70" s="290"/>
      <c r="W70" s="293" t="s">
        <v>77</v>
      </c>
      <c r="X70" s="294"/>
      <c r="Y70" s="252" t="s">
        <v>63</v>
      </c>
      <c r="Z70" s="252"/>
      <c r="AA70" s="253"/>
      <c r="AB70" s="254" t="s">
        <v>73</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65</v>
      </c>
      <c r="Z71" s="207"/>
      <c r="AA71" s="208"/>
      <c r="AB71" s="209" t="s">
        <v>73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66</v>
      </c>
      <c r="Z72" s="207"/>
      <c r="AA72" s="208"/>
      <c r="AB72" s="212" t="s">
        <v>74</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70</v>
      </c>
      <c r="B73" s="494"/>
      <c r="C73" s="494"/>
      <c r="D73" s="494"/>
      <c r="E73" s="494"/>
      <c r="F73" s="495"/>
      <c r="G73" s="569"/>
      <c r="H73" s="118" t="s">
        <v>53</v>
      </c>
      <c r="I73" s="118"/>
      <c r="J73" s="118"/>
      <c r="K73" s="118"/>
      <c r="L73" s="118"/>
      <c r="M73" s="118"/>
      <c r="N73" s="118"/>
      <c r="O73" s="119"/>
      <c r="P73" s="143" t="s">
        <v>54</v>
      </c>
      <c r="Q73" s="118"/>
      <c r="R73" s="118"/>
      <c r="S73" s="118"/>
      <c r="T73" s="118"/>
      <c r="U73" s="118"/>
      <c r="V73" s="118"/>
      <c r="W73" s="118"/>
      <c r="X73" s="119"/>
      <c r="Y73" s="571"/>
      <c r="Z73" s="572"/>
      <c r="AA73" s="573"/>
      <c r="AB73" s="143" t="s">
        <v>55</v>
      </c>
      <c r="AC73" s="118"/>
      <c r="AD73" s="119"/>
      <c r="AE73" s="232" t="s">
        <v>31</v>
      </c>
      <c r="AF73" s="232"/>
      <c r="AG73" s="232"/>
      <c r="AH73" s="232"/>
      <c r="AI73" s="232" t="s">
        <v>32</v>
      </c>
      <c r="AJ73" s="232"/>
      <c r="AK73" s="232"/>
      <c r="AL73" s="232"/>
      <c r="AM73" s="232" t="s">
        <v>56</v>
      </c>
      <c r="AN73" s="232"/>
      <c r="AO73" s="232"/>
      <c r="AP73" s="232"/>
      <c r="AQ73" s="143" t="s">
        <v>57</v>
      </c>
      <c r="AR73" s="118"/>
      <c r="AS73" s="118"/>
      <c r="AT73" s="119"/>
      <c r="AU73" s="123" t="s">
        <v>58</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59</v>
      </c>
      <c r="AT74" s="122"/>
      <c r="AU74" s="235"/>
      <c r="AV74" s="186"/>
      <c r="AW74" s="121" t="s">
        <v>60</v>
      </c>
      <c r="AX74" s="181"/>
      <c r="AY74">
        <f>$AY$73</f>
        <v>0</v>
      </c>
    </row>
    <row r="75" spans="1:51" ht="23.25" hidden="1" customHeight="1" x14ac:dyDescent="0.15">
      <c r="A75" s="496"/>
      <c r="B75" s="497"/>
      <c r="C75" s="497"/>
      <c r="D75" s="497"/>
      <c r="E75" s="497"/>
      <c r="F75" s="498"/>
      <c r="G75" s="595" t="s">
        <v>72</v>
      </c>
      <c r="H75" s="93"/>
      <c r="I75" s="93"/>
      <c r="J75" s="93"/>
      <c r="K75" s="93"/>
      <c r="L75" s="93"/>
      <c r="M75" s="93"/>
      <c r="N75" s="93"/>
      <c r="O75" s="94"/>
      <c r="P75" s="93"/>
      <c r="Q75" s="93"/>
      <c r="R75" s="93"/>
      <c r="S75" s="93"/>
      <c r="T75" s="93"/>
      <c r="U75" s="93"/>
      <c r="V75" s="93"/>
      <c r="W75" s="93"/>
      <c r="X75" s="94"/>
      <c r="Y75" s="187" t="s">
        <v>63</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15">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65</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15">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66</v>
      </c>
      <c r="Z77" s="118"/>
      <c r="AA77" s="119"/>
      <c r="AB77" s="566" t="s">
        <v>67</v>
      </c>
      <c r="AC77" s="566"/>
      <c r="AD77" s="566"/>
      <c r="AE77" s="876"/>
      <c r="AF77" s="877"/>
      <c r="AG77" s="877"/>
      <c r="AH77" s="877"/>
      <c r="AI77" s="876"/>
      <c r="AJ77" s="877"/>
      <c r="AK77" s="877"/>
      <c r="AL77" s="877"/>
      <c r="AM77" s="876"/>
      <c r="AN77" s="877"/>
      <c r="AO77" s="877"/>
      <c r="AP77" s="877"/>
      <c r="AQ77" s="324"/>
      <c r="AR77" s="193"/>
      <c r="AS77" s="193"/>
      <c r="AT77" s="325"/>
      <c r="AU77" s="204"/>
      <c r="AV77" s="204"/>
      <c r="AW77" s="204"/>
      <c r="AX77" s="206"/>
      <c r="AY77">
        <f t="shared" si="9"/>
        <v>0</v>
      </c>
    </row>
    <row r="78" spans="1:51" ht="69.75" hidden="1" customHeight="1" x14ac:dyDescent="0.15">
      <c r="A78" s="314" t="s">
        <v>78</v>
      </c>
      <c r="B78" s="315"/>
      <c r="C78" s="315"/>
      <c r="D78" s="315"/>
      <c r="E78" s="312" t="s">
        <v>79</v>
      </c>
      <c r="F78" s="313"/>
      <c r="G78" s="45" t="s">
        <v>76</v>
      </c>
      <c r="H78" s="574"/>
      <c r="I78" s="575"/>
      <c r="J78" s="575"/>
      <c r="K78" s="575"/>
      <c r="L78" s="575"/>
      <c r="M78" s="575"/>
      <c r="N78" s="575"/>
      <c r="O78" s="576"/>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60" t="s">
        <v>80</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81</v>
      </c>
      <c r="AP79" s="259"/>
      <c r="AQ79" s="259"/>
      <c r="AR79" s="62" t="s">
        <v>82</v>
      </c>
      <c r="AS79" s="258"/>
      <c r="AT79" s="259"/>
      <c r="AU79" s="259"/>
      <c r="AV79" s="259"/>
      <c r="AW79" s="259"/>
      <c r="AX79" s="954"/>
      <c r="AY79">
        <f>COUNTIF($AR$79,"☑")</f>
        <v>0</v>
      </c>
    </row>
    <row r="80" spans="1:51" ht="18.75" hidden="1" customHeight="1" x14ac:dyDescent="0.15">
      <c r="A80" s="850" t="s">
        <v>83</v>
      </c>
      <c r="B80" s="511" t="s">
        <v>84</v>
      </c>
      <c r="C80" s="512"/>
      <c r="D80" s="512"/>
      <c r="E80" s="512"/>
      <c r="F80" s="513"/>
      <c r="G80" s="417" t="s">
        <v>85</v>
      </c>
      <c r="H80" s="417"/>
      <c r="I80" s="417"/>
      <c r="J80" s="417"/>
      <c r="K80" s="417"/>
      <c r="L80" s="417"/>
      <c r="M80" s="417"/>
      <c r="N80" s="417"/>
      <c r="O80" s="417"/>
      <c r="P80" s="417"/>
      <c r="Q80" s="417"/>
      <c r="R80" s="417"/>
      <c r="S80" s="417"/>
      <c r="T80" s="417"/>
      <c r="U80" s="417"/>
      <c r="V80" s="417"/>
      <c r="W80" s="417"/>
      <c r="X80" s="417"/>
      <c r="Y80" s="417"/>
      <c r="Z80" s="417"/>
      <c r="AA80" s="500"/>
      <c r="AB80" s="416" t="s">
        <v>86</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51"/>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51"/>
      <c r="B82" s="514"/>
      <c r="C82" s="412"/>
      <c r="D82" s="412"/>
      <c r="E82" s="412"/>
      <c r="F82" s="413"/>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c r="AY82">
        <f t="shared" ref="AY82:AY89" si="10">$AY$80</f>
        <v>0</v>
      </c>
    </row>
    <row r="83" spans="1:60" ht="22.5" hidden="1" customHeight="1" x14ac:dyDescent="0.15">
      <c r="A83" s="851"/>
      <c r="B83" s="514"/>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c r="AY83">
        <f t="shared" si="10"/>
        <v>0</v>
      </c>
    </row>
    <row r="84" spans="1:60" ht="19.5" hidden="1" customHeight="1" x14ac:dyDescent="0.15">
      <c r="A84" s="851"/>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5"/>
      <c r="AY84">
        <f t="shared" si="10"/>
        <v>0</v>
      </c>
    </row>
    <row r="85" spans="1:60" ht="18.75" hidden="1" customHeight="1" x14ac:dyDescent="0.15">
      <c r="A85" s="851"/>
      <c r="B85" s="412" t="s">
        <v>87</v>
      </c>
      <c r="C85" s="412"/>
      <c r="D85" s="412"/>
      <c r="E85" s="412"/>
      <c r="F85" s="413"/>
      <c r="G85" s="499" t="s">
        <v>88</v>
      </c>
      <c r="H85" s="417"/>
      <c r="I85" s="417"/>
      <c r="J85" s="417"/>
      <c r="K85" s="417"/>
      <c r="L85" s="417"/>
      <c r="M85" s="417"/>
      <c r="N85" s="417"/>
      <c r="O85" s="500"/>
      <c r="P85" s="416" t="s">
        <v>89</v>
      </c>
      <c r="Q85" s="417"/>
      <c r="R85" s="417"/>
      <c r="S85" s="417"/>
      <c r="T85" s="417"/>
      <c r="U85" s="417"/>
      <c r="V85" s="417"/>
      <c r="W85" s="417"/>
      <c r="X85" s="500"/>
      <c r="Y85" s="150"/>
      <c r="Z85" s="151"/>
      <c r="AA85" s="152"/>
      <c r="AB85" s="544" t="s">
        <v>55</v>
      </c>
      <c r="AC85" s="545"/>
      <c r="AD85" s="546"/>
      <c r="AE85" s="232" t="s">
        <v>31</v>
      </c>
      <c r="AF85" s="232"/>
      <c r="AG85" s="232"/>
      <c r="AH85" s="232"/>
      <c r="AI85" s="232" t="s">
        <v>32</v>
      </c>
      <c r="AJ85" s="232"/>
      <c r="AK85" s="232"/>
      <c r="AL85" s="232"/>
      <c r="AM85" s="232" t="s">
        <v>56</v>
      </c>
      <c r="AN85" s="232"/>
      <c r="AO85" s="232"/>
      <c r="AP85" s="232"/>
      <c r="AQ85" s="143" t="s">
        <v>57</v>
      </c>
      <c r="AR85" s="118"/>
      <c r="AS85" s="118"/>
      <c r="AT85" s="119"/>
      <c r="AU85" s="520" t="s">
        <v>58</v>
      </c>
      <c r="AV85" s="520"/>
      <c r="AW85" s="520"/>
      <c r="AX85" s="521"/>
      <c r="AY85">
        <f t="shared" si="10"/>
        <v>0</v>
      </c>
      <c r="AZ85" s="10"/>
      <c r="BA85" s="10"/>
      <c r="BB85" s="10"/>
      <c r="BC85" s="10"/>
    </row>
    <row r="86" spans="1:60" ht="18.75" hidden="1" customHeight="1" x14ac:dyDescent="0.15">
      <c r="A86" s="851"/>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59</v>
      </c>
      <c r="AT86" s="122"/>
      <c r="AU86" s="185"/>
      <c r="AV86" s="185"/>
      <c r="AW86" s="380" t="s">
        <v>60</v>
      </c>
      <c r="AX86" s="381"/>
      <c r="AY86">
        <f t="shared" si="10"/>
        <v>0</v>
      </c>
      <c r="AZ86" s="10"/>
      <c r="BA86" s="10"/>
      <c r="BB86" s="10"/>
      <c r="BC86" s="10"/>
      <c r="BD86" s="10"/>
      <c r="BE86" s="10"/>
      <c r="BF86" s="10"/>
      <c r="BG86" s="10"/>
      <c r="BH86" s="10"/>
    </row>
    <row r="87" spans="1:60" ht="23.25" hidden="1" customHeight="1" x14ac:dyDescent="0.15">
      <c r="A87" s="851"/>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90</v>
      </c>
      <c r="Z87" s="549"/>
      <c r="AA87" s="550"/>
      <c r="AB87" s="448"/>
      <c r="AC87" s="448"/>
      <c r="AD87" s="448"/>
      <c r="AE87" s="203"/>
      <c r="AF87" s="204"/>
      <c r="AG87" s="204"/>
      <c r="AH87" s="204"/>
      <c r="AI87" s="203"/>
      <c r="AJ87" s="204"/>
      <c r="AK87" s="204"/>
      <c r="AL87" s="204"/>
      <c r="AM87" s="203"/>
      <c r="AN87" s="204"/>
      <c r="AO87" s="204"/>
      <c r="AP87" s="204"/>
      <c r="AQ87" s="324"/>
      <c r="AR87" s="193"/>
      <c r="AS87" s="193"/>
      <c r="AT87" s="325"/>
      <c r="AU87" s="204"/>
      <c r="AV87" s="204"/>
      <c r="AW87" s="204"/>
      <c r="AX87" s="206"/>
      <c r="AY87">
        <f t="shared" si="10"/>
        <v>0</v>
      </c>
    </row>
    <row r="88" spans="1:60" ht="23.25" hidden="1" customHeight="1" x14ac:dyDescent="0.15">
      <c r="A88" s="851"/>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65</v>
      </c>
      <c r="Z88" s="446"/>
      <c r="AA88" s="447"/>
      <c r="AB88" s="510"/>
      <c r="AC88" s="510"/>
      <c r="AD88" s="510"/>
      <c r="AE88" s="203"/>
      <c r="AF88" s="204"/>
      <c r="AG88" s="204"/>
      <c r="AH88" s="204"/>
      <c r="AI88" s="203"/>
      <c r="AJ88" s="204"/>
      <c r="AK88" s="204"/>
      <c r="AL88" s="204"/>
      <c r="AM88" s="203"/>
      <c r="AN88" s="204"/>
      <c r="AO88" s="204"/>
      <c r="AP88" s="204"/>
      <c r="AQ88" s="324"/>
      <c r="AR88" s="193"/>
      <c r="AS88" s="193"/>
      <c r="AT88" s="325"/>
      <c r="AU88" s="204"/>
      <c r="AV88" s="204"/>
      <c r="AW88" s="204"/>
      <c r="AX88" s="206"/>
      <c r="AY88">
        <f t="shared" si="10"/>
        <v>0</v>
      </c>
      <c r="AZ88" s="10"/>
      <c r="BA88" s="10"/>
      <c r="BB88" s="10"/>
      <c r="BC88" s="10"/>
    </row>
    <row r="89" spans="1:60" ht="23.25" hidden="1" customHeight="1" x14ac:dyDescent="0.15">
      <c r="A89" s="851"/>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66</v>
      </c>
      <c r="Z89" s="446"/>
      <c r="AA89" s="447"/>
      <c r="AB89" s="580" t="s">
        <v>67</v>
      </c>
      <c r="AC89" s="580"/>
      <c r="AD89" s="580"/>
      <c r="AE89" s="210"/>
      <c r="AF89" s="211"/>
      <c r="AG89" s="211"/>
      <c r="AH89" s="211"/>
      <c r="AI89" s="210"/>
      <c r="AJ89" s="211"/>
      <c r="AK89" s="211"/>
      <c r="AL89" s="211"/>
      <c r="AM89" s="210"/>
      <c r="AN89" s="211"/>
      <c r="AO89" s="211"/>
      <c r="AP89" s="211"/>
      <c r="AQ89" s="324"/>
      <c r="AR89" s="193"/>
      <c r="AS89" s="193"/>
      <c r="AT89" s="325"/>
      <c r="AU89" s="204"/>
      <c r="AV89" s="204"/>
      <c r="AW89" s="204"/>
      <c r="AX89" s="206"/>
      <c r="AY89">
        <f t="shared" si="10"/>
        <v>0</v>
      </c>
      <c r="AZ89" s="10"/>
      <c r="BA89" s="10"/>
      <c r="BB89" s="10"/>
      <c r="BC89" s="10"/>
      <c r="BD89" s="10"/>
      <c r="BE89" s="10"/>
      <c r="BF89" s="10"/>
      <c r="BG89" s="10"/>
      <c r="BH89" s="10"/>
    </row>
    <row r="90" spans="1:60" ht="18.75" hidden="1" customHeight="1" x14ac:dyDescent="0.15">
      <c r="A90" s="851"/>
      <c r="B90" s="412" t="s">
        <v>87</v>
      </c>
      <c r="C90" s="412"/>
      <c r="D90" s="412"/>
      <c r="E90" s="412"/>
      <c r="F90" s="413"/>
      <c r="G90" s="499" t="s">
        <v>88</v>
      </c>
      <c r="H90" s="417"/>
      <c r="I90" s="417"/>
      <c r="J90" s="417"/>
      <c r="K90" s="417"/>
      <c r="L90" s="417"/>
      <c r="M90" s="417"/>
      <c r="N90" s="417"/>
      <c r="O90" s="500"/>
      <c r="P90" s="416" t="s">
        <v>89</v>
      </c>
      <c r="Q90" s="417"/>
      <c r="R90" s="417"/>
      <c r="S90" s="417"/>
      <c r="T90" s="417"/>
      <c r="U90" s="417"/>
      <c r="V90" s="417"/>
      <c r="W90" s="417"/>
      <c r="X90" s="500"/>
      <c r="Y90" s="150"/>
      <c r="Z90" s="151"/>
      <c r="AA90" s="152"/>
      <c r="AB90" s="544" t="s">
        <v>55</v>
      </c>
      <c r="AC90" s="545"/>
      <c r="AD90" s="546"/>
      <c r="AE90" s="232" t="s">
        <v>31</v>
      </c>
      <c r="AF90" s="232"/>
      <c r="AG90" s="232"/>
      <c r="AH90" s="232"/>
      <c r="AI90" s="232" t="s">
        <v>32</v>
      </c>
      <c r="AJ90" s="232"/>
      <c r="AK90" s="232"/>
      <c r="AL90" s="232"/>
      <c r="AM90" s="232" t="s">
        <v>56</v>
      </c>
      <c r="AN90" s="232"/>
      <c r="AO90" s="232"/>
      <c r="AP90" s="232"/>
      <c r="AQ90" s="143" t="s">
        <v>57</v>
      </c>
      <c r="AR90" s="118"/>
      <c r="AS90" s="118"/>
      <c r="AT90" s="119"/>
      <c r="AU90" s="520" t="s">
        <v>58</v>
      </c>
      <c r="AV90" s="520"/>
      <c r="AW90" s="520"/>
      <c r="AX90" s="521"/>
      <c r="AY90">
        <f>COUNTA($G$92)</f>
        <v>0</v>
      </c>
    </row>
    <row r="91" spans="1:60" ht="18.75" hidden="1" customHeight="1" x14ac:dyDescent="0.15">
      <c r="A91" s="851"/>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59</v>
      </c>
      <c r="AT91" s="122"/>
      <c r="AU91" s="185"/>
      <c r="AV91" s="185"/>
      <c r="AW91" s="380" t="s">
        <v>60</v>
      </c>
      <c r="AX91" s="381"/>
      <c r="AY91">
        <f>$AY$90</f>
        <v>0</v>
      </c>
      <c r="AZ91" s="10"/>
      <c r="BA91" s="10"/>
      <c r="BB91" s="10"/>
      <c r="BC91" s="10"/>
    </row>
    <row r="92" spans="1:60" ht="23.25" hidden="1" customHeight="1" x14ac:dyDescent="0.15">
      <c r="A92" s="851"/>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90</v>
      </c>
      <c r="Z92" s="549"/>
      <c r="AA92" s="550"/>
      <c r="AB92" s="448"/>
      <c r="AC92" s="448"/>
      <c r="AD92" s="448"/>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1"/>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65</v>
      </c>
      <c r="Z93" s="446"/>
      <c r="AA93" s="447"/>
      <c r="AB93" s="510"/>
      <c r="AC93" s="510"/>
      <c r="AD93" s="510"/>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15">
      <c r="A94" s="851"/>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66</v>
      </c>
      <c r="Z94" s="446"/>
      <c r="AA94" s="447"/>
      <c r="AB94" s="580" t="s">
        <v>67</v>
      </c>
      <c r="AC94" s="580"/>
      <c r="AD94" s="580"/>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15">
      <c r="A95" s="851"/>
      <c r="B95" s="412" t="s">
        <v>87</v>
      </c>
      <c r="C95" s="412"/>
      <c r="D95" s="412"/>
      <c r="E95" s="412"/>
      <c r="F95" s="413"/>
      <c r="G95" s="499" t="s">
        <v>88</v>
      </c>
      <c r="H95" s="417"/>
      <c r="I95" s="417"/>
      <c r="J95" s="417"/>
      <c r="K95" s="417"/>
      <c r="L95" s="417"/>
      <c r="M95" s="417"/>
      <c r="N95" s="417"/>
      <c r="O95" s="500"/>
      <c r="P95" s="416" t="s">
        <v>89</v>
      </c>
      <c r="Q95" s="417"/>
      <c r="R95" s="417"/>
      <c r="S95" s="417"/>
      <c r="T95" s="417"/>
      <c r="U95" s="417"/>
      <c r="V95" s="417"/>
      <c r="W95" s="417"/>
      <c r="X95" s="500"/>
      <c r="Y95" s="150"/>
      <c r="Z95" s="151"/>
      <c r="AA95" s="152"/>
      <c r="AB95" s="544" t="s">
        <v>55</v>
      </c>
      <c r="AC95" s="545"/>
      <c r="AD95" s="546"/>
      <c r="AE95" s="232" t="s">
        <v>31</v>
      </c>
      <c r="AF95" s="232"/>
      <c r="AG95" s="232"/>
      <c r="AH95" s="232"/>
      <c r="AI95" s="232" t="s">
        <v>32</v>
      </c>
      <c r="AJ95" s="232"/>
      <c r="AK95" s="232"/>
      <c r="AL95" s="232"/>
      <c r="AM95" s="232" t="s">
        <v>56</v>
      </c>
      <c r="AN95" s="232"/>
      <c r="AO95" s="232"/>
      <c r="AP95" s="232"/>
      <c r="AQ95" s="143" t="s">
        <v>57</v>
      </c>
      <c r="AR95" s="118"/>
      <c r="AS95" s="118"/>
      <c r="AT95" s="119"/>
      <c r="AU95" s="520" t="s">
        <v>58</v>
      </c>
      <c r="AV95" s="520"/>
      <c r="AW95" s="520"/>
      <c r="AX95" s="521"/>
      <c r="AY95">
        <f>COUNTA($G$97)</f>
        <v>0</v>
      </c>
      <c r="AZ95" s="10"/>
      <c r="BA95" s="10"/>
      <c r="BB95" s="10"/>
      <c r="BC95" s="10"/>
      <c r="BD95" s="10"/>
      <c r="BE95" s="10"/>
      <c r="BF95" s="10"/>
      <c r="BG95" s="10"/>
      <c r="BH95" s="10"/>
    </row>
    <row r="96" spans="1:60" ht="18.75" hidden="1" customHeight="1" x14ac:dyDescent="0.15">
      <c r="A96" s="851"/>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59</v>
      </c>
      <c r="AT96" s="122"/>
      <c r="AU96" s="185"/>
      <c r="AV96" s="185"/>
      <c r="AW96" s="380" t="s">
        <v>60</v>
      </c>
      <c r="AX96" s="381"/>
      <c r="AY96">
        <f>$AY$95</f>
        <v>0</v>
      </c>
    </row>
    <row r="97" spans="1:60" ht="23.25" hidden="1" customHeight="1" x14ac:dyDescent="0.15">
      <c r="A97" s="851"/>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90</v>
      </c>
      <c r="Z97" s="549"/>
      <c r="AA97" s="550"/>
      <c r="AB97" s="455"/>
      <c r="AC97" s="456"/>
      <c r="AD97" s="457"/>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15">
      <c r="A98" s="851"/>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65</v>
      </c>
      <c r="Z98" s="446"/>
      <c r="AA98" s="447"/>
      <c r="AB98" s="449"/>
      <c r="AC98" s="450"/>
      <c r="AD98" s="451"/>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
      <c r="A99" s="852"/>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81" t="s">
        <v>66</v>
      </c>
      <c r="Z99" s="882"/>
      <c r="AA99" s="883"/>
      <c r="AB99" s="878" t="s">
        <v>67</v>
      </c>
      <c r="AC99" s="879"/>
      <c r="AD99" s="880"/>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91</v>
      </c>
      <c r="B100" s="489"/>
      <c r="C100" s="489"/>
      <c r="D100" s="489"/>
      <c r="E100" s="489"/>
      <c r="F100" s="490"/>
      <c r="G100" s="491" t="s">
        <v>92</v>
      </c>
      <c r="H100" s="491"/>
      <c r="I100" s="491"/>
      <c r="J100" s="491"/>
      <c r="K100" s="491"/>
      <c r="L100" s="491"/>
      <c r="M100" s="491"/>
      <c r="N100" s="491"/>
      <c r="O100" s="491"/>
      <c r="P100" s="491"/>
      <c r="Q100" s="491"/>
      <c r="R100" s="491"/>
      <c r="S100" s="491"/>
      <c r="T100" s="491"/>
      <c r="U100" s="491"/>
      <c r="V100" s="491"/>
      <c r="W100" s="491"/>
      <c r="X100" s="492"/>
      <c r="Y100" s="840"/>
      <c r="Z100" s="841"/>
      <c r="AA100" s="842"/>
      <c r="AB100" s="468" t="s">
        <v>55</v>
      </c>
      <c r="AC100" s="468"/>
      <c r="AD100" s="468"/>
      <c r="AE100" s="526" t="s">
        <v>31</v>
      </c>
      <c r="AF100" s="527"/>
      <c r="AG100" s="527"/>
      <c r="AH100" s="528"/>
      <c r="AI100" s="526" t="s">
        <v>32</v>
      </c>
      <c r="AJ100" s="527"/>
      <c r="AK100" s="527"/>
      <c r="AL100" s="528"/>
      <c r="AM100" s="526" t="s">
        <v>56</v>
      </c>
      <c r="AN100" s="527"/>
      <c r="AO100" s="527"/>
      <c r="AP100" s="528"/>
      <c r="AQ100" s="302" t="s">
        <v>93</v>
      </c>
      <c r="AR100" s="303"/>
      <c r="AS100" s="303"/>
      <c r="AT100" s="304"/>
      <c r="AU100" s="302" t="s">
        <v>94</v>
      </c>
      <c r="AV100" s="303"/>
      <c r="AW100" s="303"/>
      <c r="AX100" s="305"/>
    </row>
    <row r="101" spans="1:60" ht="23.25" customHeight="1" x14ac:dyDescent="0.15">
      <c r="A101" s="406"/>
      <c r="B101" s="407"/>
      <c r="C101" s="407"/>
      <c r="D101" s="407"/>
      <c r="E101" s="407"/>
      <c r="F101" s="408"/>
      <c r="G101" s="93" t="s">
        <v>95</v>
      </c>
      <c r="H101" s="93"/>
      <c r="I101" s="93"/>
      <c r="J101" s="93"/>
      <c r="K101" s="93"/>
      <c r="L101" s="93"/>
      <c r="M101" s="93"/>
      <c r="N101" s="93"/>
      <c r="O101" s="93"/>
      <c r="P101" s="93"/>
      <c r="Q101" s="93"/>
      <c r="R101" s="93"/>
      <c r="S101" s="93"/>
      <c r="T101" s="93"/>
      <c r="U101" s="93"/>
      <c r="V101" s="93"/>
      <c r="W101" s="93"/>
      <c r="X101" s="94"/>
      <c r="Y101" s="529" t="s">
        <v>96</v>
      </c>
      <c r="Z101" s="530"/>
      <c r="AA101" s="531"/>
      <c r="AB101" s="448" t="s">
        <v>64</v>
      </c>
      <c r="AC101" s="448"/>
      <c r="AD101" s="448"/>
      <c r="AE101" s="267" t="s">
        <v>21</v>
      </c>
      <c r="AF101" s="267"/>
      <c r="AG101" s="267"/>
      <c r="AH101" s="267"/>
      <c r="AI101" s="267" t="s">
        <v>21</v>
      </c>
      <c r="AJ101" s="267"/>
      <c r="AK101" s="267"/>
      <c r="AL101" s="267"/>
      <c r="AM101" s="267">
        <v>2</v>
      </c>
      <c r="AN101" s="267"/>
      <c r="AO101" s="267"/>
      <c r="AP101" s="267"/>
      <c r="AQ101" s="267">
        <v>1</v>
      </c>
      <c r="AR101" s="267"/>
      <c r="AS101" s="267"/>
      <c r="AT101" s="267"/>
      <c r="AU101" s="203" t="s">
        <v>1</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97</v>
      </c>
      <c r="Z102" s="432"/>
      <c r="AA102" s="433"/>
      <c r="AB102" s="448" t="s">
        <v>64</v>
      </c>
      <c r="AC102" s="448"/>
      <c r="AD102" s="448"/>
      <c r="AE102" s="267" t="s">
        <v>21</v>
      </c>
      <c r="AF102" s="267"/>
      <c r="AG102" s="267"/>
      <c r="AH102" s="267"/>
      <c r="AI102" s="267" t="s">
        <v>21</v>
      </c>
      <c r="AJ102" s="267"/>
      <c r="AK102" s="267"/>
      <c r="AL102" s="267"/>
      <c r="AM102" s="267">
        <v>3</v>
      </c>
      <c r="AN102" s="267"/>
      <c r="AO102" s="267"/>
      <c r="AP102" s="267"/>
      <c r="AQ102" s="267">
        <v>1</v>
      </c>
      <c r="AR102" s="267"/>
      <c r="AS102" s="267"/>
      <c r="AT102" s="267"/>
      <c r="AU102" s="210" t="s">
        <v>1</v>
      </c>
      <c r="AV102" s="211"/>
      <c r="AW102" s="211"/>
      <c r="AX102" s="306"/>
    </row>
    <row r="103" spans="1:60" ht="31.5" hidden="1" customHeight="1" x14ac:dyDescent="0.15">
      <c r="A103" s="403" t="s">
        <v>91</v>
      </c>
      <c r="B103" s="404"/>
      <c r="C103" s="404"/>
      <c r="D103" s="404"/>
      <c r="E103" s="404"/>
      <c r="F103" s="405"/>
      <c r="G103" s="446" t="s">
        <v>92</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55</v>
      </c>
      <c r="AC103" s="429"/>
      <c r="AD103" s="430"/>
      <c r="AE103" s="232" t="s">
        <v>31</v>
      </c>
      <c r="AF103" s="232"/>
      <c r="AG103" s="232"/>
      <c r="AH103" s="232"/>
      <c r="AI103" s="232" t="s">
        <v>32</v>
      </c>
      <c r="AJ103" s="232"/>
      <c r="AK103" s="232"/>
      <c r="AL103" s="232"/>
      <c r="AM103" s="232" t="s">
        <v>56</v>
      </c>
      <c r="AN103" s="232"/>
      <c r="AO103" s="232"/>
      <c r="AP103" s="232"/>
      <c r="AQ103" s="264" t="s">
        <v>93</v>
      </c>
      <c r="AR103" s="265"/>
      <c r="AS103" s="265"/>
      <c r="AT103" s="265"/>
      <c r="AU103" s="264" t="s">
        <v>94</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96</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97</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91</v>
      </c>
      <c r="B106" s="404"/>
      <c r="C106" s="404"/>
      <c r="D106" s="404"/>
      <c r="E106" s="404"/>
      <c r="F106" s="405"/>
      <c r="G106" s="446" t="s">
        <v>92</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55</v>
      </c>
      <c r="AC106" s="429"/>
      <c r="AD106" s="430"/>
      <c r="AE106" s="232" t="s">
        <v>31</v>
      </c>
      <c r="AF106" s="232"/>
      <c r="AG106" s="232"/>
      <c r="AH106" s="232"/>
      <c r="AI106" s="232" t="s">
        <v>32</v>
      </c>
      <c r="AJ106" s="232"/>
      <c r="AK106" s="232"/>
      <c r="AL106" s="232"/>
      <c r="AM106" s="232" t="s">
        <v>56</v>
      </c>
      <c r="AN106" s="232"/>
      <c r="AO106" s="232"/>
      <c r="AP106" s="232"/>
      <c r="AQ106" s="264" t="s">
        <v>93</v>
      </c>
      <c r="AR106" s="265"/>
      <c r="AS106" s="265"/>
      <c r="AT106" s="265"/>
      <c r="AU106" s="264" t="s">
        <v>94</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96</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97</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91</v>
      </c>
      <c r="B109" s="404"/>
      <c r="C109" s="404"/>
      <c r="D109" s="404"/>
      <c r="E109" s="404"/>
      <c r="F109" s="405"/>
      <c r="G109" s="446" t="s">
        <v>92</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55</v>
      </c>
      <c r="AC109" s="429"/>
      <c r="AD109" s="430"/>
      <c r="AE109" s="232" t="s">
        <v>31</v>
      </c>
      <c r="AF109" s="232"/>
      <c r="AG109" s="232"/>
      <c r="AH109" s="232"/>
      <c r="AI109" s="232" t="s">
        <v>32</v>
      </c>
      <c r="AJ109" s="232"/>
      <c r="AK109" s="232"/>
      <c r="AL109" s="232"/>
      <c r="AM109" s="232" t="s">
        <v>56</v>
      </c>
      <c r="AN109" s="232"/>
      <c r="AO109" s="232"/>
      <c r="AP109" s="232"/>
      <c r="AQ109" s="264" t="s">
        <v>93</v>
      </c>
      <c r="AR109" s="265"/>
      <c r="AS109" s="265"/>
      <c r="AT109" s="265"/>
      <c r="AU109" s="264" t="s">
        <v>94</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96</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97</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91</v>
      </c>
      <c r="B112" s="404"/>
      <c r="C112" s="404"/>
      <c r="D112" s="404"/>
      <c r="E112" s="404"/>
      <c r="F112" s="405"/>
      <c r="G112" s="446" t="s">
        <v>92</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55</v>
      </c>
      <c r="AC112" s="429"/>
      <c r="AD112" s="430"/>
      <c r="AE112" s="232" t="s">
        <v>31</v>
      </c>
      <c r="AF112" s="232"/>
      <c r="AG112" s="232"/>
      <c r="AH112" s="232"/>
      <c r="AI112" s="232" t="s">
        <v>32</v>
      </c>
      <c r="AJ112" s="232"/>
      <c r="AK112" s="232"/>
      <c r="AL112" s="232"/>
      <c r="AM112" s="232" t="s">
        <v>56</v>
      </c>
      <c r="AN112" s="232"/>
      <c r="AO112" s="232"/>
      <c r="AP112" s="232"/>
      <c r="AQ112" s="264" t="s">
        <v>93</v>
      </c>
      <c r="AR112" s="265"/>
      <c r="AS112" s="265"/>
      <c r="AT112" s="265"/>
      <c r="AU112" s="264" t="s">
        <v>94</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96</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97</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98</v>
      </c>
      <c r="B115" s="421"/>
      <c r="C115" s="421"/>
      <c r="D115" s="421"/>
      <c r="E115" s="421"/>
      <c r="F115" s="422"/>
      <c r="G115" s="429" t="s">
        <v>99</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55</v>
      </c>
      <c r="AC115" s="429"/>
      <c r="AD115" s="430"/>
      <c r="AE115" s="232" t="s">
        <v>31</v>
      </c>
      <c r="AF115" s="232"/>
      <c r="AG115" s="232"/>
      <c r="AH115" s="232"/>
      <c r="AI115" s="232" t="s">
        <v>32</v>
      </c>
      <c r="AJ115" s="232"/>
      <c r="AK115" s="232"/>
      <c r="AL115" s="232"/>
      <c r="AM115" s="232" t="s">
        <v>56</v>
      </c>
      <c r="AN115" s="232"/>
      <c r="AO115" s="232"/>
      <c r="AP115" s="232"/>
      <c r="AQ115" s="577" t="s">
        <v>100</v>
      </c>
      <c r="AR115" s="578"/>
      <c r="AS115" s="578"/>
      <c r="AT115" s="578"/>
      <c r="AU115" s="578"/>
      <c r="AV115" s="578"/>
      <c r="AW115" s="578"/>
      <c r="AX115" s="579"/>
    </row>
    <row r="116" spans="1:51" ht="23.25" customHeight="1" x14ac:dyDescent="0.15">
      <c r="A116" s="423"/>
      <c r="B116" s="424"/>
      <c r="C116" s="424"/>
      <c r="D116" s="424"/>
      <c r="E116" s="424"/>
      <c r="F116" s="425"/>
      <c r="G116" s="375" t="s">
        <v>101</v>
      </c>
      <c r="H116" s="375"/>
      <c r="I116" s="375"/>
      <c r="J116" s="375"/>
      <c r="K116" s="375"/>
      <c r="L116" s="375"/>
      <c r="M116" s="375"/>
      <c r="N116" s="375"/>
      <c r="O116" s="375"/>
      <c r="P116" s="375"/>
      <c r="Q116" s="375"/>
      <c r="R116" s="375"/>
      <c r="S116" s="375"/>
      <c r="T116" s="375"/>
      <c r="U116" s="375"/>
      <c r="V116" s="375"/>
      <c r="W116" s="375"/>
      <c r="X116" s="375"/>
      <c r="Y116" s="442" t="s">
        <v>98</v>
      </c>
      <c r="Z116" s="443"/>
      <c r="AA116" s="444"/>
      <c r="AB116" s="449" t="s">
        <v>102</v>
      </c>
      <c r="AC116" s="450"/>
      <c r="AD116" s="451"/>
      <c r="AE116" s="267" t="s">
        <v>21</v>
      </c>
      <c r="AF116" s="267"/>
      <c r="AG116" s="267"/>
      <c r="AH116" s="267"/>
      <c r="AI116" s="267" t="s">
        <v>21</v>
      </c>
      <c r="AJ116" s="267"/>
      <c r="AK116" s="267"/>
      <c r="AL116" s="267"/>
      <c r="AM116" s="267">
        <v>12.5</v>
      </c>
      <c r="AN116" s="267"/>
      <c r="AO116" s="267"/>
      <c r="AP116" s="267"/>
      <c r="AQ116" s="203">
        <v>5</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103</v>
      </c>
      <c r="Z117" s="432"/>
      <c r="AA117" s="433"/>
      <c r="AB117" s="459" t="s">
        <v>104</v>
      </c>
      <c r="AC117" s="460"/>
      <c r="AD117" s="461"/>
      <c r="AE117" s="538" t="s">
        <v>21</v>
      </c>
      <c r="AF117" s="538"/>
      <c r="AG117" s="538"/>
      <c r="AH117" s="538"/>
      <c r="AI117" s="538" t="s">
        <v>21</v>
      </c>
      <c r="AJ117" s="538"/>
      <c r="AK117" s="538"/>
      <c r="AL117" s="538"/>
      <c r="AM117" s="538" t="s">
        <v>105</v>
      </c>
      <c r="AN117" s="538"/>
      <c r="AO117" s="538"/>
      <c r="AP117" s="538"/>
      <c r="AQ117" s="538" t="s">
        <v>106</v>
      </c>
      <c r="AR117" s="538"/>
      <c r="AS117" s="538"/>
      <c r="AT117" s="538"/>
      <c r="AU117" s="538"/>
      <c r="AV117" s="538"/>
      <c r="AW117" s="538"/>
      <c r="AX117" s="539"/>
    </row>
    <row r="118" spans="1:51" ht="23.25" hidden="1" customHeight="1" x14ac:dyDescent="0.15">
      <c r="A118" s="420" t="s">
        <v>98</v>
      </c>
      <c r="B118" s="421"/>
      <c r="C118" s="421"/>
      <c r="D118" s="421"/>
      <c r="E118" s="421"/>
      <c r="F118" s="422"/>
      <c r="G118" s="429" t="s">
        <v>99</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55</v>
      </c>
      <c r="AC118" s="429"/>
      <c r="AD118" s="430"/>
      <c r="AE118" s="232" t="s">
        <v>31</v>
      </c>
      <c r="AF118" s="232"/>
      <c r="AG118" s="232"/>
      <c r="AH118" s="232"/>
      <c r="AI118" s="232" t="s">
        <v>32</v>
      </c>
      <c r="AJ118" s="232"/>
      <c r="AK118" s="232"/>
      <c r="AL118" s="232"/>
      <c r="AM118" s="232" t="s">
        <v>56</v>
      </c>
      <c r="AN118" s="232"/>
      <c r="AO118" s="232"/>
      <c r="AP118" s="232"/>
      <c r="AQ118" s="577" t="s">
        <v>100</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107</v>
      </c>
      <c r="H119" s="375"/>
      <c r="I119" s="375"/>
      <c r="J119" s="375"/>
      <c r="K119" s="375"/>
      <c r="L119" s="375"/>
      <c r="M119" s="375"/>
      <c r="N119" s="375"/>
      <c r="O119" s="375"/>
      <c r="P119" s="375"/>
      <c r="Q119" s="375"/>
      <c r="R119" s="375"/>
      <c r="S119" s="375"/>
      <c r="T119" s="375"/>
      <c r="U119" s="375"/>
      <c r="V119" s="375"/>
      <c r="W119" s="375"/>
      <c r="X119" s="375"/>
      <c r="Y119" s="442" t="s">
        <v>98</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103</v>
      </c>
      <c r="Z120" s="432"/>
      <c r="AA120" s="433"/>
      <c r="AB120" s="459" t="s">
        <v>104</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98</v>
      </c>
      <c r="B121" s="421"/>
      <c r="C121" s="421"/>
      <c r="D121" s="421"/>
      <c r="E121" s="421"/>
      <c r="F121" s="422"/>
      <c r="G121" s="429" t="s">
        <v>99</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55</v>
      </c>
      <c r="AC121" s="429"/>
      <c r="AD121" s="430"/>
      <c r="AE121" s="232" t="s">
        <v>31</v>
      </c>
      <c r="AF121" s="232"/>
      <c r="AG121" s="232"/>
      <c r="AH121" s="232"/>
      <c r="AI121" s="232" t="s">
        <v>32</v>
      </c>
      <c r="AJ121" s="232"/>
      <c r="AK121" s="232"/>
      <c r="AL121" s="232"/>
      <c r="AM121" s="232" t="s">
        <v>56</v>
      </c>
      <c r="AN121" s="232"/>
      <c r="AO121" s="232"/>
      <c r="AP121" s="232"/>
      <c r="AQ121" s="577" t="s">
        <v>100</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108</v>
      </c>
      <c r="H122" s="375"/>
      <c r="I122" s="375"/>
      <c r="J122" s="375"/>
      <c r="K122" s="375"/>
      <c r="L122" s="375"/>
      <c r="M122" s="375"/>
      <c r="N122" s="375"/>
      <c r="O122" s="375"/>
      <c r="P122" s="375"/>
      <c r="Q122" s="375"/>
      <c r="R122" s="375"/>
      <c r="S122" s="375"/>
      <c r="T122" s="375"/>
      <c r="U122" s="375"/>
      <c r="V122" s="375"/>
      <c r="W122" s="375"/>
      <c r="X122" s="375"/>
      <c r="Y122" s="442" t="s">
        <v>98</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103</v>
      </c>
      <c r="Z123" s="432"/>
      <c r="AA123" s="433"/>
      <c r="AB123" s="459" t="s">
        <v>104</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98</v>
      </c>
      <c r="B124" s="421"/>
      <c r="C124" s="421"/>
      <c r="D124" s="421"/>
      <c r="E124" s="421"/>
      <c r="F124" s="422"/>
      <c r="G124" s="429" t="s">
        <v>99</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55</v>
      </c>
      <c r="AC124" s="429"/>
      <c r="AD124" s="430"/>
      <c r="AE124" s="232" t="s">
        <v>31</v>
      </c>
      <c r="AF124" s="232"/>
      <c r="AG124" s="232"/>
      <c r="AH124" s="232"/>
      <c r="AI124" s="232" t="s">
        <v>32</v>
      </c>
      <c r="AJ124" s="232"/>
      <c r="AK124" s="232"/>
      <c r="AL124" s="232"/>
      <c r="AM124" s="232" t="s">
        <v>56</v>
      </c>
      <c r="AN124" s="232"/>
      <c r="AO124" s="232"/>
      <c r="AP124" s="232"/>
      <c r="AQ124" s="577" t="s">
        <v>100</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108</v>
      </c>
      <c r="H125" s="375"/>
      <c r="I125" s="375"/>
      <c r="J125" s="375"/>
      <c r="K125" s="375"/>
      <c r="L125" s="375"/>
      <c r="M125" s="375"/>
      <c r="N125" s="375"/>
      <c r="O125" s="375"/>
      <c r="P125" s="375"/>
      <c r="Q125" s="375"/>
      <c r="R125" s="375"/>
      <c r="S125" s="375"/>
      <c r="T125" s="375"/>
      <c r="U125" s="375"/>
      <c r="V125" s="375"/>
      <c r="W125" s="375"/>
      <c r="X125" s="916"/>
      <c r="Y125" s="442" t="s">
        <v>98</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7"/>
      <c r="Y126" s="458" t="s">
        <v>103</v>
      </c>
      <c r="Z126" s="432"/>
      <c r="AA126" s="433"/>
      <c r="AB126" s="459" t="s">
        <v>104</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98</v>
      </c>
      <c r="B127" s="424"/>
      <c r="C127" s="424"/>
      <c r="D127" s="424"/>
      <c r="E127" s="424"/>
      <c r="F127" s="425"/>
      <c r="G127" s="396" t="s">
        <v>99</v>
      </c>
      <c r="H127" s="396"/>
      <c r="I127" s="396"/>
      <c r="J127" s="396"/>
      <c r="K127" s="396"/>
      <c r="L127" s="396"/>
      <c r="M127" s="396"/>
      <c r="N127" s="396"/>
      <c r="O127" s="396"/>
      <c r="P127" s="396"/>
      <c r="Q127" s="396"/>
      <c r="R127" s="396"/>
      <c r="S127" s="396"/>
      <c r="T127" s="396"/>
      <c r="U127" s="396"/>
      <c r="V127" s="396"/>
      <c r="W127" s="396"/>
      <c r="X127" s="397"/>
      <c r="Y127" s="913"/>
      <c r="Z127" s="914"/>
      <c r="AA127" s="915"/>
      <c r="AB127" s="395" t="s">
        <v>55</v>
      </c>
      <c r="AC127" s="396"/>
      <c r="AD127" s="397"/>
      <c r="AE127" s="232" t="s">
        <v>31</v>
      </c>
      <c r="AF127" s="232"/>
      <c r="AG127" s="232"/>
      <c r="AH127" s="232"/>
      <c r="AI127" s="232" t="s">
        <v>32</v>
      </c>
      <c r="AJ127" s="232"/>
      <c r="AK127" s="232"/>
      <c r="AL127" s="232"/>
      <c r="AM127" s="232" t="s">
        <v>56</v>
      </c>
      <c r="AN127" s="232"/>
      <c r="AO127" s="232"/>
      <c r="AP127" s="232"/>
      <c r="AQ127" s="577" t="s">
        <v>100</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108</v>
      </c>
      <c r="H128" s="375"/>
      <c r="I128" s="375"/>
      <c r="J128" s="375"/>
      <c r="K128" s="375"/>
      <c r="L128" s="375"/>
      <c r="M128" s="375"/>
      <c r="N128" s="375"/>
      <c r="O128" s="375"/>
      <c r="P128" s="375"/>
      <c r="Q128" s="375"/>
      <c r="R128" s="375"/>
      <c r="S128" s="375"/>
      <c r="T128" s="375"/>
      <c r="U128" s="375"/>
      <c r="V128" s="375"/>
      <c r="W128" s="375"/>
      <c r="X128" s="375"/>
      <c r="Y128" s="442" t="s">
        <v>98</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103</v>
      </c>
      <c r="Z129" s="432"/>
      <c r="AA129" s="433"/>
      <c r="AB129" s="459" t="s">
        <v>104</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109</v>
      </c>
      <c r="B130" s="171"/>
      <c r="C130" s="170" t="s">
        <v>110</v>
      </c>
      <c r="D130" s="171"/>
      <c r="E130" s="155" t="s">
        <v>111</v>
      </c>
      <c r="F130" s="156"/>
      <c r="G130" s="157" t="s">
        <v>112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113</v>
      </c>
      <c r="F131" s="161"/>
      <c r="G131" s="98" t="s">
        <v>114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115</v>
      </c>
      <c r="F132" s="165"/>
      <c r="G132" s="146" t="s">
        <v>116</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55</v>
      </c>
      <c r="AC132" s="140"/>
      <c r="AD132" s="141"/>
      <c r="AE132" s="143" t="s">
        <v>31</v>
      </c>
      <c r="AF132" s="118"/>
      <c r="AG132" s="118"/>
      <c r="AH132" s="119"/>
      <c r="AI132" s="143" t="s">
        <v>32</v>
      </c>
      <c r="AJ132" s="118"/>
      <c r="AK132" s="118"/>
      <c r="AL132" s="119"/>
      <c r="AM132" s="143" t="s">
        <v>33</v>
      </c>
      <c r="AN132" s="118"/>
      <c r="AO132" s="118"/>
      <c r="AP132" s="119"/>
      <c r="AQ132" s="139" t="s">
        <v>57</v>
      </c>
      <c r="AR132" s="140"/>
      <c r="AS132" s="140"/>
      <c r="AT132" s="141"/>
      <c r="AU132" s="182" t="s">
        <v>117</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21</v>
      </c>
      <c r="AR133" s="185"/>
      <c r="AS133" s="121" t="s">
        <v>59</v>
      </c>
      <c r="AT133" s="122"/>
      <c r="AU133" s="186">
        <v>3</v>
      </c>
      <c r="AV133" s="186"/>
      <c r="AW133" s="121" t="s">
        <v>60</v>
      </c>
      <c r="AX133" s="181"/>
      <c r="AY133">
        <f>$AY$132</f>
        <v>1</v>
      </c>
    </row>
    <row r="134" spans="1:51" ht="39.75" customHeight="1" x14ac:dyDescent="0.15">
      <c r="A134" s="175"/>
      <c r="B134" s="172"/>
      <c r="C134" s="166"/>
      <c r="D134" s="172"/>
      <c r="E134" s="166"/>
      <c r="F134" s="167"/>
      <c r="G134" s="92" t="s">
        <v>118</v>
      </c>
      <c r="H134" s="93"/>
      <c r="I134" s="93"/>
      <c r="J134" s="93"/>
      <c r="K134" s="93"/>
      <c r="L134" s="93"/>
      <c r="M134" s="93"/>
      <c r="N134" s="93"/>
      <c r="O134" s="93"/>
      <c r="P134" s="93"/>
      <c r="Q134" s="93"/>
      <c r="R134" s="93"/>
      <c r="S134" s="93"/>
      <c r="T134" s="93"/>
      <c r="U134" s="93"/>
      <c r="V134" s="93"/>
      <c r="W134" s="93"/>
      <c r="X134" s="94"/>
      <c r="Y134" s="187" t="s">
        <v>119</v>
      </c>
      <c r="Z134" s="188"/>
      <c r="AA134" s="189"/>
      <c r="AB134" s="190" t="s">
        <v>74</v>
      </c>
      <c r="AC134" s="191"/>
      <c r="AD134" s="191"/>
      <c r="AE134" s="192" t="s">
        <v>21</v>
      </c>
      <c r="AF134" s="193"/>
      <c r="AG134" s="193"/>
      <c r="AH134" s="193"/>
      <c r="AI134" s="192" t="s">
        <v>21</v>
      </c>
      <c r="AJ134" s="193"/>
      <c r="AK134" s="193"/>
      <c r="AL134" s="193"/>
      <c r="AM134" s="192">
        <v>100</v>
      </c>
      <c r="AN134" s="193"/>
      <c r="AO134" s="193"/>
      <c r="AP134" s="193"/>
      <c r="AQ134" s="192" t="s">
        <v>21</v>
      </c>
      <c r="AR134" s="193"/>
      <c r="AS134" s="193"/>
      <c r="AT134" s="193"/>
      <c r="AU134" s="192" t="s">
        <v>673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65</v>
      </c>
      <c r="Z135" s="196"/>
      <c r="AA135" s="197"/>
      <c r="AB135" s="198" t="s">
        <v>74</v>
      </c>
      <c r="AC135" s="199"/>
      <c r="AD135" s="199"/>
      <c r="AE135" s="192" t="s">
        <v>21</v>
      </c>
      <c r="AF135" s="193"/>
      <c r="AG135" s="193"/>
      <c r="AH135" s="193"/>
      <c r="AI135" s="192" t="s">
        <v>21</v>
      </c>
      <c r="AJ135" s="193"/>
      <c r="AK135" s="193"/>
      <c r="AL135" s="193"/>
      <c r="AM135" s="192">
        <v>90</v>
      </c>
      <c r="AN135" s="193"/>
      <c r="AO135" s="193"/>
      <c r="AP135" s="193"/>
      <c r="AQ135" s="192" t="s">
        <v>21</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116</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55</v>
      </c>
      <c r="AC136" s="140"/>
      <c r="AD136" s="141"/>
      <c r="AE136" s="143" t="s">
        <v>31</v>
      </c>
      <c r="AF136" s="118"/>
      <c r="AG136" s="118"/>
      <c r="AH136" s="119"/>
      <c r="AI136" s="143" t="s">
        <v>32</v>
      </c>
      <c r="AJ136" s="118"/>
      <c r="AK136" s="118"/>
      <c r="AL136" s="119"/>
      <c r="AM136" s="143" t="s">
        <v>33</v>
      </c>
      <c r="AN136" s="118"/>
      <c r="AO136" s="118"/>
      <c r="AP136" s="119"/>
      <c r="AQ136" s="139" t="s">
        <v>57</v>
      </c>
      <c r="AR136" s="140"/>
      <c r="AS136" s="140"/>
      <c r="AT136" s="141"/>
      <c r="AU136" s="182" t="s">
        <v>117</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59</v>
      </c>
      <c r="AT137" s="122"/>
      <c r="AU137" s="186"/>
      <c r="AV137" s="186"/>
      <c r="AW137" s="121" t="s">
        <v>60</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119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65</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116</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55</v>
      </c>
      <c r="AC140" s="140"/>
      <c r="AD140" s="141"/>
      <c r="AE140" s="143" t="s">
        <v>31</v>
      </c>
      <c r="AF140" s="118"/>
      <c r="AG140" s="118"/>
      <c r="AH140" s="119"/>
      <c r="AI140" s="143" t="s">
        <v>32</v>
      </c>
      <c r="AJ140" s="118"/>
      <c r="AK140" s="118"/>
      <c r="AL140" s="119"/>
      <c r="AM140" s="143" t="s">
        <v>33</v>
      </c>
      <c r="AN140" s="118"/>
      <c r="AO140" s="118"/>
      <c r="AP140" s="119"/>
      <c r="AQ140" s="139" t="s">
        <v>57</v>
      </c>
      <c r="AR140" s="140"/>
      <c r="AS140" s="140"/>
      <c r="AT140" s="141"/>
      <c r="AU140" s="182" t="s">
        <v>117</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59</v>
      </c>
      <c r="AT141" s="122"/>
      <c r="AU141" s="186"/>
      <c r="AV141" s="186"/>
      <c r="AW141" s="121" t="s">
        <v>60</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119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65</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116</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55</v>
      </c>
      <c r="AC144" s="140"/>
      <c r="AD144" s="141"/>
      <c r="AE144" s="143" t="s">
        <v>31</v>
      </c>
      <c r="AF144" s="118"/>
      <c r="AG144" s="118"/>
      <c r="AH144" s="119"/>
      <c r="AI144" s="143" t="s">
        <v>32</v>
      </c>
      <c r="AJ144" s="118"/>
      <c r="AK144" s="118"/>
      <c r="AL144" s="119"/>
      <c r="AM144" s="143" t="s">
        <v>33</v>
      </c>
      <c r="AN144" s="118"/>
      <c r="AO144" s="118"/>
      <c r="AP144" s="119"/>
      <c r="AQ144" s="139" t="s">
        <v>57</v>
      </c>
      <c r="AR144" s="140"/>
      <c r="AS144" s="140"/>
      <c r="AT144" s="141"/>
      <c r="AU144" s="182" t="s">
        <v>117</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59</v>
      </c>
      <c r="AT145" s="122"/>
      <c r="AU145" s="186"/>
      <c r="AV145" s="186"/>
      <c r="AW145" s="121" t="s">
        <v>60</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119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65</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116</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55</v>
      </c>
      <c r="AC148" s="140"/>
      <c r="AD148" s="141"/>
      <c r="AE148" s="143" t="s">
        <v>31</v>
      </c>
      <c r="AF148" s="118"/>
      <c r="AG148" s="118"/>
      <c r="AH148" s="119"/>
      <c r="AI148" s="143" t="s">
        <v>32</v>
      </c>
      <c r="AJ148" s="118"/>
      <c r="AK148" s="118"/>
      <c r="AL148" s="119"/>
      <c r="AM148" s="143" t="s">
        <v>33</v>
      </c>
      <c r="AN148" s="118"/>
      <c r="AO148" s="118"/>
      <c r="AP148" s="119"/>
      <c r="AQ148" s="139" t="s">
        <v>57</v>
      </c>
      <c r="AR148" s="140"/>
      <c r="AS148" s="140"/>
      <c r="AT148" s="141"/>
      <c r="AU148" s="182" t="s">
        <v>117</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59</v>
      </c>
      <c r="AT149" s="122"/>
      <c r="AU149" s="186"/>
      <c r="AV149" s="186"/>
      <c r="AW149" s="121" t="s">
        <v>60</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119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65</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120</v>
      </c>
      <c r="H152" s="118"/>
      <c r="I152" s="118"/>
      <c r="J152" s="118"/>
      <c r="K152" s="118"/>
      <c r="L152" s="118"/>
      <c r="M152" s="118"/>
      <c r="N152" s="118"/>
      <c r="O152" s="118"/>
      <c r="P152" s="119"/>
      <c r="Q152" s="143" t="s">
        <v>121</v>
      </c>
      <c r="R152" s="118"/>
      <c r="S152" s="118"/>
      <c r="T152" s="118"/>
      <c r="U152" s="118"/>
      <c r="V152" s="118"/>
      <c r="W152" s="118"/>
      <c r="X152" s="118"/>
      <c r="Y152" s="118"/>
      <c r="Z152" s="118"/>
      <c r="AA152" s="118"/>
      <c r="AB152" s="117" t="s">
        <v>122</v>
      </c>
      <c r="AC152" s="118"/>
      <c r="AD152" s="119"/>
      <c r="AE152" s="143" t="s">
        <v>123</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124</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120</v>
      </c>
      <c r="H159" s="118"/>
      <c r="I159" s="118"/>
      <c r="J159" s="118"/>
      <c r="K159" s="118"/>
      <c r="L159" s="118"/>
      <c r="M159" s="118"/>
      <c r="N159" s="118"/>
      <c r="O159" s="118"/>
      <c r="P159" s="119"/>
      <c r="Q159" s="143" t="s">
        <v>121</v>
      </c>
      <c r="R159" s="118"/>
      <c r="S159" s="118"/>
      <c r="T159" s="118"/>
      <c r="U159" s="118"/>
      <c r="V159" s="118"/>
      <c r="W159" s="118"/>
      <c r="X159" s="118"/>
      <c r="Y159" s="118"/>
      <c r="Z159" s="118"/>
      <c r="AA159" s="118"/>
      <c r="AB159" s="117" t="s">
        <v>122</v>
      </c>
      <c r="AC159" s="118"/>
      <c r="AD159" s="119"/>
      <c r="AE159" s="123" t="s">
        <v>123</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124</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120</v>
      </c>
      <c r="H166" s="118"/>
      <c r="I166" s="118"/>
      <c r="J166" s="118"/>
      <c r="K166" s="118"/>
      <c r="L166" s="118"/>
      <c r="M166" s="118"/>
      <c r="N166" s="118"/>
      <c r="O166" s="118"/>
      <c r="P166" s="119"/>
      <c r="Q166" s="143" t="s">
        <v>121</v>
      </c>
      <c r="R166" s="118"/>
      <c r="S166" s="118"/>
      <c r="T166" s="118"/>
      <c r="U166" s="118"/>
      <c r="V166" s="118"/>
      <c r="W166" s="118"/>
      <c r="X166" s="118"/>
      <c r="Y166" s="118"/>
      <c r="Z166" s="118"/>
      <c r="AA166" s="118"/>
      <c r="AB166" s="117" t="s">
        <v>122</v>
      </c>
      <c r="AC166" s="118"/>
      <c r="AD166" s="119"/>
      <c r="AE166" s="123" t="s">
        <v>123</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124</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120</v>
      </c>
      <c r="H173" s="118"/>
      <c r="I173" s="118"/>
      <c r="J173" s="118"/>
      <c r="K173" s="118"/>
      <c r="L173" s="118"/>
      <c r="M173" s="118"/>
      <c r="N173" s="118"/>
      <c r="O173" s="118"/>
      <c r="P173" s="119"/>
      <c r="Q173" s="143" t="s">
        <v>121</v>
      </c>
      <c r="R173" s="118"/>
      <c r="S173" s="118"/>
      <c r="T173" s="118"/>
      <c r="U173" s="118"/>
      <c r="V173" s="118"/>
      <c r="W173" s="118"/>
      <c r="X173" s="118"/>
      <c r="Y173" s="118"/>
      <c r="Z173" s="118"/>
      <c r="AA173" s="118"/>
      <c r="AB173" s="117" t="s">
        <v>122</v>
      </c>
      <c r="AC173" s="118"/>
      <c r="AD173" s="119"/>
      <c r="AE173" s="123" t="s">
        <v>123</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124</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120</v>
      </c>
      <c r="H180" s="118"/>
      <c r="I180" s="118"/>
      <c r="J180" s="118"/>
      <c r="K180" s="118"/>
      <c r="L180" s="118"/>
      <c r="M180" s="118"/>
      <c r="N180" s="118"/>
      <c r="O180" s="118"/>
      <c r="P180" s="119"/>
      <c r="Q180" s="143" t="s">
        <v>121</v>
      </c>
      <c r="R180" s="118"/>
      <c r="S180" s="118"/>
      <c r="T180" s="118"/>
      <c r="U180" s="118"/>
      <c r="V180" s="118"/>
      <c r="W180" s="118"/>
      <c r="X180" s="118"/>
      <c r="Y180" s="118"/>
      <c r="Z180" s="118"/>
      <c r="AA180" s="118"/>
      <c r="AB180" s="117" t="s">
        <v>122</v>
      </c>
      <c r="AC180" s="118"/>
      <c r="AD180" s="119"/>
      <c r="AE180" s="123" t="s">
        <v>123</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124</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125</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126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111</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113</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115</v>
      </c>
      <c r="F192" s="165"/>
      <c r="G192" s="146" t="s">
        <v>116</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55</v>
      </c>
      <c r="AC192" s="140"/>
      <c r="AD192" s="141"/>
      <c r="AE192" s="143" t="s">
        <v>31</v>
      </c>
      <c r="AF192" s="118"/>
      <c r="AG192" s="118"/>
      <c r="AH192" s="119"/>
      <c r="AI192" s="143" t="s">
        <v>32</v>
      </c>
      <c r="AJ192" s="118"/>
      <c r="AK192" s="118"/>
      <c r="AL192" s="119"/>
      <c r="AM192" s="143" t="s">
        <v>33</v>
      </c>
      <c r="AN192" s="118"/>
      <c r="AO192" s="118"/>
      <c r="AP192" s="119"/>
      <c r="AQ192" s="139" t="s">
        <v>57</v>
      </c>
      <c r="AR192" s="140"/>
      <c r="AS192" s="140"/>
      <c r="AT192" s="141"/>
      <c r="AU192" s="182" t="s">
        <v>117</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59</v>
      </c>
      <c r="AT193" s="122"/>
      <c r="AU193" s="186"/>
      <c r="AV193" s="186"/>
      <c r="AW193" s="121" t="s">
        <v>60</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119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65</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116</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55</v>
      </c>
      <c r="AC196" s="140"/>
      <c r="AD196" s="141"/>
      <c r="AE196" s="143" t="s">
        <v>31</v>
      </c>
      <c r="AF196" s="118"/>
      <c r="AG196" s="118"/>
      <c r="AH196" s="119"/>
      <c r="AI196" s="143" t="s">
        <v>32</v>
      </c>
      <c r="AJ196" s="118"/>
      <c r="AK196" s="118"/>
      <c r="AL196" s="119"/>
      <c r="AM196" s="143" t="s">
        <v>33</v>
      </c>
      <c r="AN196" s="118"/>
      <c r="AO196" s="118"/>
      <c r="AP196" s="119"/>
      <c r="AQ196" s="139" t="s">
        <v>57</v>
      </c>
      <c r="AR196" s="140"/>
      <c r="AS196" s="140"/>
      <c r="AT196" s="141"/>
      <c r="AU196" s="182" t="s">
        <v>117</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59</v>
      </c>
      <c r="AT197" s="122"/>
      <c r="AU197" s="186"/>
      <c r="AV197" s="186"/>
      <c r="AW197" s="121" t="s">
        <v>60</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119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65</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116</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55</v>
      </c>
      <c r="AC200" s="140"/>
      <c r="AD200" s="141"/>
      <c r="AE200" s="143" t="s">
        <v>31</v>
      </c>
      <c r="AF200" s="118"/>
      <c r="AG200" s="118"/>
      <c r="AH200" s="119"/>
      <c r="AI200" s="143" t="s">
        <v>32</v>
      </c>
      <c r="AJ200" s="118"/>
      <c r="AK200" s="118"/>
      <c r="AL200" s="119"/>
      <c r="AM200" s="143" t="s">
        <v>33</v>
      </c>
      <c r="AN200" s="118"/>
      <c r="AO200" s="118"/>
      <c r="AP200" s="119"/>
      <c r="AQ200" s="139" t="s">
        <v>57</v>
      </c>
      <c r="AR200" s="140"/>
      <c r="AS200" s="140"/>
      <c r="AT200" s="141"/>
      <c r="AU200" s="182" t="s">
        <v>117</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59</v>
      </c>
      <c r="AT201" s="122"/>
      <c r="AU201" s="186"/>
      <c r="AV201" s="186"/>
      <c r="AW201" s="121" t="s">
        <v>60</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119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65</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116</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55</v>
      </c>
      <c r="AC204" s="140"/>
      <c r="AD204" s="141"/>
      <c r="AE204" s="143" t="s">
        <v>31</v>
      </c>
      <c r="AF204" s="118"/>
      <c r="AG204" s="118"/>
      <c r="AH204" s="119"/>
      <c r="AI204" s="143" t="s">
        <v>32</v>
      </c>
      <c r="AJ204" s="118"/>
      <c r="AK204" s="118"/>
      <c r="AL204" s="119"/>
      <c r="AM204" s="143" t="s">
        <v>33</v>
      </c>
      <c r="AN204" s="118"/>
      <c r="AO204" s="118"/>
      <c r="AP204" s="119"/>
      <c r="AQ204" s="139" t="s">
        <v>57</v>
      </c>
      <c r="AR204" s="140"/>
      <c r="AS204" s="140"/>
      <c r="AT204" s="141"/>
      <c r="AU204" s="182" t="s">
        <v>117</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59</v>
      </c>
      <c r="AT205" s="122"/>
      <c r="AU205" s="186"/>
      <c r="AV205" s="186"/>
      <c r="AW205" s="121" t="s">
        <v>60</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119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65</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116</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55</v>
      </c>
      <c r="AC208" s="140"/>
      <c r="AD208" s="141"/>
      <c r="AE208" s="143" t="s">
        <v>31</v>
      </c>
      <c r="AF208" s="118"/>
      <c r="AG208" s="118"/>
      <c r="AH208" s="119"/>
      <c r="AI208" s="143" t="s">
        <v>32</v>
      </c>
      <c r="AJ208" s="118"/>
      <c r="AK208" s="118"/>
      <c r="AL208" s="119"/>
      <c r="AM208" s="143" t="s">
        <v>33</v>
      </c>
      <c r="AN208" s="118"/>
      <c r="AO208" s="118"/>
      <c r="AP208" s="119"/>
      <c r="AQ208" s="139" t="s">
        <v>57</v>
      </c>
      <c r="AR208" s="140"/>
      <c r="AS208" s="140"/>
      <c r="AT208" s="141"/>
      <c r="AU208" s="182" t="s">
        <v>117</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59</v>
      </c>
      <c r="AT209" s="122"/>
      <c r="AU209" s="186"/>
      <c r="AV209" s="186"/>
      <c r="AW209" s="121" t="s">
        <v>60</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119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65</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120</v>
      </c>
      <c r="H212" s="118"/>
      <c r="I212" s="118"/>
      <c r="J212" s="118"/>
      <c r="K212" s="118"/>
      <c r="L212" s="118"/>
      <c r="M212" s="118"/>
      <c r="N212" s="118"/>
      <c r="O212" s="118"/>
      <c r="P212" s="119"/>
      <c r="Q212" s="143" t="s">
        <v>121</v>
      </c>
      <c r="R212" s="118"/>
      <c r="S212" s="118"/>
      <c r="T212" s="118"/>
      <c r="U212" s="118"/>
      <c r="V212" s="118"/>
      <c r="W212" s="118"/>
      <c r="X212" s="118"/>
      <c r="Y212" s="118"/>
      <c r="Z212" s="118"/>
      <c r="AA212" s="118"/>
      <c r="AB212" s="117" t="s">
        <v>122</v>
      </c>
      <c r="AC212" s="118"/>
      <c r="AD212" s="119"/>
      <c r="AE212" s="143" t="s">
        <v>123</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124</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120</v>
      </c>
      <c r="H219" s="118"/>
      <c r="I219" s="118"/>
      <c r="J219" s="118"/>
      <c r="K219" s="118"/>
      <c r="L219" s="118"/>
      <c r="M219" s="118"/>
      <c r="N219" s="118"/>
      <c r="O219" s="118"/>
      <c r="P219" s="119"/>
      <c r="Q219" s="143" t="s">
        <v>121</v>
      </c>
      <c r="R219" s="118"/>
      <c r="S219" s="118"/>
      <c r="T219" s="118"/>
      <c r="U219" s="118"/>
      <c r="V219" s="118"/>
      <c r="W219" s="118"/>
      <c r="X219" s="118"/>
      <c r="Y219" s="118"/>
      <c r="Z219" s="118"/>
      <c r="AA219" s="118"/>
      <c r="AB219" s="117" t="s">
        <v>122</v>
      </c>
      <c r="AC219" s="118"/>
      <c r="AD219" s="119"/>
      <c r="AE219" s="123" t="s">
        <v>123</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124</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120</v>
      </c>
      <c r="H226" s="118"/>
      <c r="I226" s="118"/>
      <c r="J226" s="118"/>
      <c r="K226" s="118"/>
      <c r="L226" s="118"/>
      <c r="M226" s="118"/>
      <c r="N226" s="118"/>
      <c r="O226" s="118"/>
      <c r="P226" s="119"/>
      <c r="Q226" s="143" t="s">
        <v>121</v>
      </c>
      <c r="R226" s="118"/>
      <c r="S226" s="118"/>
      <c r="T226" s="118"/>
      <c r="U226" s="118"/>
      <c r="V226" s="118"/>
      <c r="W226" s="118"/>
      <c r="X226" s="118"/>
      <c r="Y226" s="118"/>
      <c r="Z226" s="118"/>
      <c r="AA226" s="118"/>
      <c r="AB226" s="117" t="s">
        <v>122</v>
      </c>
      <c r="AC226" s="118"/>
      <c r="AD226" s="119"/>
      <c r="AE226" s="123" t="s">
        <v>123</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124</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120</v>
      </c>
      <c r="H233" s="118"/>
      <c r="I233" s="118"/>
      <c r="J233" s="118"/>
      <c r="K233" s="118"/>
      <c r="L233" s="118"/>
      <c r="M233" s="118"/>
      <c r="N233" s="118"/>
      <c r="O233" s="118"/>
      <c r="P233" s="119"/>
      <c r="Q233" s="143" t="s">
        <v>121</v>
      </c>
      <c r="R233" s="118"/>
      <c r="S233" s="118"/>
      <c r="T233" s="118"/>
      <c r="U233" s="118"/>
      <c r="V233" s="118"/>
      <c r="W233" s="118"/>
      <c r="X233" s="118"/>
      <c r="Y233" s="118"/>
      <c r="Z233" s="118"/>
      <c r="AA233" s="118"/>
      <c r="AB233" s="117" t="s">
        <v>122</v>
      </c>
      <c r="AC233" s="118"/>
      <c r="AD233" s="119"/>
      <c r="AE233" s="123" t="s">
        <v>123</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124</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120</v>
      </c>
      <c r="H240" s="118"/>
      <c r="I240" s="118"/>
      <c r="J240" s="118"/>
      <c r="K240" s="118"/>
      <c r="L240" s="118"/>
      <c r="M240" s="118"/>
      <c r="N240" s="118"/>
      <c r="O240" s="118"/>
      <c r="P240" s="119"/>
      <c r="Q240" s="143" t="s">
        <v>121</v>
      </c>
      <c r="R240" s="118"/>
      <c r="S240" s="118"/>
      <c r="T240" s="118"/>
      <c r="U240" s="118"/>
      <c r="V240" s="118"/>
      <c r="W240" s="118"/>
      <c r="X240" s="118"/>
      <c r="Y240" s="118"/>
      <c r="Z240" s="118"/>
      <c r="AA240" s="118"/>
      <c r="AB240" s="117" t="s">
        <v>122</v>
      </c>
      <c r="AC240" s="118"/>
      <c r="AD240" s="119"/>
      <c r="AE240" s="123" t="s">
        <v>123</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124</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125</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111</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113</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115</v>
      </c>
      <c r="F252" s="165"/>
      <c r="G252" s="146" t="s">
        <v>116</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55</v>
      </c>
      <c r="AC252" s="140"/>
      <c r="AD252" s="141"/>
      <c r="AE252" s="143" t="s">
        <v>31</v>
      </c>
      <c r="AF252" s="118"/>
      <c r="AG252" s="118"/>
      <c r="AH252" s="119"/>
      <c r="AI252" s="143" t="s">
        <v>32</v>
      </c>
      <c r="AJ252" s="118"/>
      <c r="AK252" s="118"/>
      <c r="AL252" s="119"/>
      <c r="AM252" s="143" t="s">
        <v>33</v>
      </c>
      <c r="AN252" s="118"/>
      <c r="AO252" s="118"/>
      <c r="AP252" s="119"/>
      <c r="AQ252" s="139" t="s">
        <v>57</v>
      </c>
      <c r="AR252" s="140"/>
      <c r="AS252" s="140"/>
      <c r="AT252" s="141"/>
      <c r="AU252" s="182" t="s">
        <v>117</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59</v>
      </c>
      <c r="AT253" s="122"/>
      <c r="AU253" s="186"/>
      <c r="AV253" s="186"/>
      <c r="AW253" s="121" t="s">
        <v>60</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119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65</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116</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55</v>
      </c>
      <c r="AC256" s="140"/>
      <c r="AD256" s="141"/>
      <c r="AE256" s="143" t="s">
        <v>31</v>
      </c>
      <c r="AF256" s="118"/>
      <c r="AG256" s="118"/>
      <c r="AH256" s="119"/>
      <c r="AI256" s="143" t="s">
        <v>32</v>
      </c>
      <c r="AJ256" s="118"/>
      <c r="AK256" s="118"/>
      <c r="AL256" s="119"/>
      <c r="AM256" s="143" t="s">
        <v>33</v>
      </c>
      <c r="AN256" s="118"/>
      <c r="AO256" s="118"/>
      <c r="AP256" s="119"/>
      <c r="AQ256" s="139" t="s">
        <v>57</v>
      </c>
      <c r="AR256" s="140"/>
      <c r="AS256" s="140"/>
      <c r="AT256" s="141"/>
      <c r="AU256" s="182" t="s">
        <v>117</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59</v>
      </c>
      <c r="AT257" s="122"/>
      <c r="AU257" s="186"/>
      <c r="AV257" s="186"/>
      <c r="AW257" s="121" t="s">
        <v>60</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119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65</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116</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55</v>
      </c>
      <c r="AC260" s="140"/>
      <c r="AD260" s="141"/>
      <c r="AE260" s="143" t="s">
        <v>31</v>
      </c>
      <c r="AF260" s="118"/>
      <c r="AG260" s="118"/>
      <c r="AH260" s="119"/>
      <c r="AI260" s="143" t="s">
        <v>32</v>
      </c>
      <c r="AJ260" s="118"/>
      <c r="AK260" s="118"/>
      <c r="AL260" s="119"/>
      <c r="AM260" s="143" t="s">
        <v>33</v>
      </c>
      <c r="AN260" s="118"/>
      <c r="AO260" s="118"/>
      <c r="AP260" s="119"/>
      <c r="AQ260" s="139" t="s">
        <v>57</v>
      </c>
      <c r="AR260" s="140"/>
      <c r="AS260" s="140"/>
      <c r="AT260" s="141"/>
      <c r="AU260" s="182" t="s">
        <v>117</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59</v>
      </c>
      <c r="AT261" s="122"/>
      <c r="AU261" s="186"/>
      <c r="AV261" s="186"/>
      <c r="AW261" s="121" t="s">
        <v>60</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119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65</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116</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55</v>
      </c>
      <c r="AC264" s="118"/>
      <c r="AD264" s="119"/>
      <c r="AE264" s="143" t="s">
        <v>31</v>
      </c>
      <c r="AF264" s="118"/>
      <c r="AG264" s="118"/>
      <c r="AH264" s="119"/>
      <c r="AI264" s="143" t="s">
        <v>32</v>
      </c>
      <c r="AJ264" s="118"/>
      <c r="AK264" s="118"/>
      <c r="AL264" s="119"/>
      <c r="AM264" s="143" t="s">
        <v>33</v>
      </c>
      <c r="AN264" s="118"/>
      <c r="AO264" s="118"/>
      <c r="AP264" s="119"/>
      <c r="AQ264" s="143" t="s">
        <v>57</v>
      </c>
      <c r="AR264" s="118"/>
      <c r="AS264" s="118"/>
      <c r="AT264" s="119"/>
      <c r="AU264" s="124" t="s">
        <v>117</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59</v>
      </c>
      <c r="AT265" s="122"/>
      <c r="AU265" s="186"/>
      <c r="AV265" s="186"/>
      <c r="AW265" s="121" t="s">
        <v>60</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119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65</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116</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55</v>
      </c>
      <c r="AC268" s="140"/>
      <c r="AD268" s="141"/>
      <c r="AE268" s="143" t="s">
        <v>31</v>
      </c>
      <c r="AF268" s="118"/>
      <c r="AG268" s="118"/>
      <c r="AH268" s="119"/>
      <c r="AI268" s="143" t="s">
        <v>32</v>
      </c>
      <c r="AJ268" s="118"/>
      <c r="AK268" s="118"/>
      <c r="AL268" s="119"/>
      <c r="AM268" s="143" t="s">
        <v>33</v>
      </c>
      <c r="AN268" s="118"/>
      <c r="AO268" s="118"/>
      <c r="AP268" s="119"/>
      <c r="AQ268" s="139" t="s">
        <v>57</v>
      </c>
      <c r="AR268" s="140"/>
      <c r="AS268" s="140"/>
      <c r="AT268" s="141"/>
      <c r="AU268" s="182" t="s">
        <v>117</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59</v>
      </c>
      <c r="AT269" s="122"/>
      <c r="AU269" s="186"/>
      <c r="AV269" s="186"/>
      <c r="AW269" s="121" t="s">
        <v>60</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119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65</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120</v>
      </c>
      <c r="H272" s="118"/>
      <c r="I272" s="118"/>
      <c r="J272" s="118"/>
      <c r="K272" s="118"/>
      <c r="L272" s="118"/>
      <c r="M272" s="118"/>
      <c r="N272" s="118"/>
      <c r="O272" s="118"/>
      <c r="P272" s="119"/>
      <c r="Q272" s="143" t="s">
        <v>121</v>
      </c>
      <c r="R272" s="118"/>
      <c r="S272" s="118"/>
      <c r="T272" s="118"/>
      <c r="U272" s="118"/>
      <c r="V272" s="118"/>
      <c r="W272" s="118"/>
      <c r="X272" s="118"/>
      <c r="Y272" s="118"/>
      <c r="Z272" s="118"/>
      <c r="AA272" s="118"/>
      <c r="AB272" s="117" t="s">
        <v>122</v>
      </c>
      <c r="AC272" s="118"/>
      <c r="AD272" s="119"/>
      <c r="AE272" s="143" t="s">
        <v>123</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124</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120</v>
      </c>
      <c r="H279" s="118"/>
      <c r="I279" s="118"/>
      <c r="J279" s="118"/>
      <c r="K279" s="118"/>
      <c r="L279" s="118"/>
      <c r="M279" s="118"/>
      <c r="N279" s="118"/>
      <c r="O279" s="118"/>
      <c r="P279" s="119"/>
      <c r="Q279" s="143" t="s">
        <v>121</v>
      </c>
      <c r="R279" s="118"/>
      <c r="S279" s="118"/>
      <c r="T279" s="118"/>
      <c r="U279" s="118"/>
      <c r="V279" s="118"/>
      <c r="W279" s="118"/>
      <c r="X279" s="118"/>
      <c r="Y279" s="118"/>
      <c r="Z279" s="118"/>
      <c r="AA279" s="118"/>
      <c r="AB279" s="117" t="s">
        <v>122</v>
      </c>
      <c r="AC279" s="118"/>
      <c r="AD279" s="119"/>
      <c r="AE279" s="123" t="s">
        <v>123</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124</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120</v>
      </c>
      <c r="H286" s="118"/>
      <c r="I286" s="118"/>
      <c r="J286" s="118"/>
      <c r="K286" s="118"/>
      <c r="L286" s="118"/>
      <c r="M286" s="118"/>
      <c r="N286" s="118"/>
      <c r="O286" s="118"/>
      <c r="P286" s="119"/>
      <c r="Q286" s="143" t="s">
        <v>121</v>
      </c>
      <c r="R286" s="118"/>
      <c r="S286" s="118"/>
      <c r="T286" s="118"/>
      <c r="U286" s="118"/>
      <c r="V286" s="118"/>
      <c r="W286" s="118"/>
      <c r="X286" s="118"/>
      <c r="Y286" s="118"/>
      <c r="Z286" s="118"/>
      <c r="AA286" s="118"/>
      <c r="AB286" s="117" t="s">
        <v>122</v>
      </c>
      <c r="AC286" s="118"/>
      <c r="AD286" s="119"/>
      <c r="AE286" s="123" t="s">
        <v>123</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124</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120</v>
      </c>
      <c r="H293" s="118"/>
      <c r="I293" s="118"/>
      <c r="J293" s="118"/>
      <c r="K293" s="118"/>
      <c r="L293" s="118"/>
      <c r="M293" s="118"/>
      <c r="N293" s="118"/>
      <c r="O293" s="118"/>
      <c r="P293" s="119"/>
      <c r="Q293" s="143" t="s">
        <v>121</v>
      </c>
      <c r="R293" s="118"/>
      <c r="S293" s="118"/>
      <c r="T293" s="118"/>
      <c r="U293" s="118"/>
      <c r="V293" s="118"/>
      <c r="W293" s="118"/>
      <c r="X293" s="118"/>
      <c r="Y293" s="118"/>
      <c r="Z293" s="118"/>
      <c r="AA293" s="118"/>
      <c r="AB293" s="117" t="s">
        <v>122</v>
      </c>
      <c r="AC293" s="118"/>
      <c r="AD293" s="119"/>
      <c r="AE293" s="123" t="s">
        <v>123</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124</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120</v>
      </c>
      <c r="H300" s="118"/>
      <c r="I300" s="118"/>
      <c r="J300" s="118"/>
      <c r="K300" s="118"/>
      <c r="L300" s="118"/>
      <c r="M300" s="118"/>
      <c r="N300" s="118"/>
      <c r="O300" s="118"/>
      <c r="P300" s="119"/>
      <c r="Q300" s="143" t="s">
        <v>121</v>
      </c>
      <c r="R300" s="118"/>
      <c r="S300" s="118"/>
      <c r="T300" s="118"/>
      <c r="U300" s="118"/>
      <c r="V300" s="118"/>
      <c r="W300" s="118"/>
      <c r="X300" s="118"/>
      <c r="Y300" s="118"/>
      <c r="Z300" s="118"/>
      <c r="AA300" s="118"/>
      <c r="AB300" s="117" t="s">
        <v>122</v>
      </c>
      <c r="AC300" s="118"/>
      <c r="AD300" s="119"/>
      <c r="AE300" s="123" t="s">
        <v>123</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124</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125</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111</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113</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115</v>
      </c>
      <c r="F312" s="165"/>
      <c r="G312" s="146" t="s">
        <v>116</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55</v>
      </c>
      <c r="AC312" s="140"/>
      <c r="AD312" s="141"/>
      <c r="AE312" s="143" t="s">
        <v>31</v>
      </c>
      <c r="AF312" s="118"/>
      <c r="AG312" s="118"/>
      <c r="AH312" s="119"/>
      <c r="AI312" s="143" t="s">
        <v>32</v>
      </c>
      <c r="AJ312" s="118"/>
      <c r="AK312" s="118"/>
      <c r="AL312" s="119"/>
      <c r="AM312" s="143" t="s">
        <v>33</v>
      </c>
      <c r="AN312" s="118"/>
      <c r="AO312" s="118"/>
      <c r="AP312" s="119"/>
      <c r="AQ312" s="139" t="s">
        <v>57</v>
      </c>
      <c r="AR312" s="140"/>
      <c r="AS312" s="140"/>
      <c r="AT312" s="141"/>
      <c r="AU312" s="182" t="s">
        <v>117</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59</v>
      </c>
      <c r="AT313" s="122"/>
      <c r="AU313" s="186"/>
      <c r="AV313" s="186"/>
      <c r="AW313" s="121" t="s">
        <v>60</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119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65</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116</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55</v>
      </c>
      <c r="AC316" s="140"/>
      <c r="AD316" s="141"/>
      <c r="AE316" s="143" t="s">
        <v>31</v>
      </c>
      <c r="AF316" s="118"/>
      <c r="AG316" s="118"/>
      <c r="AH316" s="119"/>
      <c r="AI316" s="143" t="s">
        <v>32</v>
      </c>
      <c r="AJ316" s="118"/>
      <c r="AK316" s="118"/>
      <c r="AL316" s="119"/>
      <c r="AM316" s="143" t="s">
        <v>33</v>
      </c>
      <c r="AN316" s="118"/>
      <c r="AO316" s="118"/>
      <c r="AP316" s="119"/>
      <c r="AQ316" s="139" t="s">
        <v>57</v>
      </c>
      <c r="AR316" s="140"/>
      <c r="AS316" s="140"/>
      <c r="AT316" s="141"/>
      <c r="AU316" s="182" t="s">
        <v>117</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59</v>
      </c>
      <c r="AT317" s="122"/>
      <c r="AU317" s="186"/>
      <c r="AV317" s="186"/>
      <c r="AW317" s="121" t="s">
        <v>60</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119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65</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116</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55</v>
      </c>
      <c r="AC320" s="140"/>
      <c r="AD320" s="141"/>
      <c r="AE320" s="143" t="s">
        <v>31</v>
      </c>
      <c r="AF320" s="118"/>
      <c r="AG320" s="118"/>
      <c r="AH320" s="119"/>
      <c r="AI320" s="143" t="s">
        <v>32</v>
      </c>
      <c r="AJ320" s="118"/>
      <c r="AK320" s="118"/>
      <c r="AL320" s="119"/>
      <c r="AM320" s="143" t="s">
        <v>33</v>
      </c>
      <c r="AN320" s="118"/>
      <c r="AO320" s="118"/>
      <c r="AP320" s="119"/>
      <c r="AQ320" s="139" t="s">
        <v>57</v>
      </c>
      <c r="AR320" s="140"/>
      <c r="AS320" s="140"/>
      <c r="AT320" s="141"/>
      <c r="AU320" s="182" t="s">
        <v>117</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59</v>
      </c>
      <c r="AT321" s="122"/>
      <c r="AU321" s="186"/>
      <c r="AV321" s="186"/>
      <c r="AW321" s="121" t="s">
        <v>60</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119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65</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116</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55</v>
      </c>
      <c r="AC324" s="140"/>
      <c r="AD324" s="141"/>
      <c r="AE324" s="143" t="s">
        <v>31</v>
      </c>
      <c r="AF324" s="118"/>
      <c r="AG324" s="118"/>
      <c r="AH324" s="119"/>
      <c r="AI324" s="143" t="s">
        <v>32</v>
      </c>
      <c r="AJ324" s="118"/>
      <c r="AK324" s="118"/>
      <c r="AL324" s="119"/>
      <c r="AM324" s="143" t="s">
        <v>33</v>
      </c>
      <c r="AN324" s="118"/>
      <c r="AO324" s="118"/>
      <c r="AP324" s="119"/>
      <c r="AQ324" s="139" t="s">
        <v>57</v>
      </c>
      <c r="AR324" s="140"/>
      <c r="AS324" s="140"/>
      <c r="AT324" s="141"/>
      <c r="AU324" s="182" t="s">
        <v>117</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59</v>
      </c>
      <c r="AT325" s="122"/>
      <c r="AU325" s="186"/>
      <c r="AV325" s="186"/>
      <c r="AW325" s="121" t="s">
        <v>60</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119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65</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116</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55</v>
      </c>
      <c r="AC328" s="140"/>
      <c r="AD328" s="141"/>
      <c r="AE328" s="143" t="s">
        <v>31</v>
      </c>
      <c r="AF328" s="118"/>
      <c r="AG328" s="118"/>
      <c r="AH328" s="119"/>
      <c r="AI328" s="143" t="s">
        <v>32</v>
      </c>
      <c r="AJ328" s="118"/>
      <c r="AK328" s="118"/>
      <c r="AL328" s="119"/>
      <c r="AM328" s="143" t="s">
        <v>33</v>
      </c>
      <c r="AN328" s="118"/>
      <c r="AO328" s="118"/>
      <c r="AP328" s="119"/>
      <c r="AQ328" s="139" t="s">
        <v>57</v>
      </c>
      <c r="AR328" s="140"/>
      <c r="AS328" s="140"/>
      <c r="AT328" s="141"/>
      <c r="AU328" s="182" t="s">
        <v>117</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59</v>
      </c>
      <c r="AT329" s="122"/>
      <c r="AU329" s="186"/>
      <c r="AV329" s="186"/>
      <c r="AW329" s="121" t="s">
        <v>60</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119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65</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120</v>
      </c>
      <c r="H332" s="118"/>
      <c r="I332" s="118"/>
      <c r="J332" s="118"/>
      <c r="K332" s="118"/>
      <c r="L332" s="118"/>
      <c r="M332" s="118"/>
      <c r="N332" s="118"/>
      <c r="O332" s="118"/>
      <c r="P332" s="119"/>
      <c r="Q332" s="143" t="s">
        <v>121</v>
      </c>
      <c r="R332" s="118"/>
      <c r="S332" s="118"/>
      <c r="T332" s="118"/>
      <c r="U332" s="118"/>
      <c r="V332" s="118"/>
      <c r="W332" s="118"/>
      <c r="X332" s="118"/>
      <c r="Y332" s="118"/>
      <c r="Z332" s="118"/>
      <c r="AA332" s="118"/>
      <c r="AB332" s="117" t="s">
        <v>122</v>
      </c>
      <c r="AC332" s="118"/>
      <c r="AD332" s="119"/>
      <c r="AE332" s="143" t="s">
        <v>123</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124</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120</v>
      </c>
      <c r="H339" s="118"/>
      <c r="I339" s="118"/>
      <c r="J339" s="118"/>
      <c r="K339" s="118"/>
      <c r="L339" s="118"/>
      <c r="M339" s="118"/>
      <c r="N339" s="118"/>
      <c r="O339" s="118"/>
      <c r="P339" s="119"/>
      <c r="Q339" s="143" t="s">
        <v>121</v>
      </c>
      <c r="R339" s="118"/>
      <c r="S339" s="118"/>
      <c r="T339" s="118"/>
      <c r="U339" s="118"/>
      <c r="V339" s="118"/>
      <c r="W339" s="118"/>
      <c r="X339" s="118"/>
      <c r="Y339" s="118"/>
      <c r="Z339" s="118"/>
      <c r="AA339" s="118"/>
      <c r="AB339" s="117" t="s">
        <v>122</v>
      </c>
      <c r="AC339" s="118"/>
      <c r="AD339" s="119"/>
      <c r="AE339" s="123" t="s">
        <v>123</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124</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120</v>
      </c>
      <c r="H346" s="118"/>
      <c r="I346" s="118"/>
      <c r="J346" s="118"/>
      <c r="K346" s="118"/>
      <c r="L346" s="118"/>
      <c r="M346" s="118"/>
      <c r="N346" s="118"/>
      <c r="O346" s="118"/>
      <c r="P346" s="119"/>
      <c r="Q346" s="143" t="s">
        <v>121</v>
      </c>
      <c r="R346" s="118"/>
      <c r="S346" s="118"/>
      <c r="T346" s="118"/>
      <c r="U346" s="118"/>
      <c r="V346" s="118"/>
      <c r="W346" s="118"/>
      <c r="X346" s="118"/>
      <c r="Y346" s="118"/>
      <c r="Z346" s="118"/>
      <c r="AA346" s="118"/>
      <c r="AB346" s="117" t="s">
        <v>122</v>
      </c>
      <c r="AC346" s="118"/>
      <c r="AD346" s="119"/>
      <c r="AE346" s="123" t="s">
        <v>123</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124</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120</v>
      </c>
      <c r="H353" s="118"/>
      <c r="I353" s="118"/>
      <c r="J353" s="118"/>
      <c r="K353" s="118"/>
      <c r="L353" s="118"/>
      <c r="M353" s="118"/>
      <c r="N353" s="118"/>
      <c r="O353" s="118"/>
      <c r="P353" s="119"/>
      <c r="Q353" s="143" t="s">
        <v>121</v>
      </c>
      <c r="R353" s="118"/>
      <c r="S353" s="118"/>
      <c r="T353" s="118"/>
      <c r="U353" s="118"/>
      <c r="V353" s="118"/>
      <c r="W353" s="118"/>
      <c r="X353" s="118"/>
      <c r="Y353" s="118"/>
      <c r="Z353" s="118"/>
      <c r="AA353" s="118"/>
      <c r="AB353" s="117" t="s">
        <v>122</v>
      </c>
      <c r="AC353" s="118"/>
      <c r="AD353" s="119"/>
      <c r="AE353" s="123" t="s">
        <v>123</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124</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120</v>
      </c>
      <c r="H360" s="118"/>
      <c r="I360" s="118"/>
      <c r="J360" s="118"/>
      <c r="K360" s="118"/>
      <c r="L360" s="118"/>
      <c r="M360" s="118"/>
      <c r="N360" s="118"/>
      <c r="O360" s="118"/>
      <c r="P360" s="119"/>
      <c r="Q360" s="143" t="s">
        <v>121</v>
      </c>
      <c r="R360" s="118"/>
      <c r="S360" s="118"/>
      <c r="T360" s="118"/>
      <c r="U360" s="118"/>
      <c r="V360" s="118"/>
      <c r="W360" s="118"/>
      <c r="X360" s="118"/>
      <c r="Y360" s="118"/>
      <c r="Z360" s="118"/>
      <c r="AA360" s="118"/>
      <c r="AB360" s="117" t="s">
        <v>122</v>
      </c>
      <c r="AC360" s="118"/>
      <c r="AD360" s="119"/>
      <c r="AE360" s="123" t="s">
        <v>123</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124</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125</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111</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113</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115</v>
      </c>
      <c r="F372" s="165"/>
      <c r="G372" s="146" t="s">
        <v>116</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55</v>
      </c>
      <c r="AC372" s="140"/>
      <c r="AD372" s="141"/>
      <c r="AE372" s="143" t="s">
        <v>31</v>
      </c>
      <c r="AF372" s="118"/>
      <c r="AG372" s="118"/>
      <c r="AH372" s="119"/>
      <c r="AI372" s="143" t="s">
        <v>32</v>
      </c>
      <c r="AJ372" s="118"/>
      <c r="AK372" s="118"/>
      <c r="AL372" s="119"/>
      <c r="AM372" s="143" t="s">
        <v>33</v>
      </c>
      <c r="AN372" s="118"/>
      <c r="AO372" s="118"/>
      <c r="AP372" s="119"/>
      <c r="AQ372" s="139" t="s">
        <v>57</v>
      </c>
      <c r="AR372" s="140"/>
      <c r="AS372" s="140"/>
      <c r="AT372" s="141"/>
      <c r="AU372" s="182" t="s">
        <v>117</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59</v>
      </c>
      <c r="AT373" s="122"/>
      <c r="AU373" s="186"/>
      <c r="AV373" s="186"/>
      <c r="AW373" s="121" t="s">
        <v>60</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119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65</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116</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55</v>
      </c>
      <c r="AC376" s="140"/>
      <c r="AD376" s="141"/>
      <c r="AE376" s="143" t="s">
        <v>31</v>
      </c>
      <c r="AF376" s="118"/>
      <c r="AG376" s="118"/>
      <c r="AH376" s="119"/>
      <c r="AI376" s="143" t="s">
        <v>32</v>
      </c>
      <c r="AJ376" s="118"/>
      <c r="AK376" s="118"/>
      <c r="AL376" s="119"/>
      <c r="AM376" s="143" t="s">
        <v>33</v>
      </c>
      <c r="AN376" s="118"/>
      <c r="AO376" s="118"/>
      <c r="AP376" s="119"/>
      <c r="AQ376" s="139" t="s">
        <v>57</v>
      </c>
      <c r="AR376" s="140"/>
      <c r="AS376" s="140"/>
      <c r="AT376" s="141"/>
      <c r="AU376" s="182" t="s">
        <v>117</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59</v>
      </c>
      <c r="AT377" s="122"/>
      <c r="AU377" s="186"/>
      <c r="AV377" s="186"/>
      <c r="AW377" s="121" t="s">
        <v>60</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119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65</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116</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55</v>
      </c>
      <c r="AC380" s="140"/>
      <c r="AD380" s="141"/>
      <c r="AE380" s="143" t="s">
        <v>31</v>
      </c>
      <c r="AF380" s="118"/>
      <c r="AG380" s="118"/>
      <c r="AH380" s="119"/>
      <c r="AI380" s="143" t="s">
        <v>32</v>
      </c>
      <c r="AJ380" s="118"/>
      <c r="AK380" s="118"/>
      <c r="AL380" s="119"/>
      <c r="AM380" s="143" t="s">
        <v>33</v>
      </c>
      <c r="AN380" s="118"/>
      <c r="AO380" s="118"/>
      <c r="AP380" s="119"/>
      <c r="AQ380" s="139" t="s">
        <v>57</v>
      </c>
      <c r="AR380" s="140"/>
      <c r="AS380" s="140"/>
      <c r="AT380" s="141"/>
      <c r="AU380" s="182" t="s">
        <v>117</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59</v>
      </c>
      <c r="AT381" s="122"/>
      <c r="AU381" s="186"/>
      <c r="AV381" s="186"/>
      <c r="AW381" s="121" t="s">
        <v>60</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119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65</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116</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55</v>
      </c>
      <c r="AC384" s="140"/>
      <c r="AD384" s="141"/>
      <c r="AE384" s="143" t="s">
        <v>31</v>
      </c>
      <c r="AF384" s="118"/>
      <c r="AG384" s="118"/>
      <c r="AH384" s="119"/>
      <c r="AI384" s="143" t="s">
        <v>32</v>
      </c>
      <c r="AJ384" s="118"/>
      <c r="AK384" s="118"/>
      <c r="AL384" s="119"/>
      <c r="AM384" s="143" t="s">
        <v>33</v>
      </c>
      <c r="AN384" s="118"/>
      <c r="AO384" s="118"/>
      <c r="AP384" s="119"/>
      <c r="AQ384" s="139" t="s">
        <v>57</v>
      </c>
      <c r="AR384" s="140"/>
      <c r="AS384" s="140"/>
      <c r="AT384" s="141"/>
      <c r="AU384" s="182" t="s">
        <v>117</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59</v>
      </c>
      <c r="AT385" s="122"/>
      <c r="AU385" s="186"/>
      <c r="AV385" s="186"/>
      <c r="AW385" s="121" t="s">
        <v>60</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119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65</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116</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55</v>
      </c>
      <c r="AC388" s="140"/>
      <c r="AD388" s="141"/>
      <c r="AE388" s="143" t="s">
        <v>31</v>
      </c>
      <c r="AF388" s="118"/>
      <c r="AG388" s="118"/>
      <c r="AH388" s="119"/>
      <c r="AI388" s="143" t="s">
        <v>32</v>
      </c>
      <c r="AJ388" s="118"/>
      <c r="AK388" s="118"/>
      <c r="AL388" s="119"/>
      <c r="AM388" s="143" t="s">
        <v>33</v>
      </c>
      <c r="AN388" s="118"/>
      <c r="AO388" s="118"/>
      <c r="AP388" s="119"/>
      <c r="AQ388" s="139" t="s">
        <v>57</v>
      </c>
      <c r="AR388" s="140"/>
      <c r="AS388" s="140"/>
      <c r="AT388" s="141"/>
      <c r="AU388" s="182" t="s">
        <v>117</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59</v>
      </c>
      <c r="AT389" s="122"/>
      <c r="AU389" s="186"/>
      <c r="AV389" s="186"/>
      <c r="AW389" s="121" t="s">
        <v>60</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119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65</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120</v>
      </c>
      <c r="H392" s="118"/>
      <c r="I392" s="118"/>
      <c r="J392" s="118"/>
      <c r="K392" s="118"/>
      <c r="L392" s="118"/>
      <c r="M392" s="118"/>
      <c r="N392" s="118"/>
      <c r="O392" s="118"/>
      <c r="P392" s="119"/>
      <c r="Q392" s="143" t="s">
        <v>121</v>
      </c>
      <c r="R392" s="118"/>
      <c r="S392" s="118"/>
      <c r="T392" s="118"/>
      <c r="U392" s="118"/>
      <c r="V392" s="118"/>
      <c r="W392" s="118"/>
      <c r="X392" s="118"/>
      <c r="Y392" s="118"/>
      <c r="Z392" s="118"/>
      <c r="AA392" s="118"/>
      <c r="AB392" s="117" t="s">
        <v>122</v>
      </c>
      <c r="AC392" s="118"/>
      <c r="AD392" s="119"/>
      <c r="AE392" s="143" t="s">
        <v>123</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124</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120</v>
      </c>
      <c r="H399" s="118"/>
      <c r="I399" s="118"/>
      <c r="J399" s="118"/>
      <c r="K399" s="118"/>
      <c r="L399" s="118"/>
      <c r="M399" s="118"/>
      <c r="N399" s="118"/>
      <c r="O399" s="118"/>
      <c r="P399" s="119"/>
      <c r="Q399" s="143" t="s">
        <v>121</v>
      </c>
      <c r="R399" s="118"/>
      <c r="S399" s="118"/>
      <c r="T399" s="118"/>
      <c r="U399" s="118"/>
      <c r="V399" s="118"/>
      <c r="W399" s="118"/>
      <c r="X399" s="118"/>
      <c r="Y399" s="118"/>
      <c r="Z399" s="118"/>
      <c r="AA399" s="118"/>
      <c r="AB399" s="117" t="s">
        <v>122</v>
      </c>
      <c r="AC399" s="118"/>
      <c r="AD399" s="119"/>
      <c r="AE399" s="123" t="s">
        <v>123</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124</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120</v>
      </c>
      <c r="H406" s="118"/>
      <c r="I406" s="118"/>
      <c r="J406" s="118"/>
      <c r="K406" s="118"/>
      <c r="L406" s="118"/>
      <c r="M406" s="118"/>
      <c r="N406" s="118"/>
      <c r="O406" s="118"/>
      <c r="P406" s="119"/>
      <c r="Q406" s="143" t="s">
        <v>121</v>
      </c>
      <c r="R406" s="118"/>
      <c r="S406" s="118"/>
      <c r="T406" s="118"/>
      <c r="U406" s="118"/>
      <c r="V406" s="118"/>
      <c r="W406" s="118"/>
      <c r="X406" s="118"/>
      <c r="Y406" s="118"/>
      <c r="Z406" s="118"/>
      <c r="AA406" s="118"/>
      <c r="AB406" s="117" t="s">
        <v>122</v>
      </c>
      <c r="AC406" s="118"/>
      <c r="AD406" s="119"/>
      <c r="AE406" s="123" t="s">
        <v>123</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124</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120</v>
      </c>
      <c r="H413" s="118"/>
      <c r="I413" s="118"/>
      <c r="J413" s="118"/>
      <c r="K413" s="118"/>
      <c r="L413" s="118"/>
      <c r="M413" s="118"/>
      <c r="N413" s="118"/>
      <c r="O413" s="118"/>
      <c r="P413" s="119"/>
      <c r="Q413" s="143" t="s">
        <v>121</v>
      </c>
      <c r="R413" s="118"/>
      <c r="S413" s="118"/>
      <c r="T413" s="118"/>
      <c r="U413" s="118"/>
      <c r="V413" s="118"/>
      <c r="W413" s="118"/>
      <c r="X413" s="118"/>
      <c r="Y413" s="118"/>
      <c r="Z413" s="118"/>
      <c r="AA413" s="118"/>
      <c r="AB413" s="117" t="s">
        <v>122</v>
      </c>
      <c r="AC413" s="118"/>
      <c r="AD413" s="119"/>
      <c r="AE413" s="123" t="s">
        <v>123</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124</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120</v>
      </c>
      <c r="H420" s="118"/>
      <c r="I420" s="118"/>
      <c r="J420" s="118"/>
      <c r="K420" s="118"/>
      <c r="L420" s="118"/>
      <c r="M420" s="118"/>
      <c r="N420" s="118"/>
      <c r="O420" s="118"/>
      <c r="P420" s="119"/>
      <c r="Q420" s="143" t="s">
        <v>121</v>
      </c>
      <c r="R420" s="118"/>
      <c r="S420" s="118"/>
      <c r="T420" s="118"/>
      <c r="U420" s="118"/>
      <c r="V420" s="118"/>
      <c r="W420" s="118"/>
      <c r="X420" s="118"/>
      <c r="Y420" s="118"/>
      <c r="Z420" s="118"/>
      <c r="AA420" s="118"/>
      <c r="AB420" s="117" t="s">
        <v>122</v>
      </c>
      <c r="AC420" s="118"/>
      <c r="AD420" s="119"/>
      <c r="AE420" s="123" t="s">
        <v>123</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124</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125</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127</v>
      </c>
      <c r="D430" s="918"/>
      <c r="E430" s="160" t="s">
        <v>128</v>
      </c>
      <c r="F430" s="884"/>
      <c r="G430" s="885" t="s">
        <v>129</v>
      </c>
      <c r="H430" s="111"/>
      <c r="I430" s="111"/>
      <c r="J430" s="886" t="s">
        <v>21</v>
      </c>
      <c r="K430" s="887"/>
      <c r="L430" s="887"/>
      <c r="M430" s="887"/>
      <c r="N430" s="887"/>
      <c r="O430" s="887"/>
      <c r="P430" s="887"/>
      <c r="Q430" s="887"/>
      <c r="R430" s="887"/>
      <c r="S430" s="887"/>
      <c r="T430" s="888"/>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9"/>
      <c r="AY430" s="78" t="str">
        <f>IF(SUBSTITUTE($J$430,"-","")="","0","1")</f>
        <v>0</v>
      </c>
    </row>
    <row r="431" spans="1:51" ht="18.75" hidden="1" customHeight="1" x14ac:dyDescent="0.15">
      <c r="A431" s="175"/>
      <c r="B431" s="172"/>
      <c r="C431" s="166"/>
      <c r="D431" s="172"/>
      <c r="E431" s="326" t="s">
        <v>130</v>
      </c>
      <c r="F431" s="327"/>
      <c r="G431" s="328" t="s">
        <v>131</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55</v>
      </c>
      <c r="AC431" s="118"/>
      <c r="AD431" s="119"/>
      <c r="AE431" s="316" t="s">
        <v>132</v>
      </c>
      <c r="AF431" s="317"/>
      <c r="AG431" s="317"/>
      <c r="AH431" s="318"/>
      <c r="AI431" s="319" t="s">
        <v>133</v>
      </c>
      <c r="AJ431" s="319"/>
      <c r="AK431" s="319"/>
      <c r="AL431" s="143"/>
      <c r="AM431" s="319" t="s">
        <v>134</v>
      </c>
      <c r="AN431" s="319"/>
      <c r="AO431" s="319"/>
      <c r="AP431" s="143"/>
      <c r="AQ431" s="143" t="s">
        <v>57</v>
      </c>
      <c r="AR431" s="118"/>
      <c r="AS431" s="118"/>
      <c r="AT431" s="119"/>
      <c r="AU431" s="124" t="s">
        <v>58</v>
      </c>
      <c r="AV431" s="124"/>
      <c r="AW431" s="124"/>
      <c r="AX431" s="125"/>
      <c r="AY431">
        <f>COUNTA($G$433)</f>
        <v>1</v>
      </c>
    </row>
    <row r="432" spans="1:51" ht="18.75" hidden="1" customHeight="1" x14ac:dyDescent="0.15">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21</v>
      </c>
      <c r="AF432" s="186"/>
      <c r="AG432" s="121" t="s">
        <v>59</v>
      </c>
      <c r="AH432" s="122"/>
      <c r="AI432" s="320"/>
      <c r="AJ432" s="320"/>
      <c r="AK432" s="320"/>
      <c r="AL432" s="142"/>
      <c r="AM432" s="320"/>
      <c r="AN432" s="320"/>
      <c r="AO432" s="320"/>
      <c r="AP432" s="142"/>
      <c r="AQ432" s="235" t="s">
        <v>21</v>
      </c>
      <c r="AR432" s="186"/>
      <c r="AS432" s="121" t="s">
        <v>59</v>
      </c>
      <c r="AT432" s="122"/>
      <c r="AU432" s="186" t="s">
        <v>21</v>
      </c>
      <c r="AV432" s="186"/>
      <c r="AW432" s="121" t="s">
        <v>60</v>
      </c>
      <c r="AX432" s="181"/>
      <c r="AY432">
        <f>$AY$431</f>
        <v>1</v>
      </c>
    </row>
    <row r="433" spans="1:51" ht="23.25" hidden="1" customHeight="1" x14ac:dyDescent="0.15">
      <c r="A433" s="175"/>
      <c r="B433" s="172"/>
      <c r="C433" s="166"/>
      <c r="D433" s="172"/>
      <c r="E433" s="326"/>
      <c r="F433" s="327"/>
      <c r="G433" s="92" t="s">
        <v>21</v>
      </c>
      <c r="H433" s="93"/>
      <c r="I433" s="93"/>
      <c r="J433" s="93"/>
      <c r="K433" s="93"/>
      <c r="L433" s="93"/>
      <c r="M433" s="93"/>
      <c r="N433" s="93"/>
      <c r="O433" s="93"/>
      <c r="P433" s="93"/>
      <c r="Q433" s="93"/>
      <c r="R433" s="93"/>
      <c r="S433" s="93"/>
      <c r="T433" s="93"/>
      <c r="U433" s="93"/>
      <c r="V433" s="93"/>
      <c r="W433" s="93"/>
      <c r="X433" s="94"/>
      <c r="Y433" s="187" t="s">
        <v>63</v>
      </c>
      <c r="Z433" s="188"/>
      <c r="AA433" s="189"/>
      <c r="AB433" s="199" t="s">
        <v>135</v>
      </c>
      <c r="AC433" s="199"/>
      <c r="AD433" s="199"/>
      <c r="AE433" s="324" t="s">
        <v>21</v>
      </c>
      <c r="AF433" s="193"/>
      <c r="AG433" s="193"/>
      <c r="AH433" s="193"/>
      <c r="AI433" s="324" t="s">
        <v>21</v>
      </c>
      <c r="AJ433" s="193"/>
      <c r="AK433" s="193"/>
      <c r="AL433" s="193"/>
      <c r="AM433" s="324" t="s">
        <v>1</v>
      </c>
      <c r="AN433" s="193"/>
      <c r="AO433" s="193"/>
      <c r="AP433" s="325"/>
      <c r="AQ433" s="324" t="s">
        <v>21</v>
      </c>
      <c r="AR433" s="193"/>
      <c r="AS433" s="193"/>
      <c r="AT433" s="325"/>
      <c r="AU433" s="193" t="s">
        <v>21</v>
      </c>
      <c r="AV433" s="193"/>
      <c r="AW433" s="193"/>
      <c r="AX433" s="194"/>
      <c r="AY433">
        <f t="shared" ref="AY433:AY435" si="63">$AY$431</f>
        <v>1</v>
      </c>
    </row>
    <row r="434" spans="1:51" ht="23.25" hidden="1" customHeight="1" x14ac:dyDescent="0.15">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65</v>
      </c>
      <c r="Z434" s="196"/>
      <c r="AA434" s="197"/>
      <c r="AB434" s="191" t="s">
        <v>135</v>
      </c>
      <c r="AC434" s="191"/>
      <c r="AD434" s="191"/>
      <c r="AE434" s="324" t="s">
        <v>21</v>
      </c>
      <c r="AF434" s="193"/>
      <c r="AG434" s="193"/>
      <c r="AH434" s="325"/>
      <c r="AI434" s="324" t="s">
        <v>21</v>
      </c>
      <c r="AJ434" s="193"/>
      <c r="AK434" s="193"/>
      <c r="AL434" s="193"/>
      <c r="AM434" s="324" t="s">
        <v>1</v>
      </c>
      <c r="AN434" s="193"/>
      <c r="AO434" s="193"/>
      <c r="AP434" s="325"/>
      <c r="AQ434" s="324" t="s">
        <v>21</v>
      </c>
      <c r="AR434" s="193"/>
      <c r="AS434" s="193"/>
      <c r="AT434" s="325"/>
      <c r="AU434" s="193" t="s">
        <v>21</v>
      </c>
      <c r="AV434" s="193"/>
      <c r="AW434" s="193"/>
      <c r="AX434" s="194"/>
      <c r="AY434">
        <f t="shared" si="63"/>
        <v>1</v>
      </c>
    </row>
    <row r="435" spans="1:51" ht="23.25" hidden="1" customHeight="1" x14ac:dyDescent="0.15">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66</v>
      </c>
      <c r="Z435" s="196"/>
      <c r="AA435" s="197"/>
      <c r="AB435" s="566" t="s">
        <v>67</v>
      </c>
      <c r="AC435" s="566"/>
      <c r="AD435" s="566"/>
      <c r="AE435" s="324" t="s">
        <v>21</v>
      </c>
      <c r="AF435" s="193"/>
      <c r="AG435" s="193"/>
      <c r="AH435" s="325"/>
      <c r="AI435" s="324" t="s">
        <v>21</v>
      </c>
      <c r="AJ435" s="193"/>
      <c r="AK435" s="193"/>
      <c r="AL435" s="193"/>
      <c r="AM435" s="324" t="s">
        <v>1</v>
      </c>
      <c r="AN435" s="193"/>
      <c r="AO435" s="193"/>
      <c r="AP435" s="325"/>
      <c r="AQ435" s="324" t="s">
        <v>21</v>
      </c>
      <c r="AR435" s="193"/>
      <c r="AS435" s="193"/>
      <c r="AT435" s="325"/>
      <c r="AU435" s="193" t="s">
        <v>21</v>
      </c>
      <c r="AV435" s="193"/>
      <c r="AW435" s="193"/>
      <c r="AX435" s="194"/>
      <c r="AY435">
        <f t="shared" si="63"/>
        <v>1</v>
      </c>
    </row>
    <row r="436" spans="1:51" ht="18.75" hidden="1" customHeight="1" x14ac:dyDescent="0.15">
      <c r="A436" s="175"/>
      <c r="B436" s="172"/>
      <c r="C436" s="166"/>
      <c r="D436" s="172"/>
      <c r="E436" s="326" t="s">
        <v>130</v>
      </c>
      <c r="F436" s="327"/>
      <c r="G436" s="328" t="s">
        <v>131</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55</v>
      </c>
      <c r="AC436" s="118"/>
      <c r="AD436" s="119"/>
      <c r="AE436" s="316" t="s">
        <v>132</v>
      </c>
      <c r="AF436" s="317"/>
      <c r="AG436" s="317"/>
      <c r="AH436" s="318"/>
      <c r="AI436" s="319" t="s">
        <v>133</v>
      </c>
      <c r="AJ436" s="319"/>
      <c r="AK436" s="319"/>
      <c r="AL436" s="143"/>
      <c r="AM436" s="319" t="s">
        <v>134</v>
      </c>
      <c r="AN436" s="319"/>
      <c r="AO436" s="319"/>
      <c r="AP436" s="143"/>
      <c r="AQ436" s="143" t="s">
        <v>57</v>
      </c>
      <c r="AR436" s="118"/>
      <c r="AS436" s="118"/>
      <c r="AT436" s="119"/>
      <c r="AU436" s="124" t="s">
        <v>58</v>
      </c>
      <c r="AV436" s="124"/>
      <c r="AW436" s="124"/>
      <c r="AX436" s="125"/>
      <c r="AY436">
        <f>COUNTA($G$438)</f>
        <v>0</v>
      </c>
    </row>
    <row r="437" spans="1:51" ht="18.75" hidden="1" customHeight="1" x14ac:dyDescent="0.15">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59</v>
      </c>
      <c r="AH437" s="122"/>
      <c r="AI437" s="320"/>
      <c r="AJ437" s="320"/>
      <c r="AK437" s="320"/>
      <c r="AL437" s="142"/>
      <c r="AM437" s="320"/>
      <c r="AN437" s="320"/>
      <c r="AO437" s="320"/>
      <c r="AP437" s="142"/>
      <c r="AQ437" s="235"/>
      <c r="AR437" s="186"/>
      <c r="AS437" s="121" t="s">
        <v>59</v>
      </c>
      <c r="AT437" s="122"/>
      <c r="AU437" s="186"/>
      <c r="AV437" s="186"/>
      <c r="AW437" s="121" t="s">
        <v>60</v>
      </c>
      <c r="AX437" s="181"/>
      <c r="AY437">
        <f>$AY$436</f>
        <v>0</v>
      </c>
    </row>
    <row r="438" spans="1:51" ht="23.25" hidden="1" customHeight="1" x14ac:dyDescent="0.15">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63</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15">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65</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15">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66</v>
      </c>
      <c r="Z440" s="196"/>
      <c r="AA440" s="197"/>
      <c r="AB440" s="566" t="s">
        <v>67</v>
      </c>
      <c r="AC440" s="566"/>
      <c r="AD440" s="566"/>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15">
      <c r="A441" s="175"/>
      <c r="B441" s="172"/>
      <c r="C441" s="166"/>
      <c r="D441" s="172"/>
      <c r="E441" s="326" t="s">
        <v>130</v>
      </c>
      <c r="F441" s="327"/>
      <c r="G441" s="328" t="s">
        <v>131</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55</v>
      </c>
      <c r="AC441" s="118"/>
      <c r="AD441" s="119"/>
      <c r="AE441" s="316" t="s">
        <v>132</v>
      </c>
      <c r="AF441" s="317"/>
      <c r="AG441" s="317"/>
      <c r="AH441" s="318"/>
      <c r="AI441" s="319" t="s">
        <v>133</v>
      </c>
      <c r="AJ441" s="319"/>
      <c r="AK441" s="319"/>
      <c r="AL441" s="143"/>
      <c r="AM441" s="319" t="s">
        <v>134</v>
      </c>
      <c r="AN441" s="319"/>
      <c r="AO441" s="319"/>
      <c r="AP441" s="143"/>
      <c r="AQ441" s="143" t="s">
        <v>57</v>
      </c>
      <c r="AR441" s="118"/>
      <c r="AS441" s="118"/>
      <c r="AT441" s="119"/>
      <c r="AU441" s="124" t="s">
        <v>58</v>
      </c>
      <c r="AV441" s="124"/>
      <c r="AW441" s="124"/>
      <c r="AX441" s="125"/>
      <c r="AY441">
        <f>COUNTA($G$443)</f>
        <v>0</v>
      </c>
    </row>
    <row r="442" spans="1:51" ht="18.75" hidden="1" customHeight="1" x14ac:dyDescent="0.15">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59</v>
      </c>
      <c r="AH442" s="122"/>
      <c r="AI442" s="320"/>
      <c r="AJ442" s="320"/>
      <c r="AK442" s="320"/>
      <c r="AL442" s="142"/>
      <c r="AM442" s="320"/>
      <c r="AN442" s="320"/>
      <c r="AO442" s="320"/>
      <c r="AP442" s="142"/>
      <c r="AQ442" s="235"/>
      <c r="AR442" s="186"/>
      <c r="AS442" s="121" t="s">
        <v>59</v>
      </c>
      <c r="AT442" s="122"/>
      <c r="AU442" s="186"/>
      <c r="AV442" s="186"/>
      <c r="AW442" s="121" t="s">
        <v>60</v>
      </c>
      <c r="AX442" s="181"/>
      <c r="AY442">
        <f>$AY$441</f>
        <v>0</v>
      </c>
    </row>
    <row r="443" spans="1:51" ht="23.25" hidden="1" customHeight="1" x14ac:dyDescent="0.15">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63</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15">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65</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15">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66</v>
      </c>
      <c r="Z445" s="196"/>
      <c r="AA445" s="197"/>
      <c r="AB445" s="566" t="s">
        <v>67</v>
      </c>
      <c r="AC445" s="566"/>
      <c r="AD445" s="566"/>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15">
      <c r="A446" s="175"/>
      <c r="B446" s="172"/>
      <c r="C446" s="166"/>
      <c r="D446" s="172"/>
      <c r="E446" s="326" t="s">
        <v>130</v>
      </c>
      <c r="F446" s="327"/>
      <c r="G446" s="328" t="s">
        <v>131</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55</v>
      </c>
      <c r="AC446" s="118"/>
      <c r="AD446" s="119"/>
      <c r="AE446" s="316" t="s">
        <v>132</v>
      </c>
      <c r="AF446" s="317"/>
      <c r="AG446" s="317"/>
      <c r="AH446" s="318"/>
      <c r="AI446" s="319" t="s">
        <v>133</v>
      </c>
      <c r="AJ446" s="319"/>
      <c r="AK446" s="319"/>
      <c r="AL446" s="143"/>
      <c r="AM446" s="319" t="s">
        <v>134</v>
      </c>
      <c r="AN446" s="319"/>
      <c r="AO446" s="319"/>
      <c r="AP446" s="143"/>
      <c r="AQ446" s="143" t="s">
        <v>57</v>
      </c>
      <c r="AR446" s="118"/>
      <c r="AS446" s="118"/>
      <c r="AT446" s="119"/>
      <c r="AU446" s="124" t="s">
        <v>58</v>
      </c>
      <c r="AV446" s="124"/>
      <c r="AW446" s="124"/>
      <c r="AX446" s="125"/>
      <c r="AY446">
        <f>COUNTA($G$448)</f>
        <v>0</v>
      </c>
    </row>
    <row r="447" spans="1:51" ht="18.75" hidden="1" customHeight="1" x14ac:dyDescent="0.15">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59</v>
      </c>
      <c r="AH447" s="122"/>
      <c r="AI447" s="320"/>
      <c r="AJ447" s="320"/>
      <c r="AK447" s="320"/>
      <c r="AL447" s="142"/>
      <c r="AM447" s="320"/>
      <c r="AN447" s="320"/>
      <c r="AO447" s="320"/>
      <c r="AP447" s="142"/>
      <c r="AQ447" s="235"/>
      <c r="AR447" s="186"/>
      <c r="AS447" s="121" t="s">
        <v>59</v>
      </c>
      <c r="AT447" s="122"/>
      <c r="AU447" s="186"/>
      <c r="AV447" s="186"/>
      <c r="AW447" s="121" t="s">
        <v>60</v>
      </c>
      <c r="AX447" s="181"/>
      <c r="AY447">
        <f>$AY$446</f>
        <v>0</v>
      </c>
    </row>
    <row r="448" spans="1:51" ht="23.25" hidden="1" customHeight="1" x14ac:dyDescent="0.15">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63</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15">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65</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15">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66</v>
      </c>
      <c r="Z450" s="196"/>
      <c r="AA450" s="197"/>
      <c r="AB450" s="566" t="s">
        <v>67</v>
      </c>
      <c r="AC450" s="566"/>
      <c r="AD450" s="566"/>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15">
      <c r="A451" s="175"/>
      <c r="B451" s="172"/>
      <c r="C451" s="166"/>
      <c r="D451" s="172"/>
      <c r="E451" s="326" t="s">
        <v>130</v>
      </c>
      <c r="F451" s="327"/>
      <c r="G451" s="328" t="s">
        <v>131</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55</v>
      </c>
      <c r="AC451" s="118"/>
      <c r="AD451" s="119"/>
      <c r="AE451" s="316" t="s">
        <v>132</v>
      </c>
      <c r="AF451" s="317"/>
      <c r="AG451" s="317"/>
      <c r="AH451" s="318"/>
      <c r="AI451" s="319" t="s">
        <v>133</v>
      </c>
      <c r="AJ451" s="319"/>
      <c r="AK451" s="319"/>
      <c r="AL451" s="143"/>
      <c r="AM451" s="319" t="s">
        <v>134</v>
      </c>
      <c r="AN451" s="319"/>
      <c r="AO451" s="319"/>
      <c r="AP451" s="143"/>
      <c r="AQ451" s="143" t="s">
        <v>57</v>
      </c>
      <c r="AR451" s="118"/>
      <c r="AS451" s="118"/>
      <c r="AT451" s="119"/>
      <c r="AU451" s="124" t="s">
        <v>58</v>
      </c>
      <c r="AV451" s="124"/>
      <c r="AW451" s="124"/>
      <c r="AX451" s="125"/>
      <c r="AY451">
        <f>COUNTA($G$453)</f>
        <v>0</v>
      </c>
    </row>
    <row r="452" spans="1:51" ht="18.75" hidden="1" customHeight="1" x14ac:dyDescent="0.15">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59</v>
      </c>
      <c r="AH452" s="122"/>
      <c r="AI452" s="320"/>
      <c r="AJ452" s="320"/>
      <c r="AK452" s="320"/>
      <c r="AL452" s="142"/>
      <c r="AM452" s="320"/>
      <c r="AN452" s="320"/>
      <c r="AO452" s="320"/>
      <c r="AP452" s="142"/>
      <c r="AQ452" s="235"/>
      <c r="AR452" s="186"/>
      <c r="AS452" s="121" t="s">
        <v>59</v>
      </c>
      <c r="AT452" s="122"/>
      <c r="AU452" s="186"/>
      <c r="AV452" s="186"/>
      <c r="AW452" s="121" t="s">
        <v>60</v>
      </c>
      <c r="AX452" s="181"/>
      <c r="AY452">
        <f>$AY$451</f>
        <v>0</v>
      </c>
    </row>
    <row r="453" spans="1:51" ht="23.25" hidden="1" customHeight="1" x14ac:dyDescent="0.15">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63</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15">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65</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15">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66</v>
      </c>
      <c r="Z455" s="196"/>
      <c r="AA455" s="197"/>
      <c r="AB455" s="566" t="s">
        <v>67</v>
      </c>
      <c r="AC455" s="566"/>
      <c r="AD455" s="566"/>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hidden="1" customHeight="1" x14ac:dyDescent="0.15">
      <c r="A456" s="175"/>
      <c r="B456" s="172"/>
      <c r="C456" s="166"/>
      <c r="D456" s="172"/>
      <c r="E456" s="326" t="s">
        <v>136</v>
      </c>
      <c r="F456" s="327"/>
      <c r="G456" s="328" t="s">
        <v>137</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55</v>
      </c>
      <c r="AC456" s="118"/>
      <c r="AD456" s="119"/>
      <c r="AE456" s="316" t="s">
        <v>132</v>
      </c>
      <c r="AF456" s="317"/>
      <c r="AG456" s="317"/>
      <c r="AH456" s="318"/>
      <c r="AI456" s="319" t="s">
        <v>133</v>
      </c>
      <c r="AJ456" s="319"/>
      <c r="AK456" s="319"/>
      <c r="AL456" s="143"/>
      <c r="AM456" s="319" t="s">
        <v>134</v>
      </c>
      <c r="AN456" s="319"/>
      <c r="AO456" s="319"/>
      <c r="AP456" s="143"/>
      <c r="AQ456" s="143" t="s">
        <v>57</v>
      </c>
      <c r="AR456" s="118"/>
      <c r="AS456" s="118"/>
      <c r="AT456" s="119"/>
      <c r="AU456" s="124" t="s">
        <v>58</v>
      </c>
      <c r="AV456" s="124"/>
      <c r="AW456" s="124"/>
      <c r="AX456" s="125"/>
      <c r="AY456">
        <f>COUNTA($G$458)</f>
        <v>1</v>
      </c>
    </row>
    <row r="457" spans="1:51" ht="18.75" hidden="1" customHeight="1" x14ac:dyDescent="0.15">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21</v>
      </c>
      <c r="AF457" s="186"/>
      <c r="AG457" s="121" t="s">
        <v>59</v>
      </c>
      <c r="AH457" s="122"/>
      <c r="AI457" s="320"/>
      <c r="AJ457" s="320"/>
      <c r="AK457" s="320"/>
      <c r="AL457" s="142"/>
      <c r="AM457" s="320"/>
      <c r="AN457" s="320"/>
      <c r="AO457" s="320"/>
      <c r="AP457" s="142"/>
      <c r="AQ457" s="235" t="s">
        <v>21</v>
      </c>
      <c r="AR457" s="186"/>
      <c r="AS457" s="121" t="s">
        <v>59</v>
      </c>
      <c r="AT457" s="122"/>
      <c r="AU457" s="186" t="s">
        <v>21</v>
      </c>
      <c r="AV457" s="186"/>
      <c r="AW457" s="121" t="s">
        <v>60</v>
      </c>
      <c r="AX457" s="181"/>
      <c r="AY457">
        <f>$AY$456</f>
        <v>1</v>
      </c>
    </row>
    <row r="458" spans="1:51" ht="23.25" hidden="1" customHeight="1" x14ac:dyDescent="0.15">
      <c r="A458" s="175"/>
      <c r="B458" s="172"/>
      <c r="C458" s="166"/>
      <c r="D458" s="172"/>
      <c r="E458" s="326"/>
      <c r="F458" s="327"/>
      <c r="G458" s="92" t="s">
        <v>21</v>
      </c>
      <c r="H458" s="93"/>
      <c r="I458" s="93"/>
      <c r="J458" s="93"/>
      <c r="K458" s="93"/>
      <c r="L458" s="93"/>
      <c r="M458" s="93"/>
      <c r="N458" s="93"/>
      <c r="O458" s="93"/>
      <c r="P458" s="93"/>
      <c r="Q458" s="93"/>
      <c r="R458" s="93"/>
      <c r="S458" s="93"/>
      <c r="T458" s="93"/>
      <c r="U458" s="93"/>
      <c r="V458" s="93"/>
      <c r="W458" s="93"/>
      <c r="X458" s="94"/>
      <c r="Y458" s="187" t="s">
        <v>63</v>
      </c>
      <c r="Z458" s="188"/>
      <c r="AA458" s="189"/>
      <c r="AB458" s="199" t="s">
        <v>135</v>
      </c>
      <c r="AC458" s="199"/>
      <c r="AD458" s="199"/>
      <c r="AE458" s="324" t="s">
        <v>21</v>
      </c>
      <c r="AF458" s="193"/>
      <c r="AG458" s="193"/>
      <c r="AH458" s="193"/>
      <c r="AI458" s="324" t="s">
        <v>21</v>
      </c>
      <c r="AJ458" s="193"/>
      <c r="AK458" s="193"/>
      <c r="AL458" s="193"/>
      <c r="AM458" s="324" t="s">
        <v>1</v>
      </c>
      <c r="AN458" s="193"/>
      <c r="AO458" s="193"/>
      <c r="AP458" s="325"/>
      <c r="AQ458" s="324" t="s">
        <v>21</v>
      </c>
      <c r="AR458" s="193"/>
      <c r="AS458" s="193"/>
      <c r="AT458" s="325"/>
      <c r="AU458" s="193" t="s">
        <v>21</v>
      </c>
      <c r="AV458" s="193"/>
      <c r="AW458" s="193"/>
      <c r="AX458" s="194"/>
      <c r="AY458">
        <f t="shared" ref="AY458:AY460" si="68">$AY$456</f>
        <v>1</v>
      </c>
    </row>
    <row r="459" spans="1:51" ht="23.25" hidden="1" customHeight="1" x14ac:dyDescent="0.15">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65</v>
      </c>
      <c r="Z459" s="196"/>
      <c r="AA459" s="197"/>
      <c r="AB459" s="191" t="s">
        <v>135</v>
      </c>
      <c r="AC459" s="191"/>
      <c r="AD459" s="191"/>
      <c r="AE459" s="324" t="s">
        <v>21</v>
      </c>
      <c r="AF459" s="193"/>
      <c r="AG459" s="193"/>
      <c r="AH459" s="325"/>
      <c r="AI459" s="324" t="s">
        <v>21</v>
      </c>
      <c r="AJ459" s="193"/>
      <c r="AK459" s="193"/>
      <c r="AL459" s="193"/>
      <c r="AM459" s="324" t="s">
        <v>1</v>
      </c>
      <c r="AN459" s="193"/>
      <c r="AO459" s="193"/>
      <c r="AP459" s="325"/>
      <c r="AQ459" s="324" t="s">
        <v>21</v>
      </c>
      <c r="AR459" s="193"/>
      <c r="AS459" s="193"/>
      <c r="AT459" s="325"/>
      <c r="AU459" s="193" t="s">
        <v>21</v>
      </c>
      <c r="AV459" s="193"/>
      <c r="AW459" s="193"/>
      <c r="AX459" s="194"/>
      <c r="AY459">
        <f t="shared" si="68"/>
        <v>1</v>
      </c>
    </row>
    <row r="460" spans="1:51" ht="23.25" hidden="1" customHeight="1" thickBot="1" x14ac:dyDescent="0.2">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66</v>
      </c>
      <c r="Z460" s="196"/>
      <c r="AA460" s="197"/>
      <c r="AB460" s="566" t="s">
        <v>67</v>
      </c>
      <c r="AC460" s="566"/>
      <c r="AD460" s="566"/>
      <c r="AE460" s="324" t="s">
        <v>21</v>
      </c>
      <c r="AF460" s="193"/>
      <c r="AG460" s="193"/>
      <c r="AH460" s="325"/>
      <c r="AI460" s="324" t="s">
        <v>21</v>
      </c>
      <c r="AJ460" s="193"/>
      <c r="AK460" s="193"/>
      <c r="AL460" s="193"/>
      <c r="AM460" s="324" t="s">
        <v>1</v>
      </c>
      <c r="AN460" s="193"/>
      <c r="AO460" s="193"/>
      <c r="AP460" s="325"/>
      <c r="AQ460" s="324" t="s">
        <v>21</v>
      </c>
      <c r="AR460" s="193"/>
      <c r="AS460" s="193"/>
      <c r="AT460" s="325"/>
      <c r="AU460" s="193" t="s">
        <v>21</v>
      </c>
      <c r="AV460" s="193"/>
      <c r="AW460" s="193"/>
      <c r="AX460" s="194"/>
      <c r="AY460">
        <f t="shared" si="68"/>
        <v>1</v>
      </c>
    </row>
    <row r="461" spans="1:51" ht="18.75" hidden="1" customHeight="1" x14ac:dyDescent="0.15">
      <c r="A461" s="175"/>
      <c r="B461" s="172"/>
      <c r="C461" s="166"/>
      <c r="D461" s="172"/>
      <c r="E461" s="326" t="s">
        <v>136</v>
      </c>
      <c r="F461" s="327"/>
      <c r="G461" s="328" t="s">
        <v>137</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55</v>
      </c>
      <c r="AC461" s="118"/>
      <c r="AD461" s="119"/>
      <c r="AE461" s="316" t="s">
        <v>132</v>
      </c>
      <c r="AF461" s="317"/>
      <c r="AG461" s="317"/>
      <c r="AH461" s="318"/>
      <c r="AI461" s="319" t="s">
        <v>133</v>
      </c>
      <c r="AJ461" s="319"/>
      <c r="AK461" s="319"/>
      <c r="AL461" s="143"/>
      <c r="AM461" s="319" t="s">
        <v>134</v>
      </c>
      <c r="AN461" s="319"/>
      <c r="AO461" s="319"/>
      <c r="AP461" s="143"/>
      <c r="AQ461" s="143" t="s">
        <v>57</v>
      </c>
      <c r="AR461" s="118"/>
      <c r="AS461" s="118"/>
      <c r="AT461" s="119"/>
      <c r="AU461" s="124" t="s">
        <v>58</v>
      </c>
      <c r="AV461" s="124"/>
      <c r="AW461" s="124"/>
      <c r="AX461" s="125"/>
      <c r="AY461">
        <f>COUNTA($G$463)</f>
        <v>0</v>
      </c>
    </row>
    <row r="462" spans="1:51" ht="18.75" hidden="1" customHeight="1" x14ac:dyDescent="0.15">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59</v>
      </c>
      <c r="AH462" s="122"/>
      <c r="AI462" s="320"/>
      <c r="AJ462" s="320"/>
      <c r="AK462" s="320"/>
      <c r="AL462" s="142"/>
      <c r="AM462" s="320"/>
      <c r="AN462" s="320"/>
      <c r="AO462" s="320"/>
      <c r="AP462" s="142"/>
      <c r="AQ462" s="235"/>
      <c r="AR462" s="186"/>
      <c r="AS462" s="121" t="s">
        <v>59</v>
      </c>
      <c r="AT462" s="122"/>
      <c r="AU462" s="186"/>
      <c r="AV462" s="186"/>
      <c r="AW462" s="121" t="s">
        <v>60</v>
      </c>
      <c r="AX462" s="181"/>
      <c r="AY462">
        <f>$AY$461</f>
        <v>0</v>
      </c>
    </row>
    <row r="463" spans="1:51" ht="23.25" hidden="1" customHeight="1" x14ac:dyDescent="0.15">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63</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15">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65</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15">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66</v>
      </c>
      <c r="Z465" s="196"/>
      <c r="AA465" s="197"/>
      <c r="AB465" s="566" t="s">
        <v>67</v>
      </c>
      <c r="AC465" s="566"/>
      <c r="AD465" s="566"/>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15">
      <c r="A466" s="175"/>
      <c r="B466" s="172"/>
      <c r="C466" s="166"/>
      <c r="D466" s="172"/>
      <c r="E466" s="326" t="s">
        <v>136</v>
      </c>
      <c r="F466" s="327"/>
      <c r="G466" s="328" t="s">
        <v>137</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55</v>
      </c>
      <c r="AC466" s="118"/>
      <c r="AD466" s="119"/>
      <c r="AE466" s="316" t="s">
        <v>132</v>
      </c>
      <c r="AF466" s="317"/>
      <c r="AG466" s="317"/>
      <c r="AH466" s="318"/>
      <c r="AI466" s="319" t="s">
        <v>133</v>
      </c>
      <c r="AJ466" s="319"/>
      <c r="AK466" s="319"/>
      <c r="AL466" s="143"/>
      <c r="AM466" s="319" t="s">
        <v>134</v>
      </c>
      <c r="AN466" s="319"/>
      <c r="AO466" s="319"/>
      <c r="AP466" s="143"/>
      <c r="AQ466" s="143" t="s">
        <v>57</v>
      </c>
      <c r="AR466" s="118"/>
      <c r="AS466" s="118"/>
      <c r="AT466" s="119"/>
      <c r="AU466" s="124" t="s">
        <v>58</v>
      </c>
      <c r="AV466" s="124"/>
      <c r="AW466" s="124"/>
      <c r="AX466" s="125"/>
      <c r="AY466">
        <f>COUNTA($G$468)</f>
        <v>0</v>
      </c>
    </row>
    <row r="467" spans="1:51" ht="18.75" hidden="1" customHeight="1" x14ac:dyDescent="0.15">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59</v>
      </c>
      <c r="AH467" s="122"/>
      <c r="AI467" s="320"/>
      <c r="AJ467" s="320"/>
      <c r="AK467" s="320"/>
      <c r="AL467" s="142"/>
      <c r="AM467" s="320"/>
      <c r="AN467" s="320"/>
      <c r="AO467" s="320"/>
      <c r="AP467" s="142"/>
      <c r="AQ467" s="235"/>
      <c r="AR467" s="186"/>
      <c r="AS467" s="121" t="s">
        <v>59</v>
      </c>
      <c r="AT467" s="122"/>
      <c r="AU467" s="186"/>
      <c r="AV467" s="186"/>
      <c r="AW467" s="121" t="s">
        <v>60</v>
      </c>
      <c r="AX467" s="181"/>
      <c r="AY467">
        <f>$AY$466</f>
        <v>0</v>
      </c>
    </row>
    <row r="468" spans="1:51" ht="23.25" hidden="1" customHeight="1" x14ac:dyDescent="0.15">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63</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15">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65</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15">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66</v>
      </c>
      <c r="Z470" s="196"/>
      <c r="AA470" s="197"/>
      <c r="AB470" s="566" t="s">
        <v>67</v>
      </c>
      <c r="AC470" s="566"/>
      <c r="AD470" s="566"/>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15">
      <c r="A471" s="175"/>
      <c r="B471" s="172"/>
      <c r="C471" s="166"/>
      <c r="D471" s="172"/>
      <c r="E471" s="326" t="s">
        <v>136</v>
      </c>
      <c r="F471" s="327"/>
      <c r="G471" s="328" t="s">
        <v>137</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55</v>
      </c>
      <c r="AC471" s="118"/>
      <c r="AD471" s="119"/>
      <c r="AE471" s="316" t="s">
        <v>132</v>
      </c>
      <c r="AF471" s="317"/>
      <c r="AG471" s="317"/>
      <c r="AH471" s="318"/>
      <c r="AI471" s="319" t="s">
        <v>133</v>
      </c>
      <c r="AJ471" s="319"/>
      <c r="AK471" s="319"/>
      <c r="AL471" s="143"/>
      <c r="AM471" s="319" t="s">
        <v>134</v>
      </c>
      <c r="AN471" s="319"/>
      <c r="AO471" s="319"/>
      <c r="AP471" s="143"/>
      <c r="AQ471" s="143" t="s">
        <v>57</v>
      </c>
      <c r="AR471" s="118"/>
      <c r="AS471" s="118"/>
      <c r="AT471" s="119"/>
      <c r="AU471" s="124" t="s">
        <v>58</v>
      </c>
      <c r="AV471" s="124"/>
      <c r="AW471" s="124"/>
      <c r="AX471" s="125"/>
      <c r="AY471">
        <f>COUNTA($G$473)</f>
        <v>0</v>
      </c>
    </row>
    <row r="472" spans="1:51" ht="18.75" hidden="1" customHeight="1" x14ac:dyDescent="0.15">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59</v>
      </c>
      <c r="AH472" s="122"/>
      <c r="AI472" s="320"/>
      <c r="AJ472" s="320"/>
      <c r="AK472" s="320"/>
      <c r="AL472" s="142"/>
      <c r="AM472" s="320"/>
      <c r="AN472" s="320"/>
      <c r="AO472" s="320"/>
      <c r="AP472" s="142"/>
      <c r="AQ472" s="235"/>
      <c r="AR472" s="186"/>
      <c r="AS472" s="121" t="s">
        <v>59</v>
      </c>
      <c r="AT472" s="122"/>
      <c r="AU472" s="186"/>
      <c r="AV472" s="186"/>
      <c r="AW472" s="121" t="s">
        <v>60</v>
      </c>
      <c r="AX472" s="181"/>
      <c r="AY472">
        <f>$AY$471</f>
        <v>0</v>
      </c>
    </row>
    <row r="473" spans="1:51" ht="23.25" hidden="1" customHeight="1" x14ac:dyDescent="0.15">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63</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15">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65</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15">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66</v>
      </c>
      <c r="Z475" s="196"/>
      <c r="AA475" s="197"/>
      <c r="AB475" s="566" t="s">
        <v>67</v>
      </c>
      <c r="AC475" s="566"/>
      <c r="AD475" s="566"/>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15">
      <c r="A476" s="175"/>
      <c r="B476" s="172"/>
      <c r="C476" s="166"/>
      <c r="D476" s="172"/>
      <c r="E476" s="326" t="s">
        <v>136</v>
      </c>
      <c r="F476" s="327"/>
      <c r="G476" s="328" t="s">
        <v>137</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55</v>
      </c>
      <c r="AC476" s="118"/>
      <c r="AD476" s="119"/>
      <c r="AE476" s="316" t="s">
        <v>132</v>
      </c>
      <c r="AF476" s="317"/>
      <c r="AG476" s="317"/>
      <c r="AH476" s="318"/>
      <c r="AI476" s="319" t="s">
        <v>133</v>
      </c>
      <c r="AJ476" s="319"/>
      <c r="AK476" s="319"/>
      <c r="AL476" s="143"/>
      <c r="AM476" s="319" t="s">
        <v>134</v>
      </c>
      <c r="AN476" s="319"/>
      <c r="AO476" s="319"/>
      <c r="AP476" s="143"/>
      <c r="AQ476" s="143" t="s">
        <v>57</v>
      </c>
      <c r="AR476" s="118"/>
      <c r="AS476" s="118"/>
      <c r="AT476" s="119"/>
      <c r="AU476" s="124" t="s">
        <v>58</v>
      </c>
      <c r="AV476" s="124"/>
      <c r="AW476" s="124"/>
      <c r="AX476" s="125"/>
      <c r="AY476">
        <f>COUNTA($G$478)</f>
        <v>0</v>
      </c>
    </row>
    <row r="477" spans="1:51" ht="18.75" hidden="1" customHeight="1" x14ac:dyDescent="0.15">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59</v>
      </c>
      <c r="AH477" s="122"/>
      <c r="AI477" s="320"/>
      <c r="AJ477" s="320"/>
      <c r="AK477" s="320"/>
      <c r="AL477" s="142"/>
      <c r="AM477" s="320"/>
      <c r="AN477" s="320"/>
      <c r="AO477" s="320"/>
      <c r="AP477" s="142"/>
      <c r="AQ477" s="235"/>
      <c r="AR477" s="186"/>
      <c r="AS477" s="121" t="s">
        <v>59</v>
      </c>
      <c r="AT477" s="122"/>
      <c r="AU477" s="186"/>
      <c r="AV477" s="186"/>
      <c r="AW477" s="121" t="s">
        <v>60</v>
      </c>
      <c r="AX477" s="181"/>
      <c r="AY477">
        <f>$AY$476</f>
        <v>0</v>
      </c>
    </row>
    <row r="478" spans="1:51" ht="23.25" hidden="1" customHeight="1" x14ac:dyDescent="0.15">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63</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15">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65</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15">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66</v>
      </c>
      <c r="Z480" s="196"/>
      <c r="AA480" s="197"/>
      <c r="AB480" s="566" t="s">
        <v>67</v>
      </c>
      <c r="AC480" s="566"/>
      <c r="AD480" s="566"/>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85" hidden="1" customHeight="1" x14ac:dyDescent="0.15">
      <c r="A481" s="175"/>
      <c r="B481" s="172"/>
      <c r="C481" s="166"/>
      <c r="D481" s="172"/>
      <c r="E481" s="110" t="s">
        <v>138</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139</v>
      </c>
      <c r="F484" s="161"/>
      <c r="G484" s="885" t="s">
        <v>129</v>
      </c>
      <c r="H484" s="111"/>
      <c r="I484" s="111"/>
      <c r="J484" s="886"/>
      <c r="K484" s="887"/>
      <c r="L484" s="887"/>
      <c r="M484" s="887"/>
      <c r="N484" s="887"/>
      <c r="O484" s="887"/>
      <c r="P484" s="887"/>
      <c r="Q484" s="887"/>
      <c r="R484" s="887"/>
      <c r="S484" s="887"/>
      <c r="T484" s="888"/>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9"/>
      <c r="AY484" s="78" t="str">
        <f>IF(SUBSTITUTE($J$484,"-","")="","0","1")</f>
        <v>0</v>
      </c>
    </row>
    <row r="485" spans="1:51" ht="18.75" hidden="1" customHeight="1" x14ac:dyDescent="0.15">
      <c r="A485" s="175"/>
      <c r="B485" s="172"/>
      <c r="C485" s="166"/>
      <c r="D485" s="172"/>
      <c r="E485" s="326" t="s">
        <v>130</v>
      </c>
      <c r="F485" s="327"/>
      <c r="G485" s="328" t="s">
        <v>131</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55</v>
      </c>
      <c r="AC485" s="118"/>
      <c r="AD485" s="119"/>
      <c r="AE485" s="316" t="s">
        <v>132</v>
      </c>
      <c r="AF485" s="317"/>
      <c r="AG485" s="317"/>
      <c r="AH485" s="318"/>
      <c r="AI485" s="319" t="s">
        <v>133</v>
      </c>
      <c r="AJ485" s="319"/>
      <c r="AK485" s="319"/>
      <c r="AL485" s="143"/>
      <c r="AM485" s="319" t="s">
        <v>134</v>
      </c>
      <c r="AN485" s="319"/>
      <c r="AO485" s="319"/>
      <c r="AP485" s="143"/>
      <c r="AQ485" s="143" t="s">
        <v>57</v>
      </c>
      <c r="AR485" s="118"/>
      <c r="AS485" s="118"/>
      <c r="AT485" s="119"/>
      <c r="AU485" s="124" t="s">
        <v>58</v>
      </c>
      <c r="AV485" s="124"/>
      <c r="AW485" s="124"/>
      <c r="AX485" s="125"/>
      <c r="AY485">
        <f>COUNTA($G$487)</f>
        <v>0</v>
      </c>
    </row>
    <row r="486" spans="1:51" ht="18.75" hidden="1" customHeight="1" x14ac:dyDescent="0.15">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59</v>
      </c>
      <c r="AH486" s="122"/>
      <c r="AI486" s="320"/>
      <c r="AJ486" s="320"/>
      <c r="AK486" s="320"/>
      <c r="AL486" s="142"/>
      <c r="AM486" s="320"/>
      <c r="AN486" s="320"/>
      <c r="AO486" s="320"/>
      <c r="AP486" s="142"/>
      <c r="AQ486" s="235"/>
      <c r="AR486" s="186"/>
      <c r="AS486" s="121" t="s">
        <v>59</v>
      </c>
      <c r="AT486" s="122"/>
      <c r="AU486" s="186"/>
      <c r="AV486" s="186"/>
      <c r="AW486" s="121" t="s">
        <v>60</v>
      </c>
      <c r="AX486" s="181"/>
      <c r="AY486">
        <f>$AY$485</f>
        <v>0</v>
      </c>
    </row>
    <row r="487" spans="1:51" ht="23.25" hidden="1" customHeight="1" x14ac:dyDescent="0.15">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63</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15">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65</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15">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66</v>
      </c>
      <c r="Z489" s="196"/>
      <c r="AA489" s="197"/>
      <c r="AB489" s="566" t="s">
        <v>67</v>
      </c>
      <c r="AC489" s="566"/>
      <c r="AD489" s="566"/>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15">
      <c r="A490" s="175"/>
      <c r="B490" s="172"/>
      <c r="C490" s="166"/>
      <c r="D490" s="172"/>
      <c r="E490" s="326" t="s">
        <v>130</v>
      </c>
      <c r="F490" s="327"/>
      <c r="G490" s="328" t="s">
        <v>131</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55</v>
      </c>
      <c r="AC490" s="118"/>
      <c r="AD490" s="119"/>
      <c r="AE490" s="316" t="s">
        <v>132</v>
      </c>
      <c r="AF490" s="317"/>
      <c r="AG490" s="317"/>
      <c r="AH490" s="318"/>
      <c r="AI490" s="319" t="s">
        <v>133</v>
      </c>
      <c r="AJ490" s="319"/>
      <c r="AK490" s="319"/>
      <c r="AL490" s="143"/>
      <c r="AM490" s="319" t="s">
        <v>134</v>
      </c>
      <c r="AN490" s="319"/>
      <c r="AO490" s="319"/>
      <c r="AP490" s="143"/>
      <c r="AQ490" s="143" t="s">
        <v>57</v>
      </c>
      <c r="AR490" s="118"/>
      <c r="AS490" s="118"/>
      <c r="AT490" s="119"/>
      <c r="AU490" s="124" t="s">
        <v>58</v>
      </c>
      <c r="AV490" s="124"/>
      <c r="AW490" s="124"/>
      <c r="AX490" s="125"/>
      <c r="AY490">
        <f>COUNTA($G$492)</f>
        <v>0</v>
      </c>
    </row>
    <row r="491" spans="1:51" ht="18.75" hidden="1" customHeight="1" x14ac:dyDescent="0.15">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59</v>
      </c>
      <c r="AH491" s="122"/>
      <c r="AI491" s="320"/>
      <c r="AJ491" s="320"/>
      <c r="AK491" s="320"/>
      <c r="AL491" s="142"/>
      <c r="AM491" s="320"/>
      <c r="AN491" s="320"/>
      <c r="AO491" s="320"/>
      <c r="AP491" s="142"/>
      <c r="AQ491" s="235"/>
      <c r="AR491" s="186"/>
      <c r="AS491" s="121" t="s">
        <v>59</v>
      </c>
      <c r="AT491" s="122"/>
      <c r="AU491" s="186"/>
      <c r="AV491" s="186"/>
      <c r="AW491" s="121" t="s">
        <v>60</v>
      </c>
      <c r="AX491" s="181"/>
      <c r="AY491">
        <f>$AY$490</f>
        <v>0</v>
      </c>
    </row>
    <row r="492" spans="1:51" ht="23.25" hidden="1" customHeight="1" x14ac:dyDescent="0.15">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63</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15">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65</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15">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66</v>
      </c>
      <c r="Z494" s="196"/>
      <c r="AA494" s="197"/>
      <c r="AB494" s="566" t="s">
        <v>67</v>
      </c>
      <c r="AC494" s="566"/>
      <c r="AD494" s="566"/>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15">
      <c r="A495" s="175"/>
      <c r="B495" s="172"/>
      <c r="C495" s="166"/>
      <c r="D495" s="172"/>
      <c r="E495" s="326" t="s">
        <v>130</v>
      </c>
      <c r="F495" s="327"/>
      <c r="G495" s="328" t="s">
        <v>131</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55</v>
      </c>
      <c r="AC495" s="118"/>
      <c r="AD495" s="119"/>
      <c r="AE495" s="316" t="s">
        <v>132</v>
      </c>
      <c r="AF495" s="317"/>
      <c r="AG495" s="317"/>
      <c r="AH495" s="318"/>
      <c r="AI495" s="319" t="s">
        <v>133</v>
      </c>
      <c r="AJ495" s="319"/>
      <c r="AK495" s="319"/>
      <c r="AL495" s="143"/>
      <c r="AM495" s="319" t="s">
        <v>134</v>
      </c>
      <c r="AN495" s="319"/>
      <c r="AO495" s="319"/>
      <c r="AP495" s="143"/>
      <c r="AQ495" s="143" t="s">
        <v>57</v>
      </c>
      <c r="AR495" s="118"/>
      <c r="AS495" s="118"/>
      <c r="AT495" s="119"/>
      <c r="AU495" s="124" t="s">
        <v>58</v>
      </c>
      <c r="AV495" s="124"/>
      <c r="AW495" s="124"/>
      <c r="AX495" s="125"/>
      <c r="AY495">
        <f>COUNTA($G$497)</f>
        <v>0</v>
      </c>
    </row>
    <row r="496" spans="1:51" ht="18.75" hidden="1" customHeight="1" x14ac:dyDescent="0.15">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59</v>
      </c>
      <c r="AH496" s="122"/>
      <c r="AI496" s="320"/>
      <c r="AJ496" s="320"/>
      <c r="AK496" s="320"/>
      <c r="AL496" s="142"/>
      <c r="AM496" s="320"/>
      <c r="AN496" s="320"/>
      <c r="AO496" s="320"/>
      <c r="AP496" s="142"/>
      <c r="AQ496" s="235"/>
      <c r="AR496" s="186"/>
      <c r="AS496" s="121" t="s">
        <v>59</v>
      </c>
      <c r="AT496" s="122"/>
      <c r="AU496" s="186"/>
      <c r="AV496" s="186"/>
      <c r="AW496" s="121" t="s">
        <v>60</v>
      </c>
      <c r="AX496" s="181"/>
      <c r="AY496">
        <f>$AY$495</f>
        <v>0</v>
      </c>
    </row>
    <row r="497" spans="1:51" ht="23.25" hidden="1" customHeight="1" x14ac:dyDescent="0.15">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63</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15">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65</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15">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66</v>
      </c>
      <c r="Z499" s="196"/>
      <c r="AA499" s="197"/>
      <c r="AB499" s="566" t="s">
        <v>67</v>
      </c>
      <c r="AC499" s="566"/>
      <c r="AD499" s="566"/>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15">
      <c r="A500" s="175"/>
      <c r="B500" s="172"/>
      <c r="C500" s="166"/>
      <c r="D500" s="172"/>
      <c r="E500" s="326" t="s">
        <v>130</v>
      </c>
      <c r="F500" s="327"/>
      <c r="G500" s="328" t="s">
        <v>131</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55</v>
      </c>
      <c r="AC500" s="118"/>
      <c r="AD500" s="119"/>
      <c r="AE500" s="316" t="s">
        <v>132</v>
      </c>
      <c r="AF500" s="317"/>
      <c r="AG500" s="317"/>
      <c r="AH500" s="318"/>
      <c r="AI500" s="319" t="s">
        <v>133</v>
      </c>
      <c r="AJ500" s="319"/>
      <c r="AK500" s="319"/>
      <c r="AL500" s="143"/>
      <c r="AM500" s="319" t="s">
        <v>134</v>
      </c>
      <c r="AN500" s="319"/>
      <c r="AO500" s="319"/>
      <c r="AP500" s="143"/>
      <c r="AQ500" s="143" t="s">
        <v>57</v>
      </c>
      <c r="AR500" s="118"/>
      <c r="AS500" s="118"/>
      <c r="AT500" s="119"/>
      <c r="AU500" s="124" t="s">
        <v>58</v>
      </c>
      <c r="AV500" s="124"/>
      <c r="AW500" s="124"/>
      <c r="AX500" s="125"/>
      <c r="AY500">
        <f>COUNTA($G$502)</f>
        <v>0</v>
      </c>
    </row>
    <row r="501" spans="1:51" ht="18.75" hidden="1" customHeight="1" x14ac:dyDescent="0.15">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59</v>
      </c>
      <c r="AH501" s="122"/>
      <c r="AI501" s="320"/>
      <c r="AJ501" s="320"/>
      <c r="AK501" s="320"/>
      <c r="AL501" s="142"/>
      <c r="AM501" s="320"/>
      <c r="AN501" s="320"/>
      <c r="AO501" s="320"/>
      <c r="AP501" s="142"/>
      <c r="AQ501" s="235"/>
      <c r="AR501" s="186"/>
      <c r="AS501" s="121" t="s">
        <v>59</v>
      </c>
      <c r="AT501" s="122"/>
      <c r="AU501" s="186"/>
      <c r="AV501" s="186"/>
      <c r="AW501" s="121" t="s">
        <v>60</v>
      </c>
      <c r="AX501" s="181"/>
      <c r="AY501">
        <f>$AY$500</f>
        <v>0</v>
      </c>
    </row>
    <row r="502" spans="1:51" ht="23.25" hidden="1" customHeight="1" x14ac:dyDescent="0.15">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63</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15">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65</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15">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66</v>
      </c>
      <c r="Z504" s="196"/>
      <c r="AA504" s="197"/>
      <c r="AB504" s="566" t="s">
        <v>67</v>
      </c>
      <c r="AC504" s="566"/>
      <c r="AD504" s="566"/>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15">
      <c r="A505" s="175"/>
      <c r="B505" s="172"/>
      <c r="C505" s="166"/>
      <c r="D505" s="172"/>
      <c r="E505" s="326" t="s">
        <v>130</v>
      </c>
      <c r="F505" s="327"/>
      <c r="G505" s="328" t="s">
        <v>131</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55</v>
      </c>
      <c r="AC505" s="118"/>
      <c r="AD505" s="119"/>
      <c r="AE505" s="316" t="s">
        <v>132</v>
      </c>
      <c r="AF505" s="317"/>
      <c r="AG505" s="317"/>
      <c r="AH505" s="318"/>
      <c r="AI505" s="319" t="s">
        <v>133</v>
      </c>
      <c r="AJ505" s="319"/>
      <c r="AK505" s="319"/>
      <c r="AL505" s="143"/>
      <c r="AM505" s="319" t="s">
        <v>134</v>
      </c>
      <c r="AN505" s="319"/>
      <c r="AO505" s="319"/>
      <c r="AP505" s="143"/>
      <c r="AQ505" s="143" t="s">
        <v>57</v>
      </c>
      <c r="AR505" s="118"/>
      <c r="AS505" s="118"/>
      <c r="AT505" s="119"/>
      <c r="AU505" s="124" t="s">
        <v>58</v>
      </c>
      <c r="AV505" s="124"/>
      <c r="AW505" s="124"/>
      <c r="AX505" s="125"/>
      <c r="AY505">
        <f>COUNTA($G$507)</f>
        <v>0</v>
      </c>
    </row>
    <row r="506" spans="1:51" ht="18.75" hidden="1" customHeight="1" x14ac:dyDescent="0.15">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59</v>
      </c>
      <c r="AH506" s="122"/>
      <c r="AI506" s="320"/>
      <c r="AJ506" s="320"/>
      <c r="AK506" s="320"/>
      <c r="AL506" s="142"/>
      <c r="AM506" s="320"/>
      <c r="AN506" s="320"/>
      <c r="AO506" s="320"/>
      <c r="AP506" s="142"/>
      <c r="AQ506" s="235"/>
      <c r="AR506" s="186"/>
      <c r="AS506" s="121" t="s">
        <v>59</v>
      </c>
      <c r="AT506" s="122"/>
      <c r="AU506" s="186"/>
      <c r="AV506" s="186"/>
      <c r="AW506" s="121" t="s">
        <v>60</v>
      </c>
      <c r="AX506" s="181"/>
      <c r="AY506">
        <f>$AY$505</f>
        <v>0</v>
      </c>
    </row>
    <row r="507" spans="1:51" ht="23.25" hidden="1" customHeight="1" x14ac:dyDescent="0.15">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63</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15">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65</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15">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66</v>
      </c>
      <c r="Z509" s="196"/>
      <c r="AA509" s="197"/>
      <c r="AB509" s="566" t="s">
        <v>67</v>
      </c>
      <c r="AC509" s="566"/>
      <c r="AD509" s="566"/>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15">
      <c r="A510" s="175"/>
      <c r="B510" s="172"/>
      <c r="C510" s="166"/>
      <c r="D510" s="172"/>
      <c r="E510" s="326" t="s">
        <v>136</v>
      </c>
      <c r="F510" s="327"/>
      <c r="G510" s="328" t="s">
        <v>137</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55</v>
      </c>
      <c r="AC510" s="118"/>
      <c r="AD510" s="119"/>
      <c r="AE510" s="316" t="s">
        <v>132</v>
      </c>
      <c r="AF510" s="317"/>
      <c r="AG510" s="317"/>
      <c r="AH510" s="318"/>
      <c r="AI510" s="319" t="s">
        <v>133</v>
      </c>
      <c r="AJ510" s="319"/>
      <c r="AK510" s="319"/>
      <c r="AL510" s="143"/>
      <c r="AM510" s="319" t="s">
        <v>134</v>
      </c>
      <c r="AN510" s="319"/>
      <c r="AO510" s="319"/>
      <c r="AP510" s="143"/>
      <c r="AQ510" s="143" t="s">
        <v>57</v>
      </c>
      <c r="AR510" s="118"/>
      <c r="AS510" s="118"/>
      <c r="AT510" s="119"/>
      <c r="AU510" s="124" t="s">
        <v>58</v>
      </c>
      <c r="AV510" s="124"/>
      <c r="AW510" s="124"/>
      <c r="AX510" s="125"/>
      <c r="AY510">
        <f>COUNTA($G$512)</f>
        <v>0</v>
      </c>
    </row>
    <row r="511" spans="1:51" ht="18.75" hidden="1" customHeight="1" x14ac:dyDescent="0.15">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59</v>
      </c>
      <c r="AH511" s="122"/>
      <c r="AI511" s="320"/>
      <c r="AJ511" s="320"/>
      <c r="AK511" s="320"/>
      <c r="AL511" s="142"/>
      <c r="AM511" s="320"/>
      <c r="AN511" s="320"/>
      <c r="AO511" s="320"/>
      <c r="AP511" s="142"/>
      <c r="AQ511" s="235"/>
      <c r="AR511" s="186"/>
      <c r="AS511" s="121" t="s">
        <v>59</v>
      </c>
      <c r="AT511" s="122"/>
      <c r="AU511" s="186"/>
      <c r="AV511" s="186"/>
      <c r="AW511" s="121" t="s">
        <v>60</v>
      </c>
      <c r="AX511" s="181"/>
      <c r="AY511">
        <f>$AY$510</f>
        <v>0</v>
      </c>
    </row>
    <row r="512" spans="1:51" ht="23.25" hidden="1" customHeight="1" x14ac:dyDescent="0.15">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63</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15">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65</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15">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66</v>
      </c>
      <c r="Z514" s="196"/>
      <c r="AA514" s="197"/>
      <c r="AB514" s="566" t="s">
        <v>67</v>
      </c>
      <c r="AC514" s="566"/>
      <c r="AD514" s="566"/>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15">
      <c r="A515" s="175"/>
      <c r="B515" s="172"/>
      <c r="C515" s="166"/>
      <c r="D515" s="172"/>
      <c r="E515" s="326" t="s">
        <v>136</v>
      </c>
      <c r="F515" s="327"/>
      <c r="G515" s="328" t="s">
        <v>137</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55</v>
      </c>
      <c r="AC515" s="118"/>
      <c r="AD515" s="119"/>
      <c r="AE515" s="316" t="s">
        <v>132</v>
      </c>
      <c r="AF515" s="317"/>
      <c r="AG515" s="317"/>
      <c r="AH515" s="318"/>
      <c r="AI515" s="319" t="s">
        <v>133</v>
      </c>
      <c r="AJ515" s="319"/>
      <c r="AK515" s="319"/>
      <c r="AL515" s="143"/>
      <c r="AM515" s="319" t="s">
        <v>134</v>
      </c>
      <c r="AN515" s="319"/>
      <c r="AO515" s="319"/>
      <c r="AP515" s="143"/>
      <c r="AQ515" s="143" t="s">
        <v>57</v>
      </c>
      <c r="AR515" s="118"/>
      <c r="AS515" s="118"/>
      <c r="AT515" s="119"/>
      <c r="AU515" s="124" t="s">
        <v>58</v>
      </c>
      <c r="AV515" s="124"/>
      <c r="AW515" s="124"/>
      <c r="AX515" s="125"/>
      <c r="AY515">
        <f>COUNTA($G$517)</f>
        <v>0</v>
      </c>
    </row>
    <row r="516" spans="1:51" ht="18.75" hidden="1" customHeight="1" x14ac:dyDescent="0.15">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59</v>
      </c>
      <c r="AH516" s="122"/>
      <c r="AI516" s="320"/>
      <c r="AJ516" s="320"/>
      <c r="AK516" s="320"/>
      <c r="AL516" s="142"/>
      <c r="AM516" s="320"/>
      <c r="AN516" s="320"/>
      <c r="AO516" s="320"/>
      <c r="AP516" s="142"/>
      <c r="AQ516" s="235"/>
      <c r="AR516" s="186"/>
      <c r="AS516" s="121" t="s">
        <v>59</v>
      </c>
      <c r="AT516" s="122"/>
      <c r="AU516" s="186"/>
      <c r="AV516" s="186"/>
      <c r="AW516" s="121" t="s">
        <v>60</v>
      </c>
      <c r="AX516" s="181"/>
      <c r="AY516">
        <f>$AY$515</f>
        <v>0</v>
      </c>
    </row>
    <row r="517" spans="1:51" ht="23.25" hidden="1" customHeight="1" x14ac:dyDescent="0.15">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63</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15">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65</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15">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66</v>
      </c>
      <c r="Z519" s="196"/>
      <c r="AA519" s="197"/>
      <c r="AB519" s="566" t="s">
        <v>67</v>
      </c>
      <c r="AC519" s="566"/>
      <c r="AD519" s="566"/>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15">
      <c r="A520" s="175"/>
      <c r="B520" s="172"/>
      <c r="C520" s="166"/>
      <c r="D520" s="172"/>
      <c r="E520" s="326" t="s">
        <v>136</v>
      </c>
      <c r="F520" s="327"/>
      <c r="G520" s="328" t="s">
        <v>137</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55</v>
      </c>
      <c r="AC520" s="118"/>
      <c r="AD520" s="119"/>
      <c r="AE520" s="316" t="s">
        <v>132</v>
      </c>
      <c r="AF520" s="317"/>
      <c r="AG520" s="317"/>
      <c r="AH520" s="318"/>
      <c r="AI520" s="319" t="s">
        <v>133</v>
      </c>
      <c r="AJ520" s="319"/>
      <c r="AK520" s="319"/>
      <c r="AL520" s="143"/>
      <c r="AM520" s="319" t="s">
        <v>134</v>
      </c>
      <c r="AN520" s="319"/>
      <c r="AO520" s="319"/>
      <c r="AP520" s="143"/>
      <c r="AQ520" s="143" t="s">
        <v>57</v>
      </c>
      <c r="AR520" s="118"/>
      <c r="AS520" s="118"/>
      <c r="AT520" s="119"/>
      <c r="AU520" s="124" t="s">
        <v>58</v>
      </c>
      <c r="AV520" s="124"/>
      <c r="AW520" s="124"/>
      <c r="AX520" s="125"/>
      <c r="AY520">
        <f>COUNTA($G$522)</f>
        <v>0</v>
      </c>
    </row>
    <row r="521" spans="1:51" ht="18.75" hidden="1" customHeight="1" x14ac:dyDescent="0.15">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59</v>
      </c>
      <c r="AH521" s="122"/>
      <c r="AI521" s="320"/>
      <c r="AJ521" s="320"/>
      <c r="AK521" s="320"/>
      <c r="AL521" s="142"/>
      <c r="AM521" s="320"/>
      <c r="AN521" s="320"/>
      <c r="AO521" s="320"/>
      <c r="AP521" s="142"/>
      <c r="AQ521" s="235"/>
      <c r="AR521" s="186"/>
      <c r="AS521" s="121" t="s">
        <v>59</v>
      </c>
      <c r="AT521" s="122"/>
      <c r="AU521" s="186"/>
      <c r="AV521" s="186"/>
      <c r="AW521" s="121" t="s">
        <v>60</v>
      </c>
      <c r="AX521" s="181"/>
      <c r="AY521">
        <f>$AY$520</f>
        <v>0</v>
      </c>
    </row>
    <row r="522" spans="1:51" ht="23.25" hidden="1" customHeight="1" x14ac:dyDescent="0.15">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63</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15">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65</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15">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66</v>
      </c>
      <c r="Z524" s="196"/>
      <c r="AA524" s="197"/>
      <c r="AB524" s="566" t="s">
        <v>67</v>
      </c>
      <c r="AC524" s="566"/>
      <c r="AD524" s="566"/>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15">
      <c r="A525" s="175"/>
      <c r="B525" s="172"/>
      <c r="C525" s="166"/>
      <c r="D525" s="172"/>
      <c r="E525" s="326" t="s">
        <v>136</v>
      </c>
      <c r="F525" s="327"/>
      <c r="G525" s="328" t="s">
        <v>137</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55</v>
      </c>
      <c r="AC525" s="118"/>
      <c r="AD525" s="119"/>
      <c r="AE525" s="316" t="s">
        <v>132</v>
      </c>
      <c r="AF525" s="317"/>
      <c r="AG525" s="317"/>
      <c r="AH525" s="318"/>
      <c r="AI525" s="319" t="s">
        <v>133</v>
      </c>
      <c r="AJ525" s="319"/>
      <c r="AK525" s="319"/>
      <c r="AL525" s="143"/>
      <c r="AM525" s="319" t="s">
        <v>134</v>
      </c>
      <c r="AN525" s="319"/>
      <c r="AO525" s="319"/>
      <c r="AP525" s="143"/>
      <c r="AQ525" s="143" t="s">
        <v>57</v>
      </c>
      <c r="AR525" s="118"/>
      <c r="AS525" s="118"/>
      <c r="AT525" s="119"/>
      <c r="AU525" s="124" t="s">
        <v>58</v>
      </c>
      <c r="AV525" s="124"/>
      <c r="AW525" s="124"/>
      <c r="AX525" s="125"/>
      <c r="AY525">
        <f>COUNTA($G$527)</f>
        <v>0</v>
      </c>
    </row>
    <row r="526" spans="1:51" ht="18.75" hidden="1" customHeight="1" x14ac:dyDescent="0.15">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59</v>
      </c>
      <c r="AH526" s="122"/>
      <c r="AI526" s="320"/>
      <c r="AJ526" s="320"/>
      <c r="AK526" s="320"/>
      <c r="AL526" s="142"/>
      <c r="AM526" s="320"/>
      <c r="AN526" s="320"/>
      <c r="AO526" s="320"/>
      <c r="AP526" s="142"/>
      <c r="AQ526" s="235"/>
      <c r="AR526" s="186"/>
      <c r="AS526" s="121" t="s">
        <v>59</v>
      </c>
      <c r="AT526" s="122"/>
      <c r="AU526" s="186"/>
      <c r="AV526" s="186"/>
      <c r="AW526" s="121" t="s">
        <v>60</v>
      </c>
      <c r="AX526" s="181"/>
      <c r="AY526">
        <f>$AY$525</f>
        <v>0</v>
      </c>
    </row>
    <row r="527" spans="1:51" ht="23.25" hidden="1" customHeight="1" x14ac:dyDescent="0.15">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63</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15">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65</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15">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66</v>
      </c>
      <c r="Z529" s="196"/>
      <c r="AA529" s="197"/>
      <c r="AB529" s="566" t="s">
        <v>67</v>
      </c>
      <c r="AC529" s="566"/>
      <c r="AD529" s="566"/>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15">
      <c r="A530" s="175"/>
      <c r="B530" s="172"/>
      <c r="C530" s="166"/>
      <c r="D530" s="172"/>
      <c r="E530" s="326" t="s">
        <v>136</v>
      </c>
      <c r="F530" s="327"/>
      <c r="G530" s="328" t="s">
        <v>137</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55</v>
      </c>
      <c r="AC530" s="118"/>
      <c r="AD530" s="119"/>
      <c r="AE530" s="316" t="s">
        <v>132</v>
      </c>
      <c r="AF530" s="317"/>
      <c r="AG530" s="317"/>
      <c r="AH530" s="318"/>
      <c r="AI530" s="319" t="s">
        <v>133</v>
      </c>
      <c r="AJ530" s="319"/>
      <c r="AK530" s="319"/>
      <c r="AL530" s="143"/>
      <c r="AM530" s="319" t="s">
        <v>134</v>
      </c>
      <c r="AN530" s="319"/>
      <c r="AO530" s="319"/>
      <c r="AP530" s="143"/>
      <c r="AQ530" s="143" t="s">
        <v>57</v>
      </c>
      <c r="AR530" s="118"/>
      <c r="AS530" s="118"/>
      <c r="AT530" s="119"/>
      <c r="AU530" s="124" t="s">
        <v>58</v>
      </c>
      <c r="AV530" s="124"/>
      <c r="AW530" s="124"/>
      <c r="AX530" s="125"/>
      <c r="AY530">
        <f>COUNTA($G$532)</f>
        <v>0</v>
      </c>
    </row>
    <row r="531" spans="1:51" ht="18.75" hidden="1" customHeight="1" x14ac:dyDescent="0.15">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59</v>
      </c>
      <c r="AH531" s="122"/>
      <c r="AI531" s="320"/>
      <c r="AJ531" s="320"/>
      <c r="AK531" s="320"/>
      <c r="AL531" s="142"/>
      <c r="AM531" s="320"/>
      <c r="AN531" s="320"/>
      <c r="AO531" s="320"/>
      <c r="AP531" s="142"/>
      <c r="AQ531" s="235"/>
      <c r="AR531" s="186"/>
      <c r="AS531" s="121" t="s">
        <v>59</v>
      </c>
      <c r="AT531" s="122"/>
      <c r="AU531" s="186"/>
      <c r="AV531" s="186"/>
      <c r="AW531" s="121" t="s">
        <v>60</v>
      </c>
      <c r="AX531" s="181"/>
      <c r="AY531">
        <f>$AY$530</f>
        <v>0</v>
      </c>
    </row>
    <row r="532" spans="1:51" ht="23.25" hidden="1" customHeight="1" x14ac:dyDescent="0.15">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63</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15">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65</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15">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66</v>
      </c>
      <c r="Z534" s="196"/>
      <c r="AA534" s="197"/>
      <c r="AB534" s="566" t="s">
        <v>67</v>
      </c>
      <c r="AC534" s="566"/>
      <c r="AD534" s="566"/>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85" hidden="1" customHeight="1" x14ac:dyDescent="0.15">
      <c r="A535" s="175"/>
      <c r="B535" s="172"/>
      <c r="C535" s="166"/>
      <c r="D535" s="172"/>
      <c r="E535" s="110" t="s">
        <v>140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139</v>
      </c>
      <c r="F538" s="161"/>
      <c r="G538" s="885" t="s">
        <v>129</v>
      </c>
      <c r="H538" s="111"/>
      <c r="I538" s="111"/>
      <c r="J538" s="886"/>
      <c r="K538" s="887"/>
      <c r="L538" s="887"/>
      <c r="M538" s="887"/>
      <c r="N538" s="887"/>
      <c r="O538" s="887"/>
      <c r="P538" s="887"/>
      <c r="Q538" s="887"/>
      <c r="R538" s="887"/>
      <c r="S538" s="887"/>
      <c r="T538" s="888"/>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9"/>
      <c r="AY538" s="78" t="str">
        <f>IF(SUBSTITUTE($J$538,"-","")="","0","1")</f>
        <v>0</v>
      </c>
    </row>
    <row r="539" spans="1:51" ht="18.75" hidden="1" customHeight="1" x14ac:dyDescent="0.15">
      <c r="A539" s="175"/>
      <c r="B539" s="172"/>
      <c r="C539" s="166"/>
      <c r="D539" s="172"/>
      <c r="E539" s="326" t="s">
        <v>130</v>
      </c>
      <c r="F539" s="327"/>
      <c r="G539" s="328" t="s">
        <v>131</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55</v>
      </c>
      <c r="AC539" s="118"/>
      <c r="AD539" s="119"/>
      <c r="AE539" s="316" t="s">
        <v>132</v>
      </c>
      <c r="AF539" s="317"/>
      <c r="AG539" s="317"/>
      <c r="AH539" s="318"/>
      <c r="AI539" s="319" t="s">
        <v>133</v>
      </c>
      <c r="AJ539" s="319"/>
      <c r="AK539" s="319"/>
      <c r="AL539" s="143"/>
      <c r="AM539" s="319" t="s">
        <v>134</v>
      </c>
      <c r="AN539" s="319"/>
      <c r="AO539" s="319"/>
      <c r="AP539" s="143"/>
      <c r="AQ539" s="143" t="s">
        <v>57</v>
      </c>
      <c r="AR539" s="118"/>
      <c r="AS539" s="118"/>
      <c r="AT539" s="119"/>
      <c r="AU539" s="124" t="s">
        <v>58</v>
      </c>
      <c r="AV539" s="124"/>
      <c r="AW539" s="124"/>
      <c r="AX539" s="125"/>
      <c r="AY539">
        <f>COUNTA($G$541)</f>
        <v>0</v>
      </c>
    </row>
    <row r="540" spans="1:51" ht="18.75" hidden="1" customHeight="1" x14ac:dyDescent="0.15">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59</v>
      </c>
      <c r="AH540" s="122"/>
      <c r="AI540" s="320"/>
      <c r="AJ540" s="320"/>
      <c r="AK540" s="320"/>
      <c r="AL540" s="142"/>
      <c r="AM540" s="320"/>
      <c r="AN540" s="320"/>
      <c r="AO540" s="320"/>
      <c r="AP540" s="142"/>
      <c r="AQ540" s="235"/>
      <c r="AR540" s="186"/>
      <c r="AS540" s="121" t="s">
        <v>59</v>
      </c>
      <c r="AT540" s="122"/>
      <c r="AU540" s="186"/>
      <c r="AV540" s="186"/>
      <c r="AW540" s="121" t="s">
        <v>60</v>
      </c>
      <c r="AX540" s="181"/>
      <c r="AY540">
        <f>$AY$539</f>
        <v>0</v>
      </c>
    </row>
    <row r="541" spans="1:51" ht="23.25" hidden="1" customHeight="1" x14ac:dyDescent="0.15">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63</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15">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65</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15">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66</v>
      </c>
      <c r="Z543" s="196"/>
      <c r="AA543" s="197"/>
      <c r="AB543" s="566" t="s">
        <v>67</v>
      </c>
      <c r="AC543" s="566"/>
      <c r="AD543" s="566"/>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15">
      <c r="A544" s="175"/>
      <c r="B544" s="172"/>
      <c r="C544" s="166"/>
      <c r="D544" s="172"/>
      <c r="E544" s="326" t="s">
        <v>130</v>
      </c>
      <c r="F544" s="327"/>
      <c r="G544" s="328" t="s">
        <v>131</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55</v>
      </c>
      <c r="AC544" s="118"/>
      <c r="AD544" s="119"/>
      <c r="AE544" s="316" t="s">
        <v>132</v>
      </c>
      <c r="AF544" s="317"/>
      <c r="AG544" s="317"/>
      <c r="AH544" s="318"/>
      <c r="AI544" s="319" t="s">
        <v>133</v>
      </c>
      <c r="AJ544" s="319"/>
      <c r="AK544" s="319"/>
      <c r="AL544" s="143"/>
      <c r="AM544" s="319" t="s">
        <v>134</v>
      </c>
      <c r="AN544" s="319"/>
      <c r="AO544" s="319"/>
      <c r="AP544" s="143"/>
      <c r="AQ544" s="143" t="s">
        <v>57</v>
      </c>
      <c r="AR544" s="118"/>
      <c r="AS544" s="118"/>
      <c r="AT544" s="119"/>
      <c r="AU544" s="124" t="s">
        <v>58</v>
      </c>
      <c r="AV544" s="124"/>
      <c r="AW544" s="124"/>
      <c r="AX544" s="125"/>
      <c r="AY544">
        <f>COUNTA($G$546)</f>
        <v>0</v>
      </c>
    </row>
    <row r="545" spans="1:51" ht="18.75" hidden="1" customHeight="1" x14ac:dyDescent="0.15">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59</v>
      </c>
      <c r="AH545" s="122"/>
      <c r="AI545" s="320"/>
      <c r="AJ545" s="320"/>
      <c r="AK545" s="320"/>
      <c r="AL545" s="142"/>
      <c r="AM545" s="320"/>
      <c r="AN545" s="320"/>
      <c r="AO545" s="320"/>
      <c r="AP545" s="142"/>
      <c r="AQ545" s="235"/>
      <c r="AR545" s="186"/>
      <c r="AS545" s="121" t="s">
        <v>59</v>
      </c>
      <c r="AT545" s="122"/>
      <c r="AU545" s="186"/>
      <c r="AV545" s="186"/>
      <c r="AW545" s="121" t="s">
        <v>60</v>
      </c>
      <c r="AX545" s="181"/>
      <c r="AY545">
        <f>$AY$544</f>
        <v>0</v>
      </c>
    </row>
    <row r="546" spans="1:51" ht="23.25" hidden="1" customHeight="1" x14ac:dyDescent="0.15">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63</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15">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65</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15">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66</v>
      </c>
      <c r="Z548" s="196"/>
      <c r="AA548" s="197"/>
      <c r="AB548" s="566" t="s">
        <v>67</v>
      </c>
      <c r="AC548" s="566"/>
      <c r="AD548" s="566"/>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15">
      <c r="A549" s="175"/>
      <c r="B549" s="172"/>
      <c r="C549" s="166"/>
      <c r="D549" s="172"/>
      <c r="E549" s="326" t="s">
        <v>130</v>
      </c>
      <c r="F549" s="327"/>
      <c r="G549" s="328" t="s">
        <v>131</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55</v>
      </c>
      <c r="AC549" s="118"/>
      <c r="AD549" s="119"/>
      <c r="AE549" s="316" t="s">
        <v>132</v>
      </c>
      <c r="AF549" s="317"/>
      <c r="AG549" s="317"/>
      <c r="AH549" s="318"/>
      <c r="AI549" s="319" t="s">
        <v>133</v>
      </c>
      <c r="AJ549" s="319"/>
      <c r="AK549" s="319"/>
      <c r="AL549" s="143"/>
      <c r="AM549" s="319" t="s">
        <v>134</v>
      </c>
      <c r="AN549" s="319"/>
      <c r="AO549" s="319"/>
      <c r="AP549" s="143"/>
      <c r="AQ549" s="143" t="s">
        <v>57</v>
      </c>
      <c r="AR549" s="118"/>
      <c r="AS549" s="118"/>
      <c r="AT549" s="119"/>
      <c r="AU549" s="124" t="s">
        <v>58</v>
      </c>
      <c r="AV549" s="124"/>
      <c r="AW549" s="124"/>
      <c r="AX549" s="125"/>
      <c r="AY549">
        <f>COUNTA($G$551)</f>
        <v>0</v>
      </c>
    </row>
    <row r="550" spans="1:51" ht="18.75" hidden="1" customHeight="1" x14ac:dyDescent="0.15">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59</v>
      </c>
      <c r="AH550" s="122"/>
      <c r="AI550" s="320"/>
      <c r="AJ550" s="320"/>
      <c r="AK550" s="320"/>
      <c r="AL550" s="142"/>
      <c r="AM550" s="320"/>
      <c r="AN550" s="320"/>
      <c r="AO550" s="320"/>
      <c r="AP550" s="142"/>
      <c r="AQ550" s="235"/>
      <c r="AR550" s="186"/>
      <c r="AS550" s="121" t="s">
        <v>59</v>
      </c>
      <c r="AT550" s="122"/>
      <c r="AU550" s="186"/>
      <c r="AV550" s="186"/>
      <c r="AW550" s="121" t="s">
        <v>60</v>
      </c>
      <c r="AX550" s="181"/>
      <c r="AY550">
        <f>$AY$549</f>
        <v>0</v>
      </c>
    </row>
    <row r="551" spans="1:51" ht="23.25" hidden="1" customHeight="1" x14ac:dyDescent="0.15">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63</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15">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65</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15">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66</v>
      </c>
      <c r="Z553" s="196"/>
      <c r="AA553" s="197"/>
      <c r="AB553" s="566" t="s">
        <v>67</v>
      </c>
      <c r="AC553" s="566"/>
      <c r="AD553" s="566"/>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15">
      <c r="A554" s="175"/>
      <c r="B554" s="172"/>
      <c r="C554" s="166"/>
      <c r="D554" s="172"/>
      <c r="E554" s="326" t="s">
        <v>130</v>
      </c>
      <c r="F554" s="327"/>
      <c r="G554" s="328" t="s">
        <v>131</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55</v>
      </c>
      <c r="AC554" s="118"/>
      <c r="AD554" s="119"/>
      <c r="AE554" s="316" t="s">
        <v>132</v>
      </c>
      <c r="AF554" s="317"/>
      <c r="AG554" s="317"/>
      <c r="AH554" s="318"/>
      <c r="AI554" s="319" t="s">
        <v>133</v>
      </c>
      <c r="AJ554" s="319"/>
      <c r="AK554" s="319"/>
      <c r="AL554" s="143"/>
      <c r="AM554" s="319" t="s">
        <v>134</v>
      </c>
      <c r="AN554" s="319"/>
      <c r="AO554" s="319"/>
      <c r="AP554" s="143"/>
      <c r="AQ554" s="143" t="s">
        <v>57</v>
      </c>
      <c r="AR554" s="118"/>
      <c r="AS554" s="118"/>
      <c r="AT554" s="119"/>
      <c r="AU554" s="124" t="s">
        <v>58</v>
      </c>
      <c r="AV554" s="124"/>
      <c r="AW554" s="124"/>
      <c r="AX554" s="125"/>
      <c r="AY554">
        <f>COUNTA($G$556)</f>
        <v>0</v>
      </c>
    </row>
    <row r="555" spans="1:51" ht="18.75" hidden="1" customHeight="1" x14ac:dyDescent="0.15">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59</v>
      </c>
      <c r="AH555" s="122"/>
      <c r="AI555" s="320"/>
      <c r="AJ555" s="320"/>
      <c r="AK555" s="320"/>
      <c r="AL555" s="142"/>
      <c r="AM555" s="320"/>
      <c r="AN555" s="320"/>
      <c r="AO555" s="320"/>
      <c r="AP555" s="142"/>
      <c r="AQ555" s="235"/>
      <c r="AR555" s="186"/>
      <c r="AS555" s="121" t="s">
        <v>59</v>
      </c>
      <c r="AT555" s="122"/>
      <c r="AU555" s="186"/>
      <c r="AV555" s="186"/>
      <c r="AW555" s="121" t="s">
        <v>60</v>
      </c>
      <c r="AX555" s="181"/>
      <c r="AY555">
        <f>$AY$554</f>
        <v>0</v>
      </c>
    </row>
    <row r="556" spans="1:51" ht="23.25" hidden="1" customHeight="1" x14ac:dyDescent="0.15">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63</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15">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65</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15">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66</v>
      </c>
      <c r="Z558" s="196"/>
      <c r="AA558" s="197"/>
      <c r="AB558" s="566" t="s">
        <v>67</v>
      </c>
      <c r="AC558" s="566"/>
      <c r="AD558" s="566"/>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15">
      <c r="A559" s="175"/>
      <c r="B559" s="172"/>
      <c r="C559" s="166"/>
      <c r="D559" s="172"/>
      <c r="E559" s="326" t="s">
        <v>130</v>
      </c>
      <c r="F559" s="327"/>
      <c r="G559" s="328" t="s">
        <v>131</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55</v>
      </c>
      <c r="AC559" s="118"/>
      <c r="AD559" s="119"/>
      <c r="AE559" s="316" t="s">
        <v>132</v>
      </c>
      <c r="AF559" s="317"/>
      <c r="AG559" s="317"/>
      <c r="AH559" s="318"/>
      <c r="AI559" s="319" t="s">
        <v>133</v>
      </c>
      <c r="AJ559" s="319"/>
      <c r="AK559" s="319"/>
      <c r="AL559" s="143"/>
      <c r="AM559" s="319" t="s">
        <v>134</v>
      </c>
      <c r="AN559" s="319"/>
      <c r="AO559" s="319"/>
      <c r="AP559" s="143"/>
      <c r="AQ559" s="143" t="s">
        <v>57</v>
      </c>
      <c r="AR559" s="118"/>
      <c r="AS559" s="118"/>
      <c r="AT559" s="119"/>
      <c r="AU559" s="124" t="s">
        <v>58</v>
      </c>
      <c r="AV559" s="124"/>
      <c r="AW559" s="124"/>
      <c r="AX559" s="125"/>
      <c r="AY559">
        <f>COUNTA($G$561)</f>
        <v>0</v>
      </c>
    </row>
    <row r="560" spans="1:51" ht="18.75" hidden="1" customHeight="1" x14ac:dyDescent="0.15">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59</v>
      </c>
      <c r="AH560" s="122"/>
      <c r="AI560" s="320"/>
      <c r="AJ560" s="320"/>
      <c r="AK560" s="320"/>
      <c r="AL560" s="142"/>
      <c r="AM560" s="320"/>
      <c r="AN560" s="320"/>
      <c r="AO560" s="320"/>
      <c r="AP560" s="142"/>
      <c r="AQ560" s="235"/>
      <c r="AR560" s="186"/>
      <c r="AS560" s="121" t="s">
        <v>59</v>
      </c>
      <c r="AT560" s="122"/>
      <c r="AU560" s="186"/>
      <c r="AV560" s="186"/>
      <c r="AW560" s="121" t="s">
        <v>60</v>
      </c>
      <c r="AX560" s="181"/>
      <c r="AY560">
        <f>$AY$559</f>
        <v>0</v>
      </c>
    </row>
    <row r="561" spans="1:51" ht="23.25" hidden="1" customHeight="1" x14ac:dyDescent="0.15">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63</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15">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65</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15">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66</v>
      </c>
      <c r="Z563" s="196"/>
      <c r="AA563" s="197"/>
      <c r="AB563" s="566" t="s">
        <v>67</v>
      </c>
      <c r="AC563" s="566"/>
      <c r="AD563" s="566"/>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15">
      <c r="A564" s="175"/>
      <c r="B564" s="172"/>
      <c r="C564" s="166"/>
      <c r="D564" s="172"/>
      <c r="E564" s="326" t="s">
        <v>136</v>
      </c>
      <c r="F564" s="327"/>
      <c r="G564" s="328" t="s">
        <v>137</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55</v>
      </c>
      <c r="AC564" s="118"/>
      <c r="AD564" s="119"/>
      <c r="AE564" s="316" t="s">
        <v>132</v>
      </c>
      <c r="AF564" s="317"/>
      <c r="AG564" s="317"/>
      <c r="AH564" s="318"/>
      <c r="AI564" s="319" t="s">
        <v>133</v>
      </c>
      <c r="AJ564" s="319"/>
      <c r="AK564" s="319"/>
      <c r="AL564" s="143"/>
      <c r="AM564" s="319" t="s">
        <v>134</v>
      </c>
      <c r="AN564" s="319"/>
      <c r="AO564" s="319"/>
      <c r="AP564" s="143"/>
      <c r="AQ564" s="143" t="s">
        <v>57</v>
      </c>
      <c r="AR564" s="118"/>
      <c r="AS564" s="118"/>
      <c r="AT564" s="119"/>
      <c r="AU564" s="124" t="s">
        <v>58</v>
      </c>
      <c r="AV564" s="124"/>
      <c r="AW564" s="124"/>
      <c r="AX564" s="125"/>
      <c r="AY564">
        <f>COUNTA($G$566)</f>
        <v>0</v>
      </c>
    </row>
    <row r="565" spans="1:51" ht="18.75" hidden="1" customHeight="1" x14ac:dyDescent="0.15">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59</v>
      </c>
      <c r="AH565" s="122"/>
      <c r="AI565" s="320"/>
      <c r="AJ565" s="320"/>
      <c r="AK565" s="320"/>
      <c r="AL565" s="142"/>
      <c r="AM565" s="320"/>
      <c r="AN565" s="320"/>
      <c r="AO565" s="320"/>
      <c r="AP565" s="142"/>
      <c r="AQ565" s="235"/>
      <c r="AR565" s="186"/>
      <c r="AS565" s="121" t="s">
        <v>59</v>
      </c>
      <c r="AT565" s="122"/>
      <c r="AU565" s="186"/>
      <c r="AV565" s="186"/>
      <c r="AW565" s="121" t="s">
        <v>60</v>
      </c>
      <c r="AX565" s="181"/>
      <c r="AY565">
        <f>$AY$564</f>
        <v>0</v>
      </c>
    </row>
    <row r="566" spans="1:51" ht="23.25" hidden="1" customHeight="1" x14ac:dyDescent="0.15">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63</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15">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65</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15">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66</v>
      </c>
      <c r="Z568" s="196"/>
      <c r="AA568" s="197"/>
      <c r="AB568" s="566" t="s">
        <v>67</v>
      </c>
      <c r="AC568" s="566"/>
      <c r="AD568" s="566"/>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15">
      <c r="A569" s="175"/>
      <c r="B569" s="172"/>
      <c r="C569" s="166"/>
      <c r="D569" s="172"/>
      <c r="E569" s="326" t="s">
        <v>136</v>
      </c>
      <c r="F569" s="327"/>
      <c r="G569" s="328" t="s">
        <v>137</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55</v>
      </c>
      <c r="AC569" s="118"/>
      <c r="AD569" s="119"/>
      <c r="AE569" s="316" t="s">
        <v>132</v>
      </c>
      <c r="AF569" s="317"/>
      <c r="AG569" s="317"/>
      <c r="AH569" s="318"/>
      <c r="AI569" s="319" t="s">
        <v>133</v>
      </c>
      <c r="AJ569" s="319"/>
      <c r="AK569" s="319"/>
      <c r="AL569" s="143"/>
      <c r="AM569" s="319" t="s">
        <v>134</v>
      </c>
      <c r="AN569" s="319"/>
      <c r="AO569" s="319"/>
      <c r="AP569" s="143"/>
      <c r="AQ569" s="143" t="s">
        <v>57</v>
      </c>
      <c r="AR569" s="118"/>
      <c r="AS569" s="118"/>
      <c r="AT569" s="119"/>
      <c r="AU569" s="124" t="s">
        <v>58</v>
      </c>
      <c r="AV569" s="124"/>
      <c r="AW569" s="124"/>
      <c r="AX569" s="125"/>
      <c r="AY569">
        <f>COUNTA($G$571)</f>
        <v>0</v>
      </c>
    </row>
    <row r="570" spans="1:51" ht="18.75" hidden="1" customHeight="1" x14ac:dyDescent="0.15">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59</v>
      </c>
      <c r="AH570" s="122"/>
      <c r="AI570" s="320"/>
      <c r="AJ570" s="320"/>
      <c r="AK570" s="320"/>
      <c r="AL570" s="142"/>
      <c r="AM570" s="320"/>
      <c r="AN570" s="320"/>
      <c r="AO570" s="320"/>
      <c r="AP570" s="142"/>
      <c r="AQ570" s="235"/>
      <c r="AR570" s="186"/>
      <c r="AS570" s="121" t="s">
        <v>59</v>
      </c>
      <c r="AT570" s="122"/>
      <c r="AU570" s="186"/>
      <c r="AV570" s="186"/>
      <c r="AW570" s="121" t="s">
        <v>60</v>
      </c>
      <c r="AX570" s="181"/>
      <c r="AY570">
        <f>$AY$569</f>
        <v>0</v>
      </c>
    </row>
    <row r="571" spans="1:51" ht="23.25" hidden="1" customHeight="1" x14ac:dyDescent="0.15">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63</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15">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65</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15">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66</v>
      </c>
      <c r="Z573" s="196"/>
      <c r="AA573" s="197"/>
      <c r="AB573" s="566" t="s">
        <v>67</v>
      </c>
      <c r="AC573" s="566"/>
      <c r="AD573" s="566"/>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15">
      <c r="A574" s="175"/>
      <c r="B574" s="172"/>
      <c r="C574" s="166"/>
      <c r="D574" s="172"/>
      <c r="E574" s="326" t="s">
        <v>136</v>
      </c>
      <c r="F574" s="327"/>
      <c r="G574" s="328" t="s">
        <v>137</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55</v>
      </c>
      <c r="AC574" s="118"/>
      <c r="AD574" s="119"/>
      <c r="AE574" s="316" t="s">
        <v>132</v>
      </c>
      <c r="AF574" s="317"/>
      <c r="AG574" s="317"/>
      <c r="AH574" s="318"/>
      <c r="AI574" s="319" t="s">
        <v>133</v>
      </c>
      <c r="AJ574" s="319"/>
      <c r="AK574" s="319"/>
      <c r="AL574" s="143"/>
      <c r="AM574" s="319" t="s">
        <v>134</v>
      </c>
      <c r="AN574" s="319"/>
      <c r="AO574" s="319"/>
      <c r="AP574" s="143"/>
      <c r="AQ574" s="143" t="s">
        <v>57</v>
      </c>
      <c r="AR574" s="118"/>
      <c r="AS574" s="118"/>
      <c r="AT574" s="119"/>
      <c r="AU574" s="124" t="s">
        <v>58</v>
      </c>
      <c r="AV574" s="124"/>
      <c r="AW574" s="124"/>
      <c r="AX574" s="125"/>
      <c r="AY574">
        <f>COUNTA($G$576)</f>
        <v>0</v>
      </c>
    </row>
    <row r="575" spans="1:51" ht="18.75" hidden="1" customHeight="1" x14ac:dyDescent="0.15">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59</v>
      </c>
      <c r="AH575" s="122"/>
      <c r="AI575" s="320"/>
      <c r="AJ575" s="320"/>
      <c r="AK575" s="320"/>
      <c r="AL575" s="142"/>
      <c r="AM575" s="320"/>
      <c r="AN575" s="320"/>
      <c r="AO575" s="320"/>
      <c r="AP575" s="142"/>
      <c r="AQ575" s="235"/>
      <c r="AR575" s="186"/>
      <c r="AS575" s="121" t="s">
        <v>59</v>
      </c>
      <c r="AT575" s="122"/>
      <c r="AU575" s="186"/>
      <c r="AV575" s="186"/>
      <c r="AW575" s="121" t="s">
        <v>60</v>
      </c>
      <c r="AX575" s="181"/>
      <c r="AY575">
        <f>$AY$574</f>
        <v>0</v>
      </c>
    </row>
    <row r="576" spans="1:51" ht="23.25" hidden="1" customHeight="1" x14ac:dyDescent="0.15">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63</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15">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65</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15">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66</v>
      </c>
      <c r="Z578" s="196"/>
      <c r="AA578" s="197"/>
      <c r="AB578" s="566" t="s">
        <v>67</v>
      </c>
      <c r="AC578" s="566"/>
      <c r="AD578" s="566"/>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15">
      <c r="A579" s="175"/>
      <c r="B579" s="172"/>
      <c r="C579" s="166"/>
      <c r="D579" s="172"/>
      <c r="E579" s="326" t="s">
        <v>136</v>
      </c>
      <c r="F579" s="327"/>
      <c r="G579" s="328" t="s">
        <v>137</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55</v>
      </c>
      <c r="AC579" s="118"/>
      <c r="AD579" s="119"/>
      <c r="AE579" s="316" t="s">
        <v>132</v>
      </c>
      <c r="AF579" s="317"/>
      <c r="AG579" s="317"/>
      <c r="AH579" s="318"/>
      <c r="AI579" s="319" t="s">
        <v>133</v>
      </c>
      <c r="AJ579" s="319"/>
      <c r="AK579" s="319"/>
      <c r="AL579" s="143"/>
      <c r="AM579" s="319" t="s">
        <v>134</v>
      </c>
      <c r="AN579" s="319"/>
      <c r="AO579" s="319"/>
      <c r="AP579" s="143"/>
      <c r="AQ579" s="143" t="s">
        <v>57</v>
      </c>
      <c r="AR579" s="118"/>
      <c r="AS579" s="118"/>
      <c r="AT579" s="119"/>
      <c r="AU579" s="124" t="s">
        <v>58</v>
      </c>
      <c r="AV579" s="124"/>
      <c r="AW579" s="124"/>
      <c r="AX579" s="125"/>
      <c r="AY579">
        <f>COUNTA($G$581)</f>
        <v>0</v>
      </c>
    </row>
    <row r="580" spans="1:51" ht="18.75" hidden="1" customHeight="1" x14ac:dyDescent="0.15">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59</v>
      </c>
      <c r="AH580" s="122"/>
      <c r="AI580" s="320"/>
      <c r="AJ580" s="320"/>
      <c r="AK580" s="320"/>
      <c r="AL580" s="142"/>
      <c r="AM580" s="320"/>
      <c r="AN580" s="320"/>
      <c r="AO580" s="320"/>
      <c r="AP580" s="142"/>
      <c r="AQ580" s="235"/>
      <c r="AR580" s="186"/>
      <c r="AS580" s="121" t="s">
        <v>59</v>
      </c>
      <c r="AT580" s="122"/>
      <c r="AU580" s="186"/>
      <c r="AV580" s="186"/>
      <c r="AW580" s="121" t="s">
        <v>60</v>
      </c>
      <c r="AX580" s="181"/>
      <c r="AY580">
        <f>$AY$579</f>
        <v>0</v>
      </c>
    </row>
    <row r="581" spans="1:51" ht="23.25" hidden="1" customHeight="1" x14ac:dyDescent="0.15">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63</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15">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65</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15">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66</v>
      </c>
      <c r="Z583" s="196"/>
      <c r="AA583" s="197"/>
      <c r="AB583" s="566" t="s">
        <v>67</v>
      </c>
      <c r="AC583" s="566"/>
      <c r="AD583" s="566"/>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15">
      <c r="A584" s="175"/>
      <c r="B584" s="172"/>
      <c r="C584" s="166"/>
      <c r="D584" s="172"/>
      <c r="E584" s="326" t="s">
        <v>136</v>
      </c>
      <c r="F584" s="327"/>
      <c r="G584" s="328" t="s">
        <v>137</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55</v>
      </c>
      <c r="AC584" s="118"/>
      <c r="AD584" s="119"/>
      <c r="AE584" s="316" t="s">
        <v>132</v>
      </c>
      <c r="AF584" s="317"/>
      <c r="AG584" s="317"/>
      <c r="AH584" s="318"/>
      <c r="AI584" s="319" t="s">
        <v>133</v>
      </c>
      <c r="AJ584" s="319"/>
      <c r="AK584" s="319"/>
      <c r="AL584" s="143"/>
      <c r="AM584" s="319" t="s">
        <v>134</v>
      </c>
      <c r="AN584" s="319"/>
      <c r="AO584" s="319"/>
      <c r="AP584" s="143"/>
      <c r="AQ584" s="143" t="s">
        <v>57</v>
      </c>
      <c r="AR584" s="118"/>
      <c r="AS584" s="118"/>
      <c r="AT584" s="119"/>
      <c r="AU584" s="124" t="s">
        <v>58</v>
      </c>
      <c r="AV584" s="124"/>
      <c r="AW584" s="124"/>
      <c r="AX584" s="125"/>
      <c r="AY584">
        <f>COUNTA($G$586)</f>
        <v>0</v>
      </c>
    </row>
    <row r="585" spans="1:51" ht="18.75" hidden="1" customHeight="1" x14ac:dyDescent="0.15">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59</v>
      </c>
      <c r="AH585" s="122"/>
      <c r="AI585" s="320"/>
      <c r="AJ585" s="320"/>
      <c r="AK585" s="320"/>
      <c r="AL585" s="142"/>
      <c r="AM585" s="320"/>
      <c r="AN585" s="320"/>
      <c r="AO585" s="320"/>
      <c r="AP585" s="142"/>
      <c r="AQ585" s="235"/>
      <c r="AR585" s="186"/>
      <c r="AS585" s="121" t="s">
        <v>59</v>
      </c>
      <c r="AT585" s="122"/>
      <c r="AU585" s="186"/>
      <c r="AV585" s="186"/>
      <c r="AW585" s="121" t="s">
        <v>60</v>
      </c>
      <c r="AX585" s="181"/>
      <c r="AY585">
        <f>$AY$584</f>
        <v>0</v>
      </c>
    </row>
    <row r="586" spans="1:51" ht="23.25" hidden="1" customHeight="1" x14ac:dyDescent="0.15">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63</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15">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65</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15">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66</v>
      </c>
      <c r="Z588" s="196"/>
      <c r="AA588" s="197"/>
      <c r="AB588" s="566" t="s">
        <v>67</v>
      </c>
      <c r="AC588" s="566"/>
      <c r="AD588" s="566"/>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85" hidden="1" customHeight="1" x14ac:dyDescent="0.15">
      <c r="A589" s="175"/>
      <c r="B589" s="172"/>
      <c r="C589" s="166"/>
      <c r="D589" s="172"/>
      <c r="E589" s="110" t="s">
        <v>140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139</v>
      </c>
      <c r="F592" s="161"/>
      <c r="G592" s="885" t="s">
        <v>129</v>
      </c>
      <c r="H592" s="111"/>
      <c r="I592" s="111"/>
      <c r="J592" s="886"/>
      <c r="K592" s="887"/>
      <c r="L592" s="887"/>
      <c r="M592" s="887"/>
      <c r="N592" s="887"/>
      <c r="O592" s="887"/>
      <c r="P592" s="887"/>
      <c r="Q592" s="887"/>
      <c r="R592" s="887"/>
      <c r="S592" s="887"/>
      <c r="T592" s="888"/>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9"/>
      <c r="AY592" s="78" t="str">
        <f>IF(SUBSTITUTE($J$592,"-","")="","0","1")</f>
        <v>0</v>
      </c>
    </row>
    <row r="593" spans="1:51" ht="18.75" hidden="1" customHeight="1" x14ac:dyDescent="0.15">
      <c r="A593" s="175"/>
      <c r="B593" s="172"/>
      <c r="C593" s="166"/>
      <c r="D593" s="172"/>
      <c r="E593" s="326" t="s">
        <v>130</v>
      </c>
      <c r="F593" s="327"/>
      <c r="G593" s="328" t="s">
        <v>131</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55</v>
      </c>
      <c r="AC593" s="118"/>
      <c r="AD593" s="119"/>
      <c r="AE593" s="316" t="s">
        <v>132</v>
      </c>
      <c r="AF593" s="317"/>
      <c r="AG593" s="317"/>
      <c r="AH593" s="318"/>
      <c r="AI593" s="319" t="s">
        <v>133</v>
      </c>
      <c r="AJ593" s="319"/>
      <c r="AK593" s="319"/>
      <c r="AL593" s="143"/>
      <c r="AM593" s="319" t="s">
        <v>134</v>
      </c>
      <c r="AN593" s="319"/>
      <c r="AO593" s="319"/>
      <c r="AP593" s="143"/>
      <c r="AQ593" s="143" t="s">
        <v>57</v>
      </c>
      <c r="AR593" s="118"/>
      <c r="AS593" s="118"/>
      <c r="AT593" s="119"/>
      <c r="AU593" s="124" t="s">
        <v>58</v>
      </c>
      <c r="AV593" s="124"/>
      <c r="AW593" s="124"/>
      <c r="AX593" s="125"/>
      <c r="AY593">
        <f>COUNTA($G$595)</f>
        <v>0</v>
      </c>
    </row>
    <row r="594" spans="1:51" ht="18.75" hidden="1" customHeight="1" x14ac:dyDescent="0.15">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59</v>
      </c>
      <c r="AH594" s="122"/>
      <c r="AI594" s="320"/>
      <c r="AJ594" s="320"/>
      <c r="AK594" s="320"/>
      <c r="AL594" s="142"/>
      <c r="AM594" s="320"/>
      <c r="AN594" s="320"/>
      <c r="AO594" s="320"/>
      <c r="AP594" s="142"/>
      <c r="AQ594" s="235"/>
      <c r="AR594" s="186"/>
      <c r="AS594" s="121" t="s">
        <v>59</v>
      </c>
      <c r="AT594" s="122"/>
      <c r="AU594" s="186"/>
      <c r="AV594" s="186"/>
      <c r="AW594" s="121" t="s">
        <v>60</v>
      </c>
      <c r="AX594" s="181"/>
      <c r="AY594">
        <f>$AY$593</f>
        <v>0</v>
      </c>
    </row>
    <row r="595" spans="1:51" ht="23.25" hidden="1" customHeight="1" x14ac:dyDescent="0.15">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63</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15">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65</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15">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66</v>
      </c>
      <c r="Z597" s="196"/>
      <c r="AA597" s="197"/>
      <c r="AB597" s="566" t="s">
        <v>67</v>
      </c>
      <c r="AC597" s="566"/>
      <c r="AD597" s="566"/>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15">
      <c r="A598" s="175"/>
      <c r="B598" s="172"/>
      <c r="C598" s="166"/>
      <c r="D598" s="172"/>
      <c r="E598" s="326" t="s">
        <v>130</v>
      </c>
      <c r="F598" s="327"/>
      <c r="G598" s="328" t="s">
        <v>131</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55</v>
      </c>
      <c r="AC598" s="118"/>
      <c r="AD598" s="119"/>
      <c r="AE598" s="316" t="s">
        <v>132</v>
      </c>
      <c r="AF598" s="317"/>
      <c r="AG598" s="317"/>
      <c r="AH598" s="318"/>
      <c r="AI598" s="319" t="s">
        <v>133</v>
      </c>
      <c r="AJ598" s="319"/>
      <c r="AK598" s="319"/>
      <c r="AL598" s="143"/>
      <c r="AM598" s="319" t="s">
        <v>134</v>
      </c>
      <c r="AN598" s="319"/>
      <c r="AO598" s="319"/>
      <c r="AP598" s="143"/>
      <c r="AQ598" s="143" t="s">
        <v>57</v>
      </c>
      <c r="AR598" s="118"/>
      <c r="AS598" s="118"/>
      <c r="AT598" s="119"/>
      <c r="AU598" s="124" t="s">
        <v>58</v>
      </c>
      <c r="AV598" s="124"/>
      <c r="AW598" s="124"/>
      <c r="AX598" s="125"/>
      <c r="AY598">
        <f>COUNTA($G$600)</f>
        <v>0</v>
      </c>
    </row>
    <row r="599" spans="1:51" ht="18.75" hidden="1" customHeight="1" x14ac:dyDescent="0.15">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59</v>
      </c>
      <c r="AH599" s="122"/>
      <c r="AI599" s="320"/>
      <c r="AJ599" s="320"/>
      <c r="AK599" s="320"/>
      <c r="AL599" s="142"/>
      <c r="AM599" s="320"/>
      <c r="AN599" s="320"/>
      <c r="AO599" s="320"/>
      <c r="AP599" s="142"/>
      <c r="AQ599" s="235"/>
      <c r="AR599" s="186"/>
      <c r="AS599" s="121" t="s">
        <v>59</v>
      </c>
      <c r="AT599" s="122"/>
      <c r="AU599" s="186"/>
      <c r="AV599" s="186"/>
      <c r="AW599" s="121" t="s">
        <v>60</v>
      </c>
      <c r="AX599" s="181"/>
      <c r="AY599">
        <f>$AY$598</f>
        <v>0</v>
      </c>
    </row>
    <row r="600" spans="1:51" ht="23.25" hidden="1" customHeight="1" x14ac:dyDescent="0.15">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63</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15">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65</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15">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66</v>
      </c>
      <c r="Z602" s="196"/>
      <c r="AA602" s="197"/>
      <c r="AB602" s="566" t="s">
        <v>67</v>
      </c>
      <c r="AC602" s="566"/>
      <c r="AD602" s="566"/>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15">
      <c r="A603" s="175"/>
      <c r="B603" s="172"/>
      <c r="C603" s="166"/>
      <c r="D603" s="172"/>
      <c r="E603" s="326" t="s">
        <v>130</v>
      </c>
      <c r="F603" s="327"/>
      <c r="G603" s="328" t="s">
        <v>131</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55</v>
      </c>
      <c r="AC603" s="118"/>
      <c r="AD603" s="119"/>
      <c r="AE603" s="316" t="s">
        <v>132</v>
      </c>
      <c r="AF603" s="317"/>
      <c r="AG603" s="317"/>
      <c r="AH603" s="318"/>
      <c r="AI603" s="319" t="s">
        <v>133</v>
      </c>
      <c r="AJ603" s="319"/>
      <c r="AK603" s="319"/>
      <c r="AL603" s="143"/>
      <c r="AM603" s="319" t="s">
        <v>134</v>
      </c>
      <c r="AN603" s="319"/>
      <c r="AO603" s="319"/>
      <c r="AP603" s="143"/>
      <c r="AQ603" s="143" t="s">
        <v>57</v>
      </c>
      <c r="AR603" s="118"/>
      <c r="AS603" s="118"/>
      <c r="AT603" s="119"/>
      <c r="AU603" s="124" t="s">
        <v>58</v>
      </c>
      <c r="AV603" s="124"/>
      <c r="AW603" s="124"/>
      <c r="AX603" s="125"/>
      <c r="AY603">
        <f>COUNTA($G$605)</f>
        <v>0</v>
      </c>
    </row>
    <row r="604" spans="1:51" ht="18.75" hidden="1" customHeight="1" x14ac:dyDescent="0.15">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59</v>
      </c>
      <c r="AH604" s="122"/>
      <c r="AI604" s="320"/>
      <c r="AJ604" s="320"/>
      <c r="AK604" s="320"/>
      <c r="AL604" s="142"/>
      <c r="AM604" s="320"/>
      <c r="AN604" s="320"/>
      <c r="AO604" s="320"/>
      <c r="AP604" s="142"/>
      <c r="AQ604" s="235"/>
      <c r="AR604" s="186"/>
      <c r="AS604" s="121" t="s">
        <v>59</v>
      </c>
      <c r="AT604" s="122"/>
      <c r="AU604" s="186"/>
      <c r="AV604" s="186"/>
      <c r="AW604" s="121" t="s">
        <v>60</v>
      </c>
      <c r="AX604" s="181"/>
      <c r="AY604">
        <f>$AY$603</f>
        <v>0</v>
      </c>
    </row>
    <row r="605" spans="1:51" ht="23.25" hidden="1" customHeight="1" x14ac:dyDescent="0.15">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63</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15">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65</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15">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66</v>
      </c>
      <c r="Z607" s="196"/>
      <c r="AA607" s="197"/>
      <c r="AB607" s="566" t="s">
        <v>67</v>
      </c>
      <c r="AC607" s="566"/>
      <c r="AD607" s="566"/>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15">
      <c r="A608" s="175"/>
      <c r="B608" s="172"/>
      <c r="C608" s="166"/>
      <c r="D608" s="172"/>
      <c r="E608" s="326" t="s">
        <v>130</v>
      </c>
      <c r="F608" s="327"/>
      <c r="G608" s="328" t="s">
        <v>131</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55</v>
      </c>
      <c r="AC608" s="118"/>
      <c r="AD608" s="119"/>
      <c r="AE608" s="316" t="s">
        <v>132</v>
      </c>
      <c r="AF608" s="317"/>
      <c r="AG608" s="317"/>
      <c r="AH608" s="318"/>
      <c r="AI608" s="319" t="s">
        <v>133</v>
      </c>
      <c r="AJ608" s="319"/>
      <c r="AK608" s="319"/>
      <c r="AL608" s="143"/>
      <c r="AM608" s="319" t="s">
        <v>134</v>
      </c>
      <c r="AN608" s="319"/>
      <c r="AO608" s="319"/>
      <c r="AP608" s="143"/>
      <c r="AQ608" s="143" t="s">
        <v>57</v>
      </c>
      <c r="AR608" s="118"/>
      <c r="AS608" s="118"/>
      <c r="AT608" s="119"/>
      <c r="AU608" s="124" t="s">
        <v>58</v>
      </c>
      <c r="AV608" s="124"/>
      <c r="AW608" s="124"/>
      <c r="AX608" s="125"/>
      <c r="AY608">
        <f>COUNTA($G$610)</f>
        <v>0</v>
      </c>
    </row>
    <row r="609" spans="1:51" ht="18.75" hidden="1" customHeight="1" x14ac:dyDescent="0.15">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59</v>
      </c>
      <c r="AH609" s="122"/>
      <c r="AI609" s="320"/>
      <c r="AJ609" s="320"/>
      <c r="AK609" s="320"/>
      <c r="AL609" s="142"/>
      <c r="AM609" s="320"/>
      <c r="AN609" s="320"/>
      <c r="AO609" s="320"/>
      <c r="AP609" s="142"/>
      <c r="AQ609" s="235"/>
      <c r="AR609" s="186"/>
      <c r="AS609" s="121" t="s">
        <v>59</v>
      </c>
      <c r="AT609" s="122"/>
      <c r="AU609" s="186"/>
      <c r="AV609" s="186"/>
      <c r="AW609" s="121" t="s">
        <v>60</v>
      </c>
      <c r="AX609" s="181"/>
      <c r="AY609">
        <f>$AY$608</f>
        <v>0</v>
      </c>
    </row>
    <row r="610" spans="1:51" ht="23.25" hidden="1" customHeight="1" x14ac:dyDescent="0.15">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63</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15">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65</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15">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66</v>
      </c>
      <c r="Z612" s="196"/>
      <c r="AA612" s="197"/>
      <c r="AB612" s="566" t="s">
        <v>67</v>
      </c>
      <c r="AC612" s="566"/>
      <c r="AD612" s="566"/>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15">
      <c r="A613" s="175"/>
      <c r="B613" s="172"/>
      <c r="C613" s="166"/>
      <c r="D613" s="172"/>
      <c r="E613" s="326" t="s">
        <v>130</v>
      </c>
      <c r="F613" s="327"/>
      <c r="G613" s="328" t="s">
        <v>131</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55</v>
      </c>
      <c r="AC613" s="118"/>
      <c r="AD613" s="119"/>
      <c r="AE613" s="316" t="s">
        <v>132</v>
      </c>
      <c r="AF613" s="317"/>
      <c r="AG613" s="317"/>
      <c r="AH613" s="318"/>
      <c r="AI613" s="319" t="s">
        <v>133</v>
      </c>
      <c r="AJ613" s="319"/>
      <c r="AK613" s="319"/>
      <c r="AL613" s="143"/>
      <c r="AM613" s="319" t="s">
        <v>134</v>
      </c>
      <c r="AN613" s="319"/>
      <c r="AO613" s="319"/>
      <c r="AP613" s="143"/>
      <c r="AQ613" s="143" t="s">
        <v>57</v>
      </c>
      <c r="AR613" s="118"/>
      <c r="AS613" s="118"/>
      <c r="AT613" s="119"/>
      <c r="AU613" s="124" t="s">
        <v>58</v>
      </c>
      <c r="AV613" s="124"/>
      <c r="AW613" s="124"/>
      <c r="AX613" s="125"/>
      <c r="AY613">
        <f>COUNTA($G$615)</f>
        <v>0</v>
      </c>
    </row>
    <row r="614" spans="1:51" ht="18.75" hidden="1" customHeight="1" x14ac:dyDescent="0.15">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59</v>
      </c>
      <c r="AH614" s="122"/>
      <c r="AI614" s="320"/>
      <c r="AJ614" s="320"/>
      <c r="AK614" s="320"/>
      <c r="AL614" s="142"/>
      <c r="AM614" s="320"/>
      <c r="AN614" s="320"/>
      <c r="AO614" s="320"/>
      <c r="AP614" s="142"/>
      <c r="AQ614" s="235"/>
      <c r="AR614" s="186"/>
      <c r="AS614" s="121" t="s">
        <v>59</v>
      </c>
      <c r="AT614" s="122"/>
      <c r="AU614" s="186"/>
      <c r="AV614" s="186"/>
      <c r="AW614" s="121" t="s">
        <v>60</v>
      </c>
      <c r="AX614" s="181"/>
      <c r="AY614">
        <f>$AY$613</f>
        <v>0</v>
      </c>
    </row>
    <row r="615" spans="1:51" ht="23.25" hidden="1" customHeight="1" x14ac:dyDescent="0.15">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63</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15">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65</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15">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66</v>
      </c>
      <c r="Z617" s="196"/>
      <c r="AA617" s="197"/>
      <c r="AB617" s="566" t="s">
        <v>67</v>
      </c>
      <c r="AC617" s="566"/>
      <c r="AD617" s="566"/>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15">
      <c r="A618" s="175"/>
      <c r="B618" s="172"/>
      <c r="C618" s="166"/>
      <c r="D618" s="172"/>
      <c r="E618" s="326" t="s">
        <v>136</v>
      </c>
      <c r="F618" s="327"/>
      <c r="G618" s="328" t="s">
        <v>137</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55</v>
      </c>
      <c r="AC618" s="118"/>
      <c r="AD618" s="119"/>
      <c r="AE618" s="316" t="s">
        <v>132</v>
      </c>
      <c r="AF618" s="317"/>
      <c r="AG618" s="317"/>
      <c r="AH618" s="318"/>
      <c r="AI618" s="319" t="s">
        <v>133</v>
      </c>
      <c r="AJ618" s="319"/>
      <c r="AK618" s="319"/>
      <c r="AL618" s="143"/>
      <c r="AM618" s="319" t="s">
        <v>134</v>
      </c>
      <c r="AN618" s="319"/>
      <c r="AO618" s="319"/>
      <c r="AP618" s="143"/>
      <c r="AQ618" s="143" t="s">
        <v>57</v>
      </c>
      <c r="AR618" s="118"/>
      <c r="AS618" s="118"/>
      <c r="AT618" s="119"/>
      <c r="AU618" s="124" t="s">
        <v>58</v>
      </c>
      <c r="AV618" s="124"/>
      <c r="AW618" s="124"/>
      <c r="AX618" s="125"/>
      <c r="AY618">
        <f>COUNTA($G$620)</f>
        <v>0</v>
      </c>
    </row>
    <row r="619" spans="1:51" ht="18.75" hidden="1" customHeight="1" x14ac:dyDescent="0.15">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59</v>
      </c>
      <c r="AH619" s="122"/>
      <c r="AI619" s="320"/>
      <c r="AJ619" s="320"/>
      <c r="AK619" s="320"/>
      <c r="AL619" s="142"/>
      <c r="AM619" s="320"/>
      <c r="AN619" s="320"/>
      <c r="AO619" s="320"/>
      <c r="AP619" s="142"/>
      <c r="AQ619" s="235"/>
      <c r="AR619" s="186"/>
      <c r="AS619" s="121" t="s">
        <v>59</v>
      </c>
      <c r="AT619" s="122"/>
      <c r="AU619" s="186"/>
      <c r="AV619" s="186"/>
      <c r="AW619" s="121" t="s">
        <v>60</v>
      </c>
      <c r="AX619" s="181"/>
      <c r="AY619">
        <f>$AY$618</f>
        <v>0</v>
      </c>
    </row>
    <row r="620" spans="1:51" ht="23.25" hidden="1" customHeight="1" x14ac:dyDescent="0.15">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63</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15">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65</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15">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66</v>
      </c>
      <c r="Z622" s="196"/>
      <c r="AA622" s="197"/>
      <c r="AB622" s="566" t="s">
        <v>67</v>
      </c>
      <c r="AC622" s="566"/>
      <c r="AD622" s="566"/>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15">
      <c r="A623" s="175"/>
      <c r="B623" s="172"/>
      <c r="C623" s="166"/>
      <c r="D623" s="172"/>
      <c r="E623" s="326" t="s">
        <v>136</v>
      </c>
      <c r="F623" s="327"/>
      <c r="G623" s="328" t="s">
        <v>137</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55</v>
      </c>
      <c r="AC623" s="118"/>
      <c r="AD623" s="119"/>
      <c r="AE623" s="316" t="s">
        <v>132</v>
      </c>
      <c r="AF623" s="317"/>
      <c r="AG623" s="317"/>
      <c r="AH623" s="318"/>
      <c r="AI623" s="319" t="s">
        <v>133</v>
      </c>
      <c r="AJ623" s="319"/>
      <c r="AK623" s="319"/>
      <c r="AL623" s="143"/>
      <c r="AM623" s="319" t="s">
        <v>134</v>
      </c>
      <c r="AN623" s="319"/>
      <c r="AO623" s="319"/>
      <c r="AP623" s="143"/>
      <c r="AQ623" s="143" t="s">
        <v>57</v>
      </c>
      <c r="AR623" s="118"/>
      <c r="AS623" s="118"/>
      <c r="AT623" s="119"/>
      <c r="AU623" s="124" t="s">
        <v>58</v>
      </c>
      <c r="AV623" s="124"/>
      <c r="AW623" s="124"/>
      <c r="AX623" s="125"/>
      <c r="AY623">
        <f>COUNTA($G$625)</f>
        <v>0</v>
      </c>
    </row>
    <row r="624" spans="1:51" ht="18.75" hidden="1" customHeight="1" x14ac:dyDescent="0.15">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59</v>
      </c>
      <c r="AH624" s="122"/>
      <c r="AI624" s="320"/>
      <c r="AJ624" s="320"/>
      <c r="AK624" s="320"/>
      <c r="AL624" s="142"/>
      <c r="AM624" s="320"/>
      <c r="AN624" s="320"/>
      <c r="AO624" s="320"/>
      <c r="AP624" s="142"/>
      <c r="AQ624" s="235"/>
      <c r="AR624" s="186"/>
      <c r="AS624" s="121" t="s">
        <v>59</v>
      </c>
      <c r="AT624" s="122"/>
      <c r="AU624" s="186"/>
      <c r="AV624" s="186"/>
      <c r="AW624" s="121" t="s">
        <v>60</v>
      </c>
      <c r="AX624" s="181"/>
      <c r="AY624">
        <f>$AY$623</f>
        <v>0</v>
      </c>
    </row>
    <row r="625" spans="1:51" ht="23.25" hidden="1" customHeight="1" x14ac:dyDescent="0.15">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63</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15">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65</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15">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66</v>
      </c>
      <c r="Z627" s="196"/>
      <c r="AA627" s="197"/>
      <c r="AB627" s="566" t="s">
        <v>67</v>
      </c>
      <c r="AC627" s="566"/>
      <c r="AD627" s="566"/>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15">
      <c r="A628" s="175"/>
      <c r="B628" s="172"/>
      <c r="C628" s="166"/>
      <c r="D628" s="172"/>
      <c r="E628" s="326" t="s">
        <v>136</v>
      </c>
      <c r="F628" s="327"/>
      <c r="G628" s="328" t="s">
        <v>137</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55</v>
      </c>
      <c r="AC628" s="118"/>
      <c r="AD628" s="119"/>
      <c r="AE628" s="316" t="s">
        <v>132</v>
      </c>
      <c r="AF628" s="317"/>
      <c r="AG628" s="317"/>
      <c r="AH628" s="318"/>
      <c r="AI628" s="319" t="s">
        <v>133</v>
      </c>
      <c r="AJ628" s="319"/>
      <c r="AK628" s="319"/>
      <c r="AL628" s="143"/>
      <c r="AM628" s="319" t="s">
        <v>134</v>
      </c>
      <c r="AN628" s="319"/>
      <c r="AO628" s="319"/>
      <c r="AP628" s="143"/>
      <c r="AQ628" s="143" t="s">
        <v>57</v>
      </c>
      <c r="AR628" s="118"/>
      <c r="AS628" s="118"/>
      <c r="AT628" s="119"/>
      <c r="AU628" s="124" t="s">
        <v>58</v>
      </c>
      <c r="AV628" s="124"/>
      <c r="AW628" s="124"/>
      <c r="AX628" s="125"/>
      <c r="AY628">
        <f>COUNTA($G$630)</f>
        <v>0</v>
      </c>
    </row>
    <row r="629" spans="1:51" ht="18.75" hidden="1" customHeight="1" x14ac:dyDescent="0.15">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59</v>
      </c>
      <c r="AH629" s="122"/>
      <c r="AI629" s="320"/>
      <c r="AJ629" s="320"/>
      <c r="AK629" s="320"/>
      <c r="AL629" s="142"/>
      <c r="AM629" s="320"/>
      <c r="AN629" s="320"/>
      <c r="AO629" s="320"/>
      <c r="AP629" s="142"/>
      <c r="AQ629" s="235"/>
      <c r="AR629" s="186"/>
      <c r="AS629" s="121" t="s">
        <v>59</v>
      </c>
      <c r="AT629" s="122"/>
      <c r="AU629" s="186"/>
      <c r="AV629" s="186"/>
      <c r="AW629" s="121" t="s">
        <v>60</v>
      </c>
      <c r="AX629" s="181"/>
      <c r="AY629">
        <f>$AY$628</f>
        <v>0</v>
      </c>
    </row>
    <row r="630" spans="1:51" ht="23.25" hidden="1" customHeight="1" x14ac:dyDescent="0.15">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63</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15">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65</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15">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66</v>
      </c>
      <c r="Z632" s="196"/>
      <c r="AA632" s="197"/>
      <c r="AB632" s="566" t="s">
        <v>67</v>
      </c>
      <c r="AC632" s="566"/>
      <c r="AD632" s="566"/>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15">
      <c r="A633" s="175"/>
      <c r="B633" s="172"/>
      <c r="C633" s="166"/>
      <c r="D633" s="172"/>
      <c r="E633" s="326" t="s">
        <v>136</v>
      </c>
      <c r="F633" s="327"/>
      <c r="G633" s="328" t="s">
        <v>137</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55</v>
      </c>
      <c r="AC633" s="118"/>
      <c r="AD633" s="119"/>
      <c r="AE633" s="316" t="s">
        <v>132</v>
      </c>
      <c r="AF633" s="317"/>
      <c r="AG633" s="317"/>
      <c r="AH633" s="318"/>
      <c r="AI633" s="319" t="s">
        <v>133</v>
      </c>
      <c r="AJ633" s="319"/>
      <c r="AK633" s="319"/>
      <c r="AL633" s="143"/>
      <c r="AM633" s="319" t="s">
        <v>134</v>
      </c>
      <c r="AN633" s="319"/>
      <c r="AO633" s="319"/>
      <c r="AP633" s="143"/>
      <c r="AQ633" s="143" t="s">
        <v>57</v>
      </c>
      <c r="AR633" s="118"/>
      <c r="AS633" s="118"/>
      <c r="AT633" s="119"/>
      <c r="AU633" s="124" t="s">
        <v>58</v>
      </c>
      <c r="AV633" s="124"/>
      <c r="AW633" s="124"/>
      <c r="AX633" s="125"/>
      <c r="AY633">
        <f>COUNTA($G$635)</f>
        <v>0</v>
      </c>
    </row>
    <row r="634" spans="1:51" ht="18.75" hidden="1" customHeight="1" x14ac:dyDescent="0.15">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59</v>
      </c>
      <c r="AH634" s="122"/>
      <c r="AI634" s="320"/>
      <c r="AJ634" s="320"/>
      <c r="AK634" s="320"/>
      <c r="AL634" s="142"/>
      <c r="AM634" s="320"/>
      <c r="AN634" s="320"/>
      <c r="AO634" s="320"/>
      <c r="AP634" s="142"/>
      <c r="AQ634" s="235"/>
      <c r="AR634" s="186"/>
      <c r="AS634" s="121" t="s">
        <v>59</v>
      </c>
      <c r="AT634" s="122"/>
      <c r="AU634" s="186"/>
      <c r="AV634" s="186"/>
      <c r="AW634" s="121" t="s">
        <v>60</v>
      </c>
      <c r="AX634" s="181"/>
      <c r="AY634">
        <f>$AY$633</f>
        <v>0</v>
      </c>
    </row>
    <row r="635" spans="1:51" ht="23.25" hidden="1" customHeight="1" x14ac:dyDescent="0.15">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63</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15">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65</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15">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66</v>
      </c>
      <c r="Z637" s="196"/>
      <c r="AA637" s="197"/>
      <c r="AB637" s="566" t="s">
        <v>67</v>
      </c>
      <c r="AC637" s="566"/>
      <c r="AD637" s="566"/>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15">
      <c r="A638" s="175"/>
      <c r="B638" s="172"/>
      <c r="C638" s="166"/>
      <c r="D638" s="172"/>
      <c r="E638" s="326" t="s">
        <v>136</v>
      </c>
      <c r="F638" s="327"/>
      <c r="G638" s="328" t="s">
        <v>137</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55</v>
      </c>
      <c r="AC638" s="118"/>
      <c r="AD638" s="119"/>
      <c r="AE638" s="316" t="s">
        <v>132</v>
      </c>
      <c r="AF638" s="317"/>
      <c r="AG638" s="317"/>
      <c r="AH638" s="318"/>
      <c r="AI638" s="319" t="s">
        <v>133</v>
      </c>
      <c r="AJ638" s="319"/>
      <c r="AK638" s="319"/>
      <c r="AL638" s="143"/>
      <c r="AM638" s="319" t="s">
        <v>134</v>
      </c>
      <c r="AN638" s="319"/>
      <c r="AO638" s="319"/>
      <c r="AP638" s="143"/>
      <c r="AQ638" s="143" t="s">
        <v>57</v>
      </c>
      <c r="AR638" s="118"/>
      <c r="AS638" s="118"/>
      <c r="AT638" s="119"/>
      <c r="AU638" s="124" t="s">
        <v>58</v>
      </c>
      <c r="AV638" s="124"/>
      <c r="AW638" s="124"/>
      <c r="AX638" s="125"/>
      <c r="AY638">
        <f>COUNTA($G$640)</f>
        <v>0</v>
      </c>
    </row>
    <row r="639" spans="1:51" ht="18.75" hidden="1" customHeight="1" x14ac:dyDescent="0.15">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59</v>
      </c>
      <c r="AH639" s="122"/>
      <c r="AI639" s="320"/>
      <c r="AJ639" s="320"/>
      <c r="AK639" s="320"/>
      <c r="AL639" s="142"/>
      <c r="AM639" s="320"/>
      <c r="AN639" s="320"/>
      <c r="AO639" s="320"/>
      <c r="AP639" s="142"/>
      <c r="AQ639" s="235"/>
      <c r="AR639" s="186"/>
      <c r="AS639" s="121" t="s">
        <v>59</v>
      </c>
      <c r="AT639" s="122"/>
      <c r="AU639" s="186"/>
      <c r="AV639" s="186"/>
      <c r="AW639" s="121" t="s">
        <v>60</v>
      </c>
      <c r="AX639" s="181"/>
      <c r="AY639">
        <f>$AY$638</f>
        <v>0</v>
      </c>
    </row>
    <row r="640" spans="1:51" ht="23.25" hidden="1" customHeight="1" x14ac:dyDescent="0.15">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63</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15">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65</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15">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66</v>
      </c>
      <c r="Z642" s="196"/>
      <c r="AA642" s="197"/>
      <c r="AB642" s="566" t="s">
        <v>67</v>
      </c>
      <c r="AC642" s="566"/>
      <c r="AD642" s="566"/>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85" hidden="1" customHeight="1" x14ac:dyDescent="0.15">
      <c r="A643" s="175"/>
      <c r="B643" s="172"/>
      <c r="C643" s="166"/>
      <c r="D643" s="172"/>
      <c r="E643" s="110" t="s">
        <v>140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139</v>
      </c>
      <c r="F646" s="161"/>
      <c r="G646" s="885" t="s">
        <v>129</v>
      </c>
      <c r="H646" s="111"/>
      <c r="I646" s="111"/>
      <c r="J646" s="886"/>
      <c r="K646" s="887"/>
      <c r="L646" s="887"/>
      <c r="M646" s="887"/>
      <c r="N646" s="887"/>
      <c r="O646" s="887"/>
      <c r="P646" s="887"/>
      <c r="Q646" s="887"/>
      <c r="R646" s="887"/>
      <c r="S646" s="887"/>
      <c r="T646" s="888"/>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9"/>
      <c r="AY646" s="78" t="str">
        <f>IF(SUBSTITUTE($J$646,"-","")="","0","1")</f>
        <v>0</v>
      </c>
    </row>
    <row r="647" spans="1:51" ht="18.75" hidden="1" customHeight="1" x14ac:dyDescent="0.15">
      <c r="A647" s="175"/>
      <c r="B647" s="172"/>
      <c r="C647" s="166"/>
      <c r="D647" s="172"/>
      <c r="E647" s="326" t="s">
        <v>130</v>
      </c>
      <c r="F647" s="327"/>
      <c r="G647" s="328" t="s">
        <v>131</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55</v>
      </c>
      <c r="AC647" s="118"/>
      <c r="AD647" s="119"/>
      <c r="AE647" s="316" t="s">
        <v>132</v>
      </c>
      <c r="AF647" s="317"/>
      <c r="AG647" s="317"/>
      <c r="AH647" s="318"/>
      <c r="AI647" s="319" t="s">
        <v>133</v>
      </c>
      <c r="AJ647" s="319"/>
      <c r="AK647" s="319"/>
      <c r="AL647" s="143"/>
      <c r="AM647" s="319" t="s">
        <v>134</v>
      </c>
      <c r="AN647" s="319"/>
      <c r="AO647" s="319"/>
      <c r="AP647" s="143"/>
      <c r="AQ647" s="143" t="s">
        <v>57</v>
      </c>
      <c r="AR647" s="118"/>
      <c r="AS647" s="118"/>
      <c r="AT647" s="119"/>
      <c r="AU647" s="124" t="s">
        <v>58</v>
      </c>
      <c r="AV647" s="124"/>
      <c r="AW647" s="124"/>
      <c r="AX647" s="125"/>
      <c r="AY647">
        <f>COUNTA($G$649)</f>
        <v>0</v>
      </c>
    </row>
    <row r="648" spans="1:51" ht="18.75" hidden="1" customHeight="1" x14ac:dyDescent="0.15">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59</v>
      </c>
      <c r="AH648" s="122"/>
      <c r="AI648" s="320"/>
      <c r="AJ648" s="320"/>
      <c r="AK648" s="320"/>
      <c r="AL648" s="142"/>
      <c r="AM648" s="320"/>
      <c r="AN648" s="320"/>
      <c r="AO648" s="320"/>
      <c r="AP648" s="142"/>
      <c r="AQ648" s="235"/>
      <c r="AR648" s="186"/>
      <c r="AS648" s="121" t="s">
        <v>59</v>
      </c>
      <c r="AT648" s="122"/>
      <c r="AU648" s="186"/>
      <c r="AV648" s="186"/>
      <c r="AW648" s="121" t="s">
        <v>60</v>
      </c>
      <c r="AX648" s="181"/>
      <c r="AY648">
        <f>$AY$647</f>
        <v>0</v>
      </c>
    </row>
    <row r="649" spans="1:51" ht="23.25" hidden="1" customHeight="1" x14ac:dyDescent="0.15">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63</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15">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65</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15">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66</v>
      </c>
      <c r="Z651" s="196"/>
      <c r="AA651" s="197"/>
      <c r="AB651" s="566" t="s">
        <v>67</v>
      </c>
      <c r="AC651" s="566"/>
      <c r="AD651" s="566"/>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15">
      <c r="A652" s="175"/>
      <c r="B652" s="172"/>
      <c r="C652" s="166"/>
      <c r="D652" s="172"/>
      <c r="E652" s="326" t="s">
        <v>130</v>
      </c>
      <c r="F652" s="327"/>
      <c r="G652" s="328" t="s">
        <v>131</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55</v>
      </c>
      <c r="AC652" s="118"/>
      <c r="AD652" s="119"/>
      <c r="AE652" s="316" t="s">
        <v>132</v>
      </c>
      <c r="AF652" s="317"/>
      <c r="AG652" s="317"/>
      <c r="AH652" s="318"/>
      <c r="AI652" s="319" t="s">
        <v>133</v>
      </c>
      <c r="AJ652" s="319"/>
      <c r="AK652" s="319"/>
      <c r="AL652" s="143"/>
      <c r="AM652" s="319" t="s">
        <v>134</v>
      </c>
      <c r="AN652" s="319"/>
      <c r="AO652" s="319"/>
      <c r="AP652" s="143"/>
      <c r="AQ652" s="143" t="s">
        <v>57</v>
      </c>
      <c r="AR652" s="118"/>
      <c r="AS652" s="118"/>
      <c r="AT652" s="119"/>
      <c r="AU652" s="124" t="s">
        <v>58</v>
      </c>
      <c r="AV652" s="124"/>
      <c r="AW652" s="124"/>
      <c r="AX652" s="125"/>
      <c r="AY652">
        <f>COUNTA($G$654)</f>
        <v>0</v>
      </c>
    </row>
    <row r="653" spans="1:51" ht="18.75" hidden="1" customHeight="1" x14ac:dyDescent="0.15">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59</v>
      </c>
      <c r="AH653" s="122"/>
      <c r="AI653" s="320"/>
      <c r="AJ653" s="320"/>
      <c r="AK653" s="320"/>
      <c r="AL653" s="142"/>
      <c r="AM653" s="320"/>
      <c r="AN653" s="320"/>
      <c r="AO653" s="320"/>
      <c r="AP653" s="142"/>
      <c r="AQ653" s="235"/>
      <c r="AR653" s="186"/>
      <c r="AS653" s="121" t="s">
        <v>59</v>
      </c>
      <c r="AT653" s="122"/>
      <c r="AU653" s="186"/>
      <c r="AV653" s="186"/>
      <c r="AW653" s="121" t="s">
        <v>60</v>
      </c>
      <c r="AX653" s="181"/>
      <c r="AY653">
        <f>$AY$652</f>
        <v>0</v>
      </c>
    </row>
    <row r="654" spans="1:51" ht="23.25" hidden="1" customHeight="1" x14ac:dyDescent="0.15">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63</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15">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65</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15">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66</v>
      </c>
      <c r="Z656" s="196"/>
      <c r="AA656" s="197"/>
      <c r="AB656" s="566" t="s">
        <v>67</v>
      </c>
      <c r="AC656" s="566"/>
      <c r="AD656" s="566"/>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15">
      <c r="A657" s="175"/>
      <c r="B657" s="172"/>
      <c r="C657" s="166"/>
      <c r="D657" s="172"/>
      <c r="E657" s="326" t="s">
        <v>130</v>
      </c>
      <c r="F657" s="327"/>
      <c r="G657" s="328" t="s">
        <v>131</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55</v>
      </c>
      <c r="AC657" s="118"/>
      <c r="AD657" s="119"/>
      <c r="AE657" s="316" t="s">
        <v>132</v>
      </c>
      <c r="AF657" s="317"/>
      <c r="AG657" s="317"/>
      <c r="AH657" s="318"/>
      <c r="AI657" s="319" t="s">
        <v>133</v>
      </c>
      <c r="AJ657" s="319"/>
      <c r="AK657" s="319"/>
      <c r="AL657" s="143"/>
      <c r="AM657" s="319" t="s">
        <v>134</v>
      </c>
      <c r="AN657" s="319"/>
      <c r="AO657" s="319"/>
      <c r="AP657" s="143"/>
      <c r="AQ657" s="143" t="s">
        <v>57</v>
      </c>
      <c r="AR657" s="118"/>
      <c r="AS657" s="118"/>
      <c r="AT657" s="119"/>
      <c r="AU657" s="124" t="s">
        <v>58</v>
      </c>
      <c r="AV657" s="124"/>
      <c r="AW657" s="124"/>
      <c r="AX657" s="125"/>
      <c r="AY657">
        <f>COUNTA($G$659)</f>
        <v>0</v>
      </c>
    </row>
    <row r="658" spans="1:51" ht="18.75" hidden="1" customHeight="1" x14ac:dyDescent="0.15">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59</v>
      </c>
      <c r="AH658" s="122"/>
      <c r="AI658" s="320"/>
      <c r="AJ658" s="320"/>
      <c r="AK658" s="320"/>
      <c r="AL658" s="142"/>
      <c r="AM658" s="320"/>
      <c r="AN658" s="320"/>
      <c r="AO658" s="320"/>
      <c r="AP658" s="142"/>
      <c r="AQ658" s="235"/>
      <c r="AR658" s="186"/>
      <c r="AS658" s="121" t="s">
        <v>59</v>
      </c>
      <c r="AT658" s="122"/>
      <c r="AU658" s="186"/>
      <c r="AV658" s="186"/>
      <c r="AW658" s="121" t="s">
        <v>60</v>
      </c>
      <c r="AX658" s="181"/>
      <c r="AY658">
        <f>$AY$657</f>
        <v>0</v>
      </c>
    </row>
    <row r="659" spans="1:51" ht="23.25" hidden="1" customHeight="1" x14ac:dyDescent="0.15">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63</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15">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65</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15">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66</v>
      </c>
      <c r="Z661" s="196"/>
      <c r="AA661" s="197"/>
      <c r="AB661" s="566" t="s">
        <v>67</v>
      </c>
      <c r="AC661" s="566"/>
      <c r="AD661" s="566"/>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15">
      <c r="A662" s="175"/>
      <c r="B662" s="172"/>
      <c r="C662" s="166"/>
      <c r="D662" s="172"/>
      <c r="E662" s="326" t="s">
        <v>130</v>
      </c>
      <c r="F662" s="327"/>
      <c r="G662" s="328" t="s">
        <v>131</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55</v>
      </c>
      <c r="AC662" s="118"/>
      <c r="AD662" s="119"/>
      <c r="AE662" s="316" t="s">
        <v>132</v>
      </c>
      <c r="AF662" s="317"/>
      <c r="AG662" s="317"/>
      <c r="AH662" s="318"/>
      <c r="AI662" s="319" t="s">
        <v>133</v>
      </c>
      <c r="AJ662" s="319"/>
      <c r="AK662" s="319"/>
      <c r="AL662" s="143"/>
      <c r="AM662" s="319" t="s">
        <v>134</v>
      </c>
      <c r="AN662" s="319"/>
      <c r="AO662" s="319"/>
      <c r="AP662" s="143"/>
      <c r="AQ662" s="143" t="s">
        <v>57</v>
      </c>
      <c r="AR662" s="118"/>
      <c r="AS662" s="118"/>
      <c r="AT662" s="119"/>
      <c r="AU662" s="124" t="s">
        <v>58</v>
      </c>
      <c r="AV662" s="124"/>
      <c r="AW662" s="124"/>
      <c r="AX662" s="125"/>
      <c r="AY662">
        <f>COUNTA($G$664)</f>
        <v>0</v>
      </c>
    </row>
    <row r="663" spans="1:51" ht="18.75" hidden="1" customHeight="1" x14ac:dyDescent="0.15">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59</v>
      </c>
      <c r="AH663" s="122"/>
      <c r="AI663" s="320"/>
      <c r="AJ663" s="320"/>
      <c r="AK663" s="320"/>
      <c r="AL663" s="142"/>
      <c r="AM663" s="320"/>
      <c r="AN663" s="320"/>
      <c r="AO663" s="320"/>
      <c r="AP663" s="142"/>
      <c r="AQ663" s="235"/>
      <c r="AR663" s="186"/>
      <c r="AS663" s="121" t="s">
        <v>59</v>
      </c>
      <c r="AT663" s="122"/>
      <c r="AU663" s="186"/>
      <c r="AV663" s="186"/>
      <c r="AW663" s="121" t="s">
        <v>60</v>
      </c>
      <c r="AX663" s="181"/>
      <c r="AY663">
        <f>$AY$662</f>
        <v>0</v>
      </c>
    </row>
    <row r="664" spans="1:51" ht="23.25" hidden="1" customHeight="1" x14ac:dyDescent="0.15">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63</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15">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65</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15">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66</v>
      </c>
      <c r="Z666" s="196"/>
      <c r="AA666" s="197"/>
      <c r="AB666" s="566" t="s">
        <v>67</v>
      </c>
      <c r="AC666" s="566"/>
      <c r="AD666" s="566"/>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15">
      <c r="A667" s="175"/>
      <c r="B667" s="172"/>
      <c r="C667" s="166"/>
      <c r="D667" s="172"/>
      <c r="E667" s="326" t="s">
        <v>130</v>
      </c>
      <c r="F667" s="327"/>
      <c r="G667" s="328" t="s">
        <v>131</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55</v>
      </c>
      <c r="AC667" s="118"/>
      <c r="AD667" s="119"/>
      <c r="AE667" s="316" t="s">
        <v>132</v>
      </c>
      <c r="AF667" s="317"/>
      <c r="AG667" s="317"/>
      <c r="AH667" s="318"/>
      <c r="AI667" s="319" t="s">
        <v>133</v>
      </c>
      <c r="AJ667" s="319"/>
      <c r="AK667" s="319"/>
      <c r="AL667" s="143"/>
      <c r="AM667" s="319" t="s">
        <v>134</v>
      </c>
      <c r="AN667" s="319"/>
      <c r="AO667" s="319"/>
      <c r="AP667" s="143"/>
      <c r="AQ667" s="143" t="s">
        <v>57</v>
      </c>
      <c r="AR667" s="118"/>
      <c r="AS667" s="118"/>
      <c r="AT667" s="119"/>
      <c r="AU667" s="124" t="s">
        <v>58</v>
      </c>
      <c r="AV667" s="124"/>
      <c r="AW667" s="124"/>
      <c r="AX667" s="125"/>
      <c r="AY667">
        <f>COUNTA($G$669)</f>
        <v>0</v>
      </c>
    </row>
    <row r="668" spans="1:51" ht="18.75" hidden="1" customHeight="1" x14ac:dyDescent="0.15">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59</v>
      </c>
      <c r="AH668" s="122"/>
      <c r="AI668" s="320"/>
      <c r="AJ668" s="320"/>
      <c r="AK668" s="320"/>
      <c r="AL668" s="142"/>
      <c r="AM668" s="320"/>
      <c r="AN668" s="320"/>
      <c r="AO668" s="320"/>
      <c r="AP668" s="142"/>
      <c r="AQ668" s="235"/>
      <c r="AR668" s="186"/>
      <c r="AS668" s="121" t="s">
        <v>59</v>
      </c>
      <c r="AT668" s="122"/>
      <c r="AU668" s="186"/>
      <c r="AV668" s="186"/>
      <c r="AW668" s="121" t="s">
        <v>60</v>
      </c>
      <c r="AX668" s="181"/>
      <c r="AY668">
        <f>$AY$667</f>
        <v>0</v>
      </c>
    </row>
    <row r="669" spans="1:51" ht="23.25" hidden="1" customHeight="1" x14ac:dyDescent="0.15">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63</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15">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65</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15">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66</v>
      </c>
      <c r="Z671" s="196"/>
      <c r="AA671" s="197"/>
      <c r="AB671" s="566" t="s">
        <v>67</v>
      </c>
      <c r="AC671" s="566"/>
      <c r="AD671" s="566"/>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15">
      <c r="A672" s="175"/>
      <c r="B672" s="172"/>
      <c r="C672" s="166"/>
      <c r="D672" s="172"/>
      <c r="E672" s="326" t="s">
        <v>136</v>
      </c>
      <c r="F672" s="327"/>
      <c r="G672" s="328" t="s">
        <v>137</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55</v>
      </c>
      <c r="AC672" s="118"/>
      <c r="AD672" s="119"/>
      <c r="AE672" s="316" t="s">
        <v>132</v>
      </c>
      <c r="AF672" s="317"/>
      <c r="AG672" s="317"/>
      <c r="AH672" s="318"/>
      <c r="AI672" s="319" t="s">
        <v>133</v>
      </c>
      <c r="AJ672" s="319"/>
      <c r="AK672" s="319"/>
      <c r="AL672" s="143"/>
      <c r="AM672" s="319" t="s">
        <v>134</v>
      </c>
      <c r="AN672" s="319"/>
      <c r="AO672" s="319"/>
      <c r="AP672" s="143"/>
      <c r="AQ672" s="143" t="s">
        <v>57</v>
      </c>
      <c r="AR672" s="118"/>
      <c r="AS672" s="118"/>
      <c r="AT672" s="119"/>
      <c r="AU672" s="124" t="s">
        <v>58</v>
      </c>
      <c r="AV672" s="124"/>
      <c r="AW672" s="124"/>
      <c r="AX672" s="125"/>
      <c r="AY672">
        <f>COUNTA($G$674)</f>
        <v>0</v>
      </c>
    </row>
    <row r="673" spans="1:51" ht="18.75" hidden="1" customHeight="1" x14ac:dyDescent="0.15">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59</v>
      </c>
      <c r="AH673" s="122"/>
      <c r="AI673" s="320"/>
      <c r="AJ673" s="320"/>
      <c r="AK673" s="320"/>
      <c r="AL673" s="142"/>
      <c r="AM673" s="320"/>
      <c r="AN673" s="320"/>
      <c r="AO673" s="320"/>
      <c r="AP673" s="142"/>
      <c r="AQ673" s="235"/>
      <c r="AR673" s="186"/>
      <c r="AS673" s="121" t="s">
        <v>59</v>
      </c>
      <c r="AT673" s="122"/>
      <c r="AU673" s="186"/>
      <c r="AV673" s="186"/>
      <c r="AW673" s="121" t="s">
        <v>60</v>
      </c>
      <c r="AX673" s="181"/>
      <c r="AY673">
        <f>$AY$672</f>
        <v>0</v>
      </c>
    </row>
    <row r="674" spans="1:51" ht="23.25" hidden="1" customHeight="1" x14ac:dyDescent="0.15">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63</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15">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65</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x14ac:dyDescent="0.15">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66</v>
      </c>
      <c r="Z676" s="196"/>
      <c r="AA676" s="197"/>
      <c r="AB676" s="566" t="s">
        <v>67</v>
      </c>
      <c r="AC676" s="566"/>
      <c r="AD676" s="566"/>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15">
      <c r="A677" s="175"/>
      <c r="B677" s="172"/>
      <c r="C677" s="166"/>
      <c r="D677" s="172"/>
      <c r="E677" s="326" t="s">
        <v>136</v>
      </c>
      <c r="F677" s="327"/>
      <c r="G677" s="328" t="s">
        <v>137</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55</v>
      </c>
      <c r="AC677" s="118"/>
      <c r="AD677" s="119"/>
      <c r="AE677" s="316" t="s">
        <v>132</v>
      </c>
      <c r="AF677" s="317"/>
      <c r="AG677" s="317"/>
      <c r="AH677" s="318"/>
      <c r="AI677" s="319" t="s">
        <v>133</v>
      </c>
      <c r="AJ677" s="319"/>
      <c r="AK677" s="319"/>
      <c r="AL677" s="143"/>
      <c r="AM677" s="319" t="s">
        <v>134</v>
      </c>
      <c r="AN677" s="319"/>
      <c r="AO677" s="319"/>
      <c r="AP677" s="143"/>
      <c r="AQ677" s="143" t="s">
        <v>57</v>
      </c>
      <c r="AR677" s="118"/>
      <c r="AS677" s="118"/>
      <c r="AT677" s="119"/>
      <c r="AU677" s="124" t="s">
        <v>58</v>
      </c>
      <c r="AV677" s="124"/>
      <c r="AW677" s="124"/>
      <c r="AX677" s="125"/>
      <c r="AY677">
        <f>COUNTA($G$679)</f>
        <v>0</v>
      </c>
    </row>
    <row r="678" spans="1:51" ht="18.75" hidden="1" customHeight="1" x14ac:dyDescent="0.15">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59</v>
      </c>
      <c r="AH678" s="122"/>
      <c r="AI678" s="320"/>
      <c r="AJ678" s="320"/>
      <c r="AK678" s="320"/>
      <c r="AL678" s="142"/>
      <c r="AM678" s="320"/>
      <c r="AN678" s="320"/>
      <c r="AO678" s="320"/>
      <c r="AP678" s="142"/>
      <c r="AQ678" s="235"/>
      <c r="AR678" s="186"/>
      <c r="AS678" s="121" t="s">
        <v>59</v>
      </c>
      <c r="AT678" s="122"/>
      <c r="AU678" s="186"/>
      <c r="AV678" s="186"/>
      <c r="AW678" s="121" t="s">
        <v>60</v>
      </c>
      <c r="AX678" s="181"/>
      <c r="AY678">
        <f>$AY$677</f>
        <v>0</v>
      </c>
    </row>
    <row r="679" spans="1:51" ht="23.25" hidden="1" customHeight="1" x14ac:dyDescent="0.15">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63</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15">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65</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15">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66</v>
      </c>
      <c r="Z681" s="196"/>
      <c r="AA681" s="197"/>
      <c r="AB681" s="566" t="s">
        <v>67</v>
      </c>
      <c r="AC681" s="566"/>
      <c r="AD681" s="566"/>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15">
      <c r="A682" s="175"/>
      <c r="B682" s="172"/>
      <c r="C682" s="166"/>
      <c r="D682" s="172"/>
      <c r="E682" s="326" t="s">
        <v>136</v>
      </c>
      <c r="F682" s="327"/>
      <c r="G682" s="328" t="s">
        <v>137</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55</v>
      </c>
      <c r="AC682" s="118"/>
      <c r="AD682" s="119"/>
      <c r="AE682" s="316" t="s">
        <v>132</v>
      </c>
      <c r="AF682" s="317"/>
      <c r="AG682" s="317"/>
      <c r="AH682" s="318"/>
      <c r="AI682" s="319" t="s">
        <v>133</v>
      </c>
      <c r="AJ682" s="319"/>
      <c r="AK682" s="319"/>
      <c r="AL682" s="143"/>
      <c r="AM682" s="319" t="s">
        <v>134</v>
      </c>
      <c r="AN682" s="319"/>
      <c r="AO682" s="319"/>
      <c r="AP682" s="143"/>
      <c r="AQ682" s="143" t="s">
        <v>57</v>
      </c>
      <c r="AR682" s="118"/>
      <c r="AS682" s="118"/>
      <c r="AT682" s="119"/>
      <c r="AU682" s="124" t="s">
        <v>58</v>
      </c>
      <c r="AV682" s="124"/>
      <c r="AW682" s="124"/>
      <c r="AX682" s="125"/>
      <c r="AY682">
        <f>COUNTA($G$684)</f>
        <v>0</v>
      </c>
    </row>
    <row r="683" spans="1:51" ht="18.75" hidden="1" customHeight="1" x14ac:dyDescent="0.15">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59</v>
      </c>
      <c r="AH683" s="122"/>
      <c r="AI683" s="320"/>
      <c r="AJ683" s="320"/>
      <c r="AK683" s="320"/>
      <c r="AL683" s="142"/>
      <c r="AM683" s="320"/>
      <c r="AN683" s="320"/>
      <c r="AO683" s="320"/>
      <c r="AP683" s="142"/>
      <c r="AQ683" s="235"/>
      <c r="AR683" s="186"/>
      <c r="AS683" s="121" t="s">
        <v>59</v>
      </c>
      <c r="AT683" s="122"/>
      <c r="AU683" s="186"/>
      <c r="AV683" s="186"/>
      <c r="AW683" s="121" t="s">
        <v>60</v>
      </c>
      <c r="AX683" s="181"/>
      <c r="AY683">
        <f>$AY$682</f>
        <v>0</v>
      </c>
    </row>
    <row r="684" spans="1:51" ht="23.25" hidden="1" customHeight="1" x14ac:dyDescent="0.15">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63</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15">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65</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15">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66</v>
      </c>
      <c r="Z686" s="196"/>
      <c r="AA686" s="197"/>
      <c r="AB686" s="566" t="s">
        <v>67</v>
      </c>
      <c r="AC686" s="566"/>
      <c r="AD686" s="566"/>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15">
      <c r="A687" s="175"/>
      <c r="B687" s="172"/>
      <c r="C687" s="166"/>
      <c r="D687" s="172"/>
      <c r="E687" s="326" t="s">
        <v>136</v>
      </c>
      <c r="F687" s="327"/>
      <c r="G687" s="328" t="s">
        <v>137</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55</v>
      </c>
      <c r="AC687" s="118"/>
      <c r="AD687" s="119"/>
      <c r="AE687" s="316" t="s">
        <v>132</v>
      </c>
      <c r="AF687" s="317"/>
      <c r="AG687" s="317"/>
      <c r="AH687" s="318"/>
      <c r="AI687" s="319" t="s">
        <v>133</v>
      </c>
      <c r="AJ687" s="319"/>
      <c r="AK687" s="319"/>
      <c r="AL687" s="143"/>
      <c r="AM687" s="319" t="s">
        <v>134</v>
      </c>
      <c r="AN687" s="319"/>
      <c r="AO687" s="319"/>
      <c r="AP687" s="143"/>
      <c r="AQ687" s="143" t="s">
        <v>57</v>
      </c>
      <c r="AR687" s="118"/>
      <c r="AS687" s="118"/>
      <c r="AT687" s="119"/>
      <c r="AU687" s="124" t="s">
        <v>58</v>
      </c>
      <c r="AV687" s="124"/>
      <c r="AW687" s="124"/>
      <c r="AX687" s="125"/>
      <c r="AY687">
        <f>COUNTA($G$689)</f>
        <v>0</v>
      </c>
    </row>
    <row r="688" spans="1:51" ht="18.75" hidden="1" customHeight="1" x14ac:dyDescent="0.15">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59</v>
      </c>
      <c r="AH688" s="122"/>
      <c r="AI688" s="320"/>
      <c r="AJ688" s="320"/>
      <c r="AK688" s="320"/>
      <c r="AL688" s="142"/>
      <c r="AM688" s="320"/>
      <c r="AN688" s="320"/>
      <c r="AO688" s="320"/>
      <c r="AP688" s="142"/>
      <c r="AQ688" s="235"/>
      <c r="AR688" s="186"/>
      <c r="AS688" s="121" t="s">
        <v>59</v>
      </c>
      <c r="AT688" s="122"/>
      <c r="AU688" s="186"/>
      <c r="AV688" s="186"/>
      <c r="AW688" s="121" t="s">
        <v>60</v>
      </c>
      <c r="AX688" s="181"/>
      <c r="AY688">
        <f>$AY$687</f>
        <v>0</v>
      </c>
    </row>
    <row r="689" spans="1:51" ht="23.25" hidden="1" customHeight="1" x14ac:dyDescent="0.15">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63</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15">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65</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15">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66</v>
      </c>
      <c r="Z691" s="196"/>
      <c r="AA691" s="197"/>
      <c r="AB691" s="566" t="s">
        <v>67</v>
      </c>
      <c r="AC691" s="566"/>
      <c r="AD691" s="566"/>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15">
      <c r="A692" s="175"/>
      <c r="B692" s="172"/>
      <c r="C692" s="166"/>
      <c r="D692" s="172"/>
      <c r="E692" s="326" t="s">
        <v>136</v>
      </c>
      <c r="F692" s="327"/>
      <c r="G692" s="328" t="s">
        <v>137</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55</v>
      </c>
      <c r="AC692" s="118"/>
      <c r="AD692" s="119"/>
      <c r="AE692" s="316" t="s">
        <v>132</v>
      </c>
      <c r="AF692" s="317"/>
      <c r="AG692" s="317"/>
      <c r="AH692" s="318"/>
      <c r="AI692" s="319" t="s">
        <v>133</v>
      </c>
      <c r="AJ692" s="319"/>
      <c r="AK692" s="319"/>
      <c r="AL692" s="143"/>
      <c r="AM692" s="319" t="s">
        <v>134</v>
      </c>
      <c r="AN692" s="319"/>
      <c r="AO692" s="319"/>
      <c r="AP692" s="143"/>
      <c r="AQ692" s="143" t="s">
        <v>57</v>
      </c>
      <c r="AR692" s="118"/>
      <c r="AS692" s="118"/>
      <c r="AT692" s="119"/>
      <c r="AU692" s="124" t="s">
        <v>58</v>
      </c>
      <c r="AV692" s="124"/>
      <c r="AW692" s="124"/>
      <c r="AX692" s="125"/>
      <c r="AY692">
        <f>COUNTA($G$694)</f>
        <v>0</v>
      </c>
    </row>
    <row r="693" spans="1:51" ht="18.75" hidden="1" customHeight="1" x14ac:dyDescent="0.15">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59</v>
      </c>
      <c r="AH693" s="122"/>
      <c r="AI693" s="320"/>
      <c r="AJ693" s="320"/>
      <c r="AK693" s="320"/>
      <c r="AL693" s="142"/>
      <c r="AM693" s="320"/>
      <c r="AN693" s="320"/>
      <c r="AO693" s="320"/>
      <c r="AP693" s="142"/>
      <c r="AQ693" s="235"/>
      <c r="AR693" s="186"/>
      <c r="AS693" s="121" t="s">
        <v>59</v>
      </c>
      <c r="AT693" s="122"/>
      <c r="AU693" s="186"/>
      <c r="AV693" s="186"/>
      <c r="AW693" s="121" t="s">
        <v>60</v>
      </c>
      <c r="AX693" s="181"/>
      <c r="AY693">
        <f>$AY$692</f>
        <v>0</v>
      </c>
    </row>
    <row r="694" spans="1:51" ht="23.25" hidden="1" customHeight="1" x14ac:dyDescent="0.15">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63</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15">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65</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15">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66</v>
      </c>
      <c r="Z696" s="196"/>
      <c r="AA696" s="197"/>
      <c r="AB696" s="566" t="s">
        <v>67</v>
      </c>
      <c r="AC696" s="566"/>
      <c r="AD696" s="566"/>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85" hidden="1" customHeight="1" x14ac:dyDescent="0.15">
      <c r="A697" s="175"/>
      <c r="B697" s="172"/>
      <c r="C697" s="166"/>
      <c r="D697" s="172"/>
      <c r="E697" s="110" t="s">
        <v>140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3" t="s">
        <v>141</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5" t="s">
        <v>142</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143</v>
      </c>
      <c r="AE701" s="364"/>
      <c r="AF701" s="364"/>
      <c r="AG701" s="810" t="s">
        <v>144</v>
      </c>
      <c r="AH701" s="364"/>
      <c r="AI701" s="364"/>
      <c r="AJ701" s="364"/>
      <c r="AK701" s="364"/>
      <c r="AL701" s="364"/>
      <c r="AM701" s="364"/>
      <c r="AN701" s="364"/>
      <c r="AO701" s="364"/>
      <c r="AP701" s="364"/>
      <c r="AQ701" s="364"/>
      <c r="AR701" s="364"/>
      <c r="AS701" s="364"/>
      <c r="AT701" s="364"/>
      <c r="AU701" s="364"/>
      <c r="AV701" s="364"/>
      <c r="AW701" s="364"/>
      <c r="AX701" s="811"/>
    </row>
    <row r="702" spans="1:51" ht="45" customHeight="1" x14ac:dyDescent="0.15">
      <c r="A702" s="856" t="s">
        <v>145</v>
      </c>
      <c r="B702" s="857"/>
      <c r="C702" s="697" t="s">
        <v>146</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9" t="s">
        <v>147</v>
      </c>
      <c r="AE702" s="330"/>
      <c r="AF702" s="330"/>
      <c r="AG702" s="367" t="s">
        <v>148</v>
      </c>
      <c r="AH702" s="368"/>
      <c r="AI702" s="368"/>
      <c r="AJ702" s="368"/>
      <c r="AK702" s="368"/>
      <c r="AL702" s="368"/>
      <c r="AM702" s="368"/>
      <c r="AN702" s="368"/>
      <c r="AO702" s="368"/>
      <c r="AP702" s="368"/>
      <c r="AQ702" s="368"/>
      <c r="AR702" s="368"/>
      <c r="AS702" s="368"/>
      <c r="AT702" s="368"/>
      <c r="AU702" s="368"/>
      <c r="AV702" s="368"/>
      <c r="AW702" s="368"/>
      <c r="AX702" s="369"/>
    </row>
    <row r="703" spans="1:51" ht="45" customHeight="1" x14ac:dyDescent="0.15">
      <c r="A703" s="858"/>
      <c r="B703" s="859"/>
      <c r="C703" s="802" t="s">
        <v>149</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4"/>
      <c r="AD703" s="307" t="s">
        <v>147</v>
      </c>
      <c r="AE703" s="308"/>
      <c r="AF703" s="308"/>
      <c r="AG703" s="321" t="s">
        <v>150</v>
      </c>
      <c r="AH703" s="322"/>
      <c r="AI703" s="322"/>
      <c r="AJ703" s="322"/>
      <c r="AK703" s="322"/>
      <c r="AL703" s="322"/>
      <c r="AM703" s="322"/>
      <c r="AN703" s="322"/>
      <c r="AO703" s="322"/>
      <c r="AP703" s="322"/>
      <c r="AQ703" s="322"/>
      <c r="AR703" s="322"/>
      <c r="AS703" s="322"/>
      <c r="AT703" s="322"/>
      <c r="AU703" s="322"/>
      <c r="AV703" s="322"/>
      <c r="AW703" s="322"/>
      <c r="AX703" s="323"/>
    </row>
    <row r="704" spans="1:51" ht="45" customHeight="1" x14ac:dyDescent="0.15">
      <c r="A704" s="860"/>
      <c r="B704" s="861"/>
      <c r="C704" s="804" t="s">
        <v>151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147</v>
      </c>
      <c r="AE704" s="772"/>
      <c r="AF704" s="772"/>
      <c r="AG704" s="694" t="s">
        <v>152</v>
      </c>
      <c r="AH704" s="695"/>
      <c r="AI704" s="695"/>
      <c r="AJ704" s="695"/>
      <c r="AK704" s="695"/>
      <c r="AL704" s="695"/>
      <c r="AM704" s="695"/>
      <c r="AN704" s="695"/>
      <c r="AO704" s="695"/>
      <c r="AP704" s="695"/>
      <c r="AQ704" s="695"/>
      <c r="AR704" s="695"/>
      <c r="AS704" s="695"/>
      <c r="AT704" s="695"/>
      <c r="AU704" s="695"/>
      <c r="AV704" s="695"/>
      <c r="AW704" s="695"/>
      <c r="AX704" s="696"/>
    </row>
    <row r="705" spans="1:50" ht="27" customHeight="1" x14ac:dyDescent="0.15">
      <c r="A705" s="626" t="s">
        <v>153</v>
      </c>
      <c r="B705" s="627"/>
      <c r="C705" s="807" t="s">
        <v>154</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3" t="s">
        <v>147</v>
      </c>
      <c r="AE705" s="704"/>
      <c r="AF705" s="704"/>
      <c r="AG705" s="113" t="s">
        <v>155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83"/>
      <c r="D706" s="784"/>
      <c r="E706" s="719" t="s">
        <v>156</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7" t="s">
        <v>157</v>
      </c>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85"/>
      <c r="D707" s="786"/>
      <c r="E707" s="722" t="s">
        <v>158</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159</v>
      </c>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8"/>
      <c r="B708" s="630"/>
      <c r="C708" s="799" t="s">
        <v>160</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161</v>
      </c>
      <c r="AE708" s="591"/>
      <c r="AF708" s="591"/>
      <c r="AG708" s="731"/>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28"/>
      <c r="B709" s="630"/>
      <c r="C709" s="373" t="s">
        <v>162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147</v>
      </c>
      <c r="AE709" s="308"/>
      <c r="AF709" s="308"/>
      <c r="AG709" s="89" t="s">
        <v>163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3" t="s">
        <v>164</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161</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8"/>
      <c r="B711" s="630"/>
      <c r="C711" s="373" t="s">
        <v>165</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147</v>
      </c>
      <c r="AE711" s="308"/>
      <c r="AF711" s="308"/>
      <c r="AG711" s="89" t="s">
        <v>166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8"/>
      <c r="B712" s="630"/>
      <c r="C712" s="373" t="s">
        <v>167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71" t="s">
        <v>161</v>
      </c>
      <c r="AE712" s="772"/>
      <c r="AF712" s="772"/>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168</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147</v>
      </c>
      <c r="AE713" s="308"/>
      <c r="AF713" s="649"/>
      <c r="AG713" s="89" t="s">
        <v>169</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1"/>
      <c r="B714" s="632"/>
      <c r="C714" s="633" t="s">
        <v>170</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147</v>
      </c>
      <c r="AE714" s="794"/>
      <c r="AF714" s="795"/>
      <c r="AG714" s="725" t="s">
        <v>171</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6" t="s">
        <v>172</v>
      </c>
      <c r="B715" s="773"/>
      <c r="C715" s="774" t="s">
        <v>173</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0" t="s">
        <v>147</v>
      </c>
      <c r="AE715" s="591"/>
      <c r="AF715" s="642"/>
      <c r="AG715" s="731" t="s">
        <v>174</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28"/>
      <c r="B716" s="630"/>
      <c r="C716" s="606" t="s">
        <v>175</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147</v>
      </c>
      <c r="AE716" s="613"/>
      <c r="AF716" s="613"/>
      <c r="AG716" s="89" t="s">
        <v>176</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8"/>
      <c r="B717" s="630"/>
      <c r="C717" s="373" t="s">
        <v>177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147</v>
      </c>
      <c r="AE717" s="308"/>
      <c r="AF717" s="308"/>
      <c r="AG717" s="89" t="s">
        <v>178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1"/>
      <c r="B718" s="632"/>
      <c r="C718" s="373" t="s">
        <v>179</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147</v>
      </c>
      <c r="AE718" s="308"/>
      <c r="AF718" s="308"/>
      <c r="AG718" s="115" t="s">
        <v>180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181</v>
      </c>
      <c r="B719" s="766"/>
      <c r="C719" s="609" t="s">
        <v>182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161</v>
      </c>
      <c r="AE719" s="591"/>
      <c r="AF719" s="591"/>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7"/>
      <c r="B720" s="768"/>
      <c r="C720" s="284" t="s">
        <v>183</v>
      </c>
      <c r="D720" s="282"/>
      <c r="E720" s="282"/>
      <c r="F720" s="285"/>
      <c r="G720" s="281" t="s">
        <v>184</v>
      </c>
      <c r="H720" s="282"/>
      <c r="I720" s="282"/>
      <c r="J720" s="282"/>
      <c r="K720" s="282"/>
      <c r="L720" s="282"/>
      <c r="M720" s="282"/>
      <c r="N720" s="281" t="s">
        <v>185</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7"/>
      <c r="B721" s="768"/>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7"/>
      <c r="B722" s="76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7"/>
      <c r="B723" s="76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7"/>
      <c r="B724" s="76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9"/>
      <c r="B725" s="77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6" t="s">
        <v>186</v>
      </c>
      <c r="B726" s="788"/>
      <c r="C726" s="801" t="s">
        <v>187</v>
      </c>
      <c r="D726" s="823"/>
      <c r="E726" s="823"/>
      <c r="F726" s="824"/>
      <c r="G726" s="564" t="s">
        <v>188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
      <c r="A727" s="789"/>
      <c r="B727" s="790"/>
      <c r="C727" s="737" t="s">
        <v>189</v>
      </c>
      <c r="D727" s="738"/>
      <c r="E727" s="738"/>
      <c r="F727" s="739"/>
      <c r="G727" s="562" t="s">
        <v>190</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4" t="s">
        <v>191</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x14ac:dyDescent="0.15">
      <c r="A729" s="620" t="s">
        <v>192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8" t="s">
        <v>193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59" t="s">
        <v>671</v>
      </c>
      <c r="B731" s="660"/>
      <c r="C731" s="660"/>
      <c r="D731" s="660"/>
      <c r="E731" s="661"/>
      <c r="F731" s="718" t="s">
        <v>672</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8" t="s">
        <v>194</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59" t="s">
        <v>330</v>
      </c>
      <c r="B733" s="660"/>
      <c r="C733" s="660"/>
      <c r="D733" s="660"/>
      <c r="E733" s="661"/>
      <c r="F733" s="623" t="s">
        <v>674</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40" t="s">
        <v>195</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6" t="s">
        <v>196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7" t="s">
        <v>197</v>
      </c>
      <c r="B737" s="196"/>
      <c r="C737" s="196"/>
      <c r="D737" s="197"/>
      <c r="E737" s="941" t="s">
        <v>21</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15">
      <c r="A738" s="349" t="s">
        <v>198</v>
      </c>
      <c r="B738" s="349"/>
      <c r="C738" s="349"/>
      <c r="D738" s="349"/>
      <c r="E738" s="941" t="s">
        <v>21</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49" t="s">
        <v>199</v>
      </c>
      <c r="B739" s="349"/>
      <c r="C739" s="349"/>
      <c r="D739" s="349"/>
      <c r="E739" s="941" t="s">
        <v>21</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49" t="s">
        <v>200</v>
      </c>
      <c r="B740" s="349"/>
      <c r="C740" s="349"/>
      <c r="D740" s="349"/>
      <c r="E740" s="941" t="s">
        <v>21</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49" t="s">
        <v>201</v>
      </c>
      <c r="B741" s="349"/>
      <c r="C741" s="349"/>
      <c r="D741" s="349"/>
      <c r="E741" s="941" t="s">
        <v>21</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49" t="s">
        <v>202</v>
      </c>
      <c r="B742" s="349"/>
      <c r="C742" s="349"/>
      <c r="D742" s="349"/>
      <c r="E742" s="941" t="s">
        <v>21</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49" t="s">
        <v>203</v>
      </c>
      <c r="B743" s="349"/>
      <c r="C743" s="349"/>
      <c r="D743" s="349"/>
      <c r="E743" s="941" t="s">
        <v>21</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49" t="s">
        <v>204</v>
      </c>
      <c r="B744" s="349"/>
      <c r="C744" s="349"/>
      <c r="D744" s="349"/>
      <c r="E744" s="941" t="s">
        <v>21</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49" t="s">
        <v>31</v>
      </c>
      <c r="B745" s="349"/>
      <c r="C745" s="349"/>
      <c r="D745" s="349"/>
      <c r="E745" s="978"/>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15">
      <c r="A746" s="349" t="s">
        <v>205</v>
      </c>
      <c r="B746" s="349"/>
      <c r="C746" s="349"/>
      <c r="D746" s="349"/>
      <c r="E746" s="947"/>
      <c r="F746" s="945"/>
      <c r="G746" s="945"/>
      <c r="H746" s="85" t="str">
        <f>IF(E746="","","-")</f>
        <v/>
      </c>
      <c r="I746" s="945"/>
      <c r="J746" s="945"/>
      <c r="K746" s="85" t="str">
        <f>IF(I746="","","-")</f>
        <v/>
      </c>
      <c r="L746" s="946"/>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15">
      <c r="A747" s="349" t="s">
        <v>56</v>
      </c>
      <c r="B747" s="349"/>
      <c r="C747" s="349"/>
      <c r="D747" s="349"/>
      <c r="E747" s="947" t="s">
        <v>206</v>
      </c>
      <c r="F747" s="945"/>
      <c r="G747" s="945"/>
      <c r="H747" s="85" t="str">
        <f>IF(E747="","","-")</f>
        <v>-</v>
      </c>
      <c r="I747" s="945" t="s">
        <v>207</v>
      </c>
      <c r="J747" s="945"/>
      <c r="K747" s="85" t="str">
        <f>IF(I747="","","-")</f>
        <v>-</v>
      </c>
      <c r="L747" s="946">
        <v>67</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x14ac:dyDescent="0.15">
      <c r="A748" s="600" t="s">
        <v>208</v>
      </c>
      <c r="B748" s="601"/>
      <c r="C748" s="601"/>
      <c r="D748" s="601"/>
      <c r="E748" s="601"/>
      <c r="F748" s="602"/>
      <c r="G748" s="69" t="s">
        <v>209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210</v>
      </c>
      <c r="B787" s="615"/>
      <c r="C787" s="615"/>
      <c r="D787" s="615"/>
      <c r="E787" s="615"/>
      <c r="F787" s="616"/>
      <c r="G787" s="581" t="s">
        <v>211</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212</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82"/>
    </row>
    <row r="788" spans="1:51" ht="24.75" customHeight="1" x14ac:dyDescent="0.15">
      <c r="A788" s="617"/>
      <c r="B788" s="618"/>
      <c r="C788" s="618"/>
      <c r="D788" s="618"/>
      <c r="E788" s="618"/>
      <c r="F788" s="619"/>
      <c r="G788" s="801" t="s">
        <v>213</v>
      </c>
      <c r="H788" s="654"/>
      <c r="I788" s="654"/>
      <c r="J788" s="654"/>
      <c r="K788" s="654"/>
      <c r="L788" s="653" t="s">
        <v>214</v>
      </c>
      <c r="M788" s="654"/>
      <c r="N788" s="654"/>
      <c r="O788" s="654"/>
      <c r="P788" s="654"/>
      <c r="Q788" s="654"/>
      <c r="R788" s="654"/>
      <c r="S788" s="654"/>
      <c r="T788" s="654"/>
      <c r="U788" s="654"/>
      <c r="V788" s="654"/>
      <c r="W788" s="654"/>
      <c r="X788" s="655"/>
      <c r="Y788" s="639" t="s">
        <v>215</v>
      </c>
      <c r="Z788" s="640"/>
      <c r="AA788" s="640"/>
      <c r="AB788" s="787"/>
      <c r="AC788" s="801" t="s">
        <v>213</v>
      </c>
      <c r="AD788" s="654"/>
      <c r="AE788" s="654"/>
      <c r="AF788" s="654"/>
      <c r="AG788" s="654"/>
      <c r="AH788" s="653" t="s">
        <v>214</v>
      </c>
      <c r="AI788" s="654"/>
      <c r="AJ788" s="654"/>
      <c r="AK788" s="654"/>
      <c r="AL788" s="654"/>
      <c r="AM788" s="654"/>
      <c r="AN788" s="654"/>
      <c r="AO788" s="654"/>
      <c r="AP788" s="654"/>
      <c r="AQ788" s="654"/>
      <c r="AR788" s="654"/>
      <c r="AS788" s="654"/>
      <c r="AT788" s="655"/>
      <c r="AU788" s="639" t="s">
        <v>215</v>
      </c>
      <c r="AV788" s="640"/>
      <c r="AW788" s="640"/>
      <c r="AX788" s="641"/>
    </row>
    <row r="789" spans="1:51" ht="24.75" customHeight="1" x14ac:dyDescent="0.15">
      <c r="A789" s="617"/>
      <c r="B789" s="618"/>
      <c r="C789" s="618"/>
      <c r="D789" s="618"/>
      <c r="E789" s="618"/>
      <c r="F789" s="619"/>
      <c r="G789" s="656" t="s">
        <v>216</v>
      </c>
      <c r="H789" s="657"/>
      <c r="I789" s="657"/>
      <c r="J789" s="657"/>
      <c r="K789" s="658"/>
      <c r="L789" s="650" t="s">
        <v>217</v>
      </c>
      <c r="M789" s="651"/>
      <c r="N789" s="651"/>
      <c r="O789" s="651"/>
      <c r="P789" s="651"/>
      <c r="Q789" s="651"/>
      <c r="R789" s="651"/>
      <c r="S789" s="651"/>
      <c r="T789" s="651"/>
      <c r="U789" s="651"/>
      <c r="V789" s="651"/>
      <c r="W789" s="651"/>
      <c r="X789" s="652"/>
      <c r="Y789" s="370">
        <v>15</v>
      </c>
      <c r="Z789" s="371"/>
      <c r="AA789" s="371"/>
      <c r="AB789" s="791"/>
      <c r="AC789" s="656"/>
      <c r="AD789" s="657"/>
      <c r="AE789" s="657"/>
      <c r="AF789" s="657"/>
      <c r="AG789" s="658"/>
      <c r="AH789" s="650"/>
      <c r="AI789" s="651"/>
      <c r="AJ789" s="651"/>
      <c r="AK789" s="651"/>
      <c r="AL789" s="651"/>
      <c r="AM789" s="651"/>
      <c r="AN789" s="651"/>
      <c r="AO789" s="651"/>
      <c r="AP789" s="651"/>
      <c r="AQ789" s="651"/>
      <c r="AR789" s="651"/>
      <c r="AS789" s="651"/>
      <c r="AT789" s="652"/>
      <c r="AU789" s="370"/>
      <c r="AV789" s="371"/>
      <c r="AW789" s="371"/>
      <c r="AX789" s="372"/>
    </row>
    <row r="790" spans="1:51"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x14ac:dyDescent="0.15">
      <c r="A799" s="617"/>
      <c r="B799" s="618"/>
      <c r="C799" s="618"/>
      <c r="D799" s="618"/>
      <c r="E799" s="618"/>
      <c r="F799" s="619"/>
      <c r="G799" s="812" t="s">
        <v>42</v>
      </c>
      <c r="H799" s="813"/>
      <c r="I799" s="813"/>
      <c r="J799" s="813"/>
      <c r="K799" s="813"/>
      <c r="L799" s="814"/>
      <c r="M799" s="815"/>
      <c r="N799" s="815"/>
      <c r="O799" s="815"/>
      <c r="P799" s="815"/>
      <c r="Q799" s="815"/>
      <c r="R799" s="815"/>
      <c r="S799" s="815"/>
      <c r="T799" s="815"/>
      <c r="U799" s="815"/>
      <c r="V799" s="815"/>
      <c r="W799" s="815"/>
      <c r="X799" s="816"/>
      <c r="Y799" s="817">
        <f>SUM(Y789:AB798)</f>
        <v>15</v>
      </c>
      <c r="Z799" s="818"/>
      <c r="AA799" s="818"/>
      <c r="AB799" s="819"/>
      <c r="AC799" s="812" t="s">
        <v>42</v>
      </c>
      <c r="AD799" s="813"/>
      <c r="AE799" s="813"/>
      <c r="AF799" s="813"/>
      <c r="AG799" s="813"/>
      <c r="AH799" s="814"/>
      <c r="AI799" s="815"/>
      <c r="AJ799" s="815"/>
      <c r="AK799" s="815"/>
      <c r="AL799" s="815"/>
      <c r="AM799" s="815"/>
      <c r="AN799" s="815"/>
      <c r="AO799" s="815"/>
      <c r="AP799" s="815"/>
      <c r="AQ799" s="815"/>
      <c r="AR799" s="815"/>
      <c r="AS799" s="815"/>
      <c r="AT799" s="816"/>
      <c r="AU799" s="817">
        <f>SUM(AU789:AX798)</f>
        <v>0</v>
      </c>
      <c r="AV799" s="818"/>
      <c r="AW799" s="818"/>
      <c r="AX799" s="820"/>
    </row>
    <row r="800" spans="1:51" ht="24.75" hidden="1" customHeight="1" x14ac:dyDescent="0.15">
      <c r="A800" s="617"/>
      <c r="B800" s="618"/>
      <c r="C800" s="618"/>
      <c r="D800" s="618"/>
      <c r="E800" s="618"/>
      <c r="F800" s="619"/>
      <c r="G800" s="581" t="s">
        <v>218</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219</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82"/>
      <c r="AY800">
        <f>COUNTA($G$802,$AC$802)</f>
        <v>0</v>
      </c>
    </row>
    <row r="801" spans="1:51" ht="24.75" hidden="1" customHeight="1" x14ac:dyDescent="0.15">
      <c r="A801" s="617"/>
      <c r="B801" s="618"/>
      <c r="C801" s="618"/>
      <c r="D801" s="618"/>
      <c r="E801" s="618"/>
      <c r="F801" s="619"/>
      <c r="G801" s="801" t="s">
        <v>213</v>
      </c>
      <c r="H801" s="654"/>
      <c r="I801" s="654"/>
      <c r="J801" s="654"/>
      <c r="K801" s="654"/>
      <c r="L801" s="653" t="s">
        <v>214</v>
      </c>
      <c r="M801" s="654"/>
      <c r="N801" s="654"/>
      <c r="O801" s="654"/>
      <c r="P801" s="654"/>
      <c r="Q801" s="654"/>
      <c r="R801" s="654"/>
      <c r="S801" s="654"/>
      <c r="T801" s="654"/>
      <c r="U801" s="654"/>
      <c r="V801" s="654"/>
      <c r="W801" s="654"/>
      <c r="X801" s="655"/>
      <c r="Y801" s="639" t="s">
        <v>215</v>
      </c>
      <c r="Z801" s="640"/>
      <c r="AA801" s="640"/>
      <c r="AB801" s="787"/>
      <c r="AC801" s="801" t="s">
        <v>213</v>
      </c>
      <c r="AD801" s="654"/>
      <c r="AE801" s="654"/>
      <c r="AF801" s="654"/>
      <c r="AG801" s="654"/>
      <c r="AH801" s="653" t="s">
        <v>214</v>
      </c>
      <c r="AI801" s="654"/>
      <c r="AJ801" s="654"/>
      <c r="AK801" s="654"/>
      <c r="AL801" s="654"/>
      <c r="AM801" s="654"/>
      <c r="AN801" s="654"/>
      <c r="AO801" s="654"/>
      <c r="AP801" s="654"/>
      <c r="AQ801" s="654"/>
      <c r="AR801" s="654"/>
      <c r="AS801" s="654"/>
      <c r="AT801" s="655"/>
      <c r="AU801" s="639" t="s">
        <v>215</v>
      </c>
      <c r="AV801" s="640"/>
      <c r="AW801" s="640"/>
      <c r="AX801" s="641"/>
      <c r="AY801">
        <f>$AY$800</f>
        <v>0</v>
      </c>
    </row>
    <row r="802" spans="1:51" ht="24.75" hidden="1" customHeight="1" x14ac:dyDescent="0.15">
      <c r="A802" s="617"/>
      <c r="B802" s="618"/>
      <c r="C802" s="618"/>
      <c r="D802" s="618"/>
      <c r="E802" s="618"/>
      <c r="F802" s="619"/>
      <c r="G802" s="656"/>
      <c r="H802" s="657"/>
      <c r="I802" s="657"/>
      <c r="J802" s="657"/>
      <c r="K802" s="658"/>
      <c r="L802" s="650"/>
      <c r="M802" s="651"/>
      <c r="N802" s="651"/>
      <c r="O802" s="651"/>
      <c r="P802" s="651"/>
      <c r="Q802" s="651"/>
      <c r="R802" s="651"/>
      <c r="S802" s="651"/>
      <c r="T802" s="651"/>
      <c r="U802" s="651"/>
      <c r="V802" s="651"/>
      <c r="W802" s="651"/>
      <c r="X802" s="652"/>
      <c r="Y802" s="370"/>
      <c r="Z802" s="371"/>
      <c r="AA802" s="371"/>
      <c r="AB802" s="791"/>
      <c r="AC802" s="656"/>
      <c r="AD802" s="657"/>
      <c r="AE802" s="657"/>
      <c r="AF802" s="657"/>
      <c r="AG802" s="658"/>
      <c r="AH802" s="650"/>
      <c r="AI802" s="651"/>
      <c r="AJ802" s="651"/>
      <c r="AK802" s="651"/>
      <c r="AL802" s="651"/>
      <c r="AM802" s="651"/>
      <c r="AN802" s="651"/>
      <c r="AO802" s="651"/>
      <c r="AP802" s="651"/>
      <c r="AQ802" s="651"/>
      <c r="AR802" s="651"/>
      <c r="AS802" s="651"/>
      <c r="AT802" s="652"/>
      <c r="AU802" s="370">
        <v>0</v>
      </c>
      <c r="AV802" s="371"/>
      <c r="AW802" s="371"/>
      <c r="AX802" s="372"/>
      <c r="AY802">
        <f t="shared" ref="AY802:AY812" si="115">$AY$800</f>
        <v>0</v>
      </c>
    </row>
    <row r="803" spans="1:51"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thickBot="1" x14ac:dyDescent="0.2">
      <c r="A812" s="617"/>
      <c r="B812" s="618"/>
      <c r="C812" s="618"/>
      <c r="D812" s="618"/>
      <c r="E812" s="618"/>
      <c r="F812" s="619"/>
      <c r="G812" s="812" t="s">
        <v>42</v>
      </c>
      <c r="H812" s="813"/>
      <c r="I812" s="813"/>
      <c r="J812" s="813"/>
      <c r="K812" s="813"/>
      <c r="L812" s="814"/>
      <c r="M812" s="815"/>
      <c r="N812" s="815"/>
      <c r="O812" s="815"/>
      <c r="P812" s="815"/>
      <c r="Q812" s="815"/>
      <c r="R812" s="815"/>
      <c r="S812" s="815"/>
      <c r="T812" s="815"/>
      <c r="U812" s="815"/>
      <c r="V812" s="815"/>
      <c r="W812" s="815"/>
      <c r="X812" s="816"/>
      <c r="Y812" s="817">
        <f>SUM(Y802:AB811)</f>
        <v>0</v>
      </c>
      <c r="Z812" s="818"/>
      <c r="AA812" s="818"/>
      <c r="AB812" s="819"/>
      <c r="AC812" s="812" t="s">
        <v>42</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15"/>
        <v>0</v>
      </c>
    </row>
    <row r="813" spans="1:51" ht="24.75" hidden="1" customHeight="1" x14ac:dyDescent="0.15">
      <c r="A813" s="617"/>
      <c r="B813" s="618"/>
      <c r="C813" s="618"/>
      <c r="D813" s="618"/>
      <c r="E813" s="618"/>
      <c r="F813" s="619"/>
      <c r="G813" s="581" t="s">
        <v>220</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221</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82"/>
      <c r="AY813">
        <f>COUNTA($G$815,$AC$815)</f>
        <v>0</v>
      </c>
    </row>
    <row r="814" spans="1:51" ht="24.75" hidden="1" customHeight="1" x14ac:dyDescent="0.15">
      <c r="A814" s="617"/>
      <c r="B814" s="618"/>
      <c r="C814" s="618"/>
      <c r="D814" s="618"/>
      <c r="E814" s="618"/>
      <c r="F814" s="619"/>
      <c r="G814" s="801" t="s">
        <v>213</v>
      </c>
      <c r="H814" s="654"/>
      <c r="I814" s="654"/>
      <c r="J814" s="654"/>
      <c r="K814" s="654"/>
      <c r="L814" s="653" t="s">
        <v>214</v>
      </c>
      <c r="M814" s="654"/>
      <c r="N814" s="654"/>
      <c r="O814" s="654"/>
      <c r="P814" s="654"/>
      <c r="Q814" s="654"/>
      <c r="R814" s="654"/>
      <c r="S814" s="654"/>
      <c r="T814" s="654"/>
      <c r="U814" s="654"/>
      <c r="V814" s="654"/>
      <c r="W814" s="654"/>
      <c r="X814" s="655"/>
      <c r="Y814" s="639" t="s">
        <v>215</v>
      </c>
      <c r="Z814" s="640"/>
      <c r="AA814" s="640"/>
      <c r="AB814" s="787"/>
      <c r="AC814" s="801" t="s">
        <v>213</v>
      </c>
      <c r="AD814" s="654"/>
      <c r="AE814" s="654"/>
      <c r="AF814" s="654"/>
      <c r="AG814" s="654"/>
      <c r="AH814" s="653" t="s">
        <v>214</v>
      </c>
      <c r="AI814" s="654"/>
      <c r="AJ814" s="654"/>
      <c r="AK814" s="654"/>
      <c r="AL814" s="654"/>
      <c r="AM814" s="654"/>
      <c r="AN814" s="654"/>
      <c r="AO814" s="654"/>
      <c r="AP814" s="654"/>
      <c r="AQ814" s="654"/>
      <c r="AR814" s="654"/>
      <c r="AS814" s="654"/>
      <c r="AT814" s="655"/>
      <c r="AU814" s="639" t="s">
        <v>215</v>
      </c>
      <c r="AV814" s="640"/>
      <c r="AW814" s="640"/>
      <c r="AX814" s="641"/>
      <c r="AY814">
        <f>$AY$813</f>
        <v>0</v>
      </c>
    </row>
    <row r="815" spans="1:51" ht="24.75" hidden="1" customHeight="1" x14ac:dyDescent="0.15">
      <c r="A815" s="617"/>
      <c r="B815" s="618"/>
      <c r="C815" s="618"/>
      <c r="D815" s="618"/>
      <c r="E815" s="618"/>
      <c r="F815" s="619"/>
      <c r="G815" s="656"/>
      <c r="H815" s="657"/>
      <c r="I815" s="657"/>
      <c r="J815" s="657"/>
      <c r="K815" s="658"/>
      <c r="L815" s="650"/>
      <c r="M815" s="651"/>
      <c r="N815" s="651"/>
      <c r="O815" s="651"/>
      <c r="P815" s="651"/>
      <c r="Q815" s="651"/>
      <c r="R815" s="651"/>
      <c r="S815" s="651"/>
      <c r="T815" s="651"/>
      <c r="U815" s="651"/>
      <c r="V815" s="651"/>
      <c r="W815" s="651"/>
      <c r="X815" s="652"/>
      <c r="Y815" s="370"/>
      <c r="Z815" s="371"/>
      <c r="AA815" s="371"/>
      <c r="AB815" s="791"/>
      <c r="AC815" s="656"/>
      <c r="AD815" s="657"/>
      <c r="AE815" s="657"/>
      <c r="AF815" s="657"/>
      <c r="AG815" s="658"/>
      <c r="AH815" s="650"/>
      <c r="AI815" s="651"/>
      <c r="AJ815" s="651"/>
      <c r="AK815" s="651"/>
      <c r="AL815" s="651"/>
      <c r="AM815" s="651"/>
      <c r="AN815" s="651"/>
      <c r="AO815" s="651"/>
      <c r="AP815" s="651"/>
      <c r="AQ815" s="651"/>
      <c r="AR815" s="651"/>
      <c r="AS815" s="651"/>
      <c r="AT815" s="652"/>
      <c r="AU815" s="370"/>
      <c r="AV815" s="371"/>
      <c r="AW815" s="371"/>
      <c r="AX815" s="372"/>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7"/>
      <c r="B825" s="618"/>
      <c r="C825" s="618"/>
      <c r="D825" s="618"/>
      <c r="E825" s="618"/>
      <c r="F825" s="619"/>
      <c r="G825" s="812" t="s">
        <v>42</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42</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17"/>
      <c r="B826" s="618"/>
      <c r="C826" s="618"/>
      <c r="D826" s="618"/>
      <c r="E826" s="618"/>
      <c r="F826" s="619"/>
      <c r="G826" s="581" t="s">
        <v>222</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223</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82"/>
      <c r="AY826">
        <f>COUNTA($G$828,$AC$828)</f>
        <v>0</v>
      </c>
    </row>
    <row r="827" spans="1:51" ht="24.75" hidden="1" customHeight="1" x14ac:dyDescent="0.15">
      <c r="A827" s="617"/>
      <c r="B827" s="618"/>
      <c r="C827" s="618"/>
      <c r="D827" s="618"/>
      <c r="E827" s="618"/>
      <c r="F827" s="619"/>
      <c r="G827" s="801" t="s">
        <v>213</v>
      </c>
      <c r="H827" s="654"/>
      <c r="I827" s="654"/>
      <c r="J827" s="654"/>
      <c r="K827" s="654"/>
      <c r="L827" s="653" t="s">
        <v>214</v>
      </c>
      <c r="M827" s="654"/>
      <c r="N827" s="654"/>
      <c r="O827" s="654"/>
      <c r="P827" s="654"/>
      <c r="Q827" s="654"/>
      <c r="R827" s="654"/>
      <c r="S827" s="654"/>
      <c r="T827" s="654"/>
      <c r="U827" s="654"/>
      <c r="V827" s="654"/>
      <c r="W827" s="654"/>
      <c r="X827" s="655"/>
      <c r="Y827" s="639" t="s">
        <v>215</v>
      </c>
      <c r="Z827" s="640"/>
      <c r="AA827" s="640"/>
      <c r="AB827" s="787"/>
      <c r="AC827" s="801" t="s">
        <v>213</v>
      </c>
      <c r="AD827" s="654"/>
      <c r="AE827" s="654"/>
      <c r="AF827" s="654"/>
      <c r="AG827" s="654"/>
      <c r="AH827" s="653" t="s">
        <v>214</v>
      </c>
      <c r="AI827" s="654"/>
      <c r="AJ827" s="654"/>
      <c r="AK827" s="654"/>
      <c r="AL827" s="654"/>
      <c r="AM827" s="654"/>
      <c r="AN827" s="654"/>
      <c r="AO827" s="654"/>
      <c r="AP827" s="654"/>
      <c r="AQ827" s="654"/>
      <c r="AR827" s="654"/>
      <c r="AS827" s="654"/>
      <c r="AT827" s="655"/>
      <c r="AU827" s="639" t="s">
        <v>215</v>
      </c>
      <c r="AV827" s="640"/>
      <c r="AW827" s="640"/>
      <c r="AX827" s="641"/>
      <c r="AY827">
        <f>$AY$826</f>
        <v>0</v>
      </c>
    </row>
    <row r="828" spans="1:51" s="16" customFormat="1" ht="24.75" hidden="1" customHeight="1" x14ac:dyDescent="0.15">
      <c r="A828" s="617"/>
      <c r="B828" s="618"/>
      <c r="C828" s="618"/>
      <c r="D828" s="618"/>
      <c r="E828" s="618"/>
      <c r="F828" s="619"/>
      <c r="G828" s="656"/>
      <c r="H828" s="657"/>
      <c r="I828" s="657"/>
      <c r="J828" s="657"/>
      <c r="K828" s="658"/>
      <c r="L828" s="650"/>
      <c r="M828" s="651"/>
      <c r="N828" s="651"/>
      <c r="O828" s="651"/>
      <c r="P828" s="651"/>
      <c r="Q828" s="651"/>
      <c r="R828" s="651"/>
      <c r="S828" s="651"/>
      <c r="T828" s="651"/>
      <c r="U828" s="651"/>
      <c r="V828" s="651"/>
      <c r="W828" s="651"/>
      <c r="X828" s="652"/>
      <c r="Y828" s="370"/>
      <c r="Z828" s="371"/>
      <c r="AA828" s="371"/>
      <c r="AB828" s="791"/>
      <c r="AC828" s="656"/>
      <c r="AD828" s="657"/>
      <c r="AE828" s="657"/>
      <c r="AF828" s="657"/>
      <c r="AG828" s="658"/>
      <c r="AH828" s="650"/>
      <c r="AI828" s="651"/>
      <c r="AJ828" s="651"/>
      <c r="AK828" s="651"/>
      <c r="AL828" s="651"/>
      <c r="AM828" s="651"/>
      <c r="AN828" s="651"/>
      <c r="AO828" s="651"/>
      <c r="AP828" s="651"/>
      <c r="AQ828" s="651"/>
      <c r="AR828" s="651"/>
      <c r="AS828" s="651"/>
      <c r="AT828" s="652"/>
      <c r="AU828" s="370"/>
      <c r="AV828" s="371"/>
      <c r="AW828" s="371"/>
      <c r="AX828" s="372"/>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12" t="s">
        <v>42</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42</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hidden="1" customHeight="1" thickBot="1" x14ac:dyDescent="0.2">
      <c r="A839" s="890" t="s">
        <v>224</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81</v>
      </c>
      <c r="AM839" s="261"/>
      <c r="AN839" s="261"/>
      <c r="AO839" s="87" t="s">
        <v>82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225</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226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227</v>
      </c>
      <c r="D844" s="348"/>
      <c r="E844" s="348"/>
      <c r="F844" s="348"/>
      <c r="G844" s="348"/>
      <c r="H844" s="348"/>
      <c r="I844" s="348"/>
      <c r="J844" s="137" t="s">
        <v>228</v>
      </c>
      <c r="K844" s="349"/>
      <c r="L844" s="349"/>
      <c r="M844" s="349"/>
      <c r="N844" s="349"/>
      <c r="O844" s="349"/>
      <c r="P844" s="232" t="s">
        <v>229</v>
      </c>
      <c r="Q844" s="232"/>
      <c r="R844" s="232"/>
      <c r="S844" s="232"/>
      <c r="T844" s="232"/>
      <c r="U844" s="232"/>
      <c r="V844" s="232"/>
      <c r="W844" s="232"/>
      <c r="X844" s="232"/>
      <c r="Y844" s="350" t="s">
        <v>230</v>
      </c>
      <c r="Z844" s="351"/>
      <c r="AA844" s="351"/>
      <c r="AB844" s="351"/>
      <c r="AC844" s="137" t="s">
        <v>231</v>
      </c>
      <c r="AD844" s="137"/>
      <c r="AE844" s="137"/>
      <c r="AF844" s="137"/>
      <c r="AG844" s="137"/>
      <c r="AH844" s="350" t="s">
        <v>232</v>
      </c>
      <c r="AI844" s="348"/>
      <c r="AJ844" s="348"/>
      <c r="AK844" s="348"/>
      <c r="AL844" s="348" t="s">
        <v>233</v>
      </c>
      <c r="AM844" s="348"/>
      <c r="AN844" s="348"/>
      <c r="AO844" s="352"/>
      <c r="AP844" s="353" t="s">
        <v>234</v>
      </c>
      <c r="AQ844" s="353"/>
      <c r="AR844" s="353"/>
      <c r="AS844" s="353"/>
      <c r="AT844" s="353"/>
      <c r="AU844" s="353"/>
      <c r="AV844" s="353"/>
      <c r="AW844" s="353"/>
      <c r="AX844" s="353"/>
    </row>
    <row r="845" spans="1:51" ht="59.25" customHeight="1" x14ac:dyDescent="0.15">
      <c r="A845" s="358">
        <v>1</v>
      </c>
      <c r="B845" s="358">
        <v>1</v>
      </c>
      <c r="C845" s="331" t="s">
        <v>235</v>
      </c>
      <c r="D845" s="331"/>
      <c r="E845" s="331"/>
      <c r="F845" s="331"/>
      <c r="G845" s="331"/>
      <c r="H845" s="331"/>
      <c r="I845" s="331"/>
      <c r="J845" s="332">
        <v>8013401001509</v>
      </c>
      <c r="K845" s="333"/>
      <c r="L845" s="333"/>
      <c r="M845" s="333"/>
      <c r="N845" s="333"/>
      <c r="O845" s="333"/>
      <c r="P845" s="334" t="s">
        <v>217</v>
      </c>
      <c r="Q845" s="334"/>
      <c r="R845" s="334"/>
      <c r="S845" s="334"/>
      <c r="T845" s="334"/>
      <c r="U845" s="334"/>
      <c r="V845" s="334"/>
      <c r="W845" s="334"/>
      <c r="X845" s="334"/>
      <c r="Y845" s="335">
        <v>15</v>
      </c>
      <c r="Z845" s="336"/>
      <c r="AA845" s="336"/>
      <c r="AB845" s="337"/>
      <c r="AC845" s="338" t="s">
        <v>236</v>
      </c>
      <c r="AD845" s="339"/>
      <c r="AE845" s="339"/>
      <c r="AF845" s="339"/>
      <c r="AG845" s="339"/>
      <c r="AH845" s="354">
        <v>1</v>
      </c>
      <c r="AI845" s="355"/>
      <c r="AJ845" s="355"/>
      <c r="AK845" s="355"/>
      <c r="AL845" s="342">
        <v>100</v>
      </c>
      <c r="AM845" s="343"/>
      <c r="AN845" s="343"/>
      <c r="AO845" s="344"/>
      <c r="AP845" s="345"/>
      <c r="AQ845" s="345"/>
      <c r="AR845" s="345"/>
      <c r="AS845" s="345"/>
      <c r="AT845" s="345"/>
      <c r="AU845" s="345"/>
      <c r="AV845" s="345"/>
      <c r="AW845" s="345"/>
      <c r="AX845" s="345"/>
    </row>
    <row r="846" spans="1:51" ht="72" customHeight="1" x14ac:dyDescent="0.15">
      <c r="A846" s="358">
        <v>2</v>
      </c>
      <c r="B846" s="358">
        <v>1</v>
      </c>
      <c r="C846" s="346" t="s">
        <v>237</v>
      </c>
      <c r="D846" s="331"/>
      <c r="E846" s="331"/>
      <c r="F846" s="331"/>
      <c r="G846" s="331"/>
      <c r="H846" s="331"/>
      <c r="I846" s="331"/>
      <c r="J846" s="332">
        <v>9010401010035</v>
      </c>
      <c r="K846" s="333"/>
      <c r="L846" s="333"/>
      <c r="M846" s="333"/>
      <c r="N846" s="333"/>
      <c r="O846" s="333"/>
      <c r="P846" s="334" t="s">
        <v>238</v>
      </c>
      <c r="Q846" s="334"/>
      <c r="R846" s="334"/>
      <c r="S846" s="334"/>
      <c r="T846" s="334"/>
      <c r="U846" s="334"/>
      <c r="V846" s="334"/>
      <c r="W846" s="334"/>
      <c r="X846" s="334"/>
      <c r="Y846" s="335">
        <v>10</v>
      </c>
      <c r="Z846" s="336"/>
      <c r="AA846" s="336"/>
      <c r="AB846" s="337"/>
      <c r="AC846" s="338" t="s">
        <v>236</v>
      </c>
      <c r="AD846" s="339"/>
      <c r="AE846" s="339"/>
      <c r="AF846" s="339"/>
      <c r="AG846" s="339"/>
      <c r="AH846" s="354">
        <v>1</v>
      </c>
      <c r="AI846" s="355"/>
      <c r="AJ846" s="355"/>
      <c r="AK846" s="355"/>
      <c r="AL846" s="342">
        <v>100</v>
      </c>
      <c r="AM846" s="343"/>
      <c r="AN846" s="343"/>
      <c r="AO846" s="344"/>
      <c r="AP846" s="345"/>
      <c r="AQ846" s="345"/>
      <c r="AR846" s="345"/>
      <c r="AS846" s="345"/>
      <c r="AT846" s="345"/>
      <c r="AU846" s="345"/>
      <c r="AV846" s="345"/>
      <c r="AW846" s="345"/>
      <c r="AX846" s="345"/>
      <c r="AY846">
        <f>COUNTA($C$846)</f>
        <v>1</v>
      </c>
    </row>
    <row r="847" spans="1:51" ht="30" hidden="1" customHeight="1" x14ac:dyDescent="0.15">
      <c r="A847" s="358">
        <v>3</v>
      </c>
      <c r="B847" s="358">
        <v>1</v>
      </c>
      <c r="C847" s="346"/>
      <c r="D847" s="331"/>
      <c r="E847" s="331"/>
      <c r="F847" s="331"/>
      <c r="G847" s="331"/>
      <c r="H847" s="331"/>
      <c r="I847" s="331"/>
      <c r="J847" s="332"/>
      <c r="K847" s="333"/>
      <c r="L847" s="333"/>
      <c r="M847" s="333"/>
      <c r="N847" s="333"/>
      <c r="O847" s="333"/>
      <c r="P847" s="347"/>
      <c r="Q847" s="334"/>
      <c r="R847" s="334"/>
      <c r="S847" s="334"/>
      <c r="T847" s="334"/>
      <c r="U847" s="334"/>
      <c r="V847" s="334"/>
      <c r="W847" s="334"/>
      <c r="X847" s="334"/>
      <c r="Y847" s="335"/>
      <c r="Z847" s="336"/>
      <c r="AA847" s="336"/>
      <c r="AB847" s="337"/>
      <c r="AC847" s="338"/>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c r="AY847">
        <f>COUNTA($C$847)</f>
        <v>0</v>
      </c>
    </row>
    <row r="848" spans="1:51" ht="30" hidden="1" customHeight="1" x14ac:dyDescent="0.15">
      <c r="A848" s="358">
        <v>4</v>
      </c>
      <c r="B848" s="358">
        <v>1</v>
      </c>
      <c r="C848" s="346"/>
      <c r="D848" s="331"/>
      <c r="E848" s="331"/>
      <c r="F848" s="331"/>
      <c r="G848" s="331"/>
      <c r="H848" s="331"/>
      <c r="I848" s="331"/>
      <c r="J848" s="332"/>
      <c r="K848" s="333"/>
      <c r="L848" s="333"/>
      <c r="M848" s="333"/>
      <c r="N848" s="333"/>
      <c r="O848" s="333"/>
      <c r="P848" s="347"/>
      <c r="Q848" s="334"/>
      <c r="R848" s="334"/>
      <c r="S848" s="334"/>
      <c r="T848" s="334"/>
      <c r="U848" s="334"/>
      <c r="V848" s="334"/>
      <c r="W848" s="334"/>
      <c r="X848" s="334"/>
      <c r="Y848" s="335"/>
      <c r="Z848" s="336"/>
      <c r="AA848" s="336"/>
      <c r="AB848" s="337"/>
      <c r="AC848" s="338"/>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c r="AY848">
        <f>COUNTA($C$848)</f>
        <v>0</v>
      </c>
    </row>
    <row r="849" spans="1:51" ht="30" hidden="1" customHeight="1" x14ac:dyDescent="0.15">
      <c r="A849" s="358">
        <v>5</v>
      </c>
      <c r="B849" s="358">
        <v>1</v>
      </c>
      <c r="C849" s="346"/>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c r="AY849">
        <f>COUNTA($C$849)</f>
        <v>0</v>
      </c>
    </row>
    <row r="850" spans="1:51" ht="30" hidden="1" customHeight="1" x14ac:dyDescent="0.15">
      <c r="A850" s="358">
        <v>6</v>
      </c>
      <c r="B850" s="358">
        <v>1</v>
      </c>
      <c r="C850" s="346"/>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c r="AY850">
        <f>COUNTA($C$850)</f>
        <v>0</v>
      </c>
    </row>
    <row r="851" spans="1:51" ht="30" hidden="1" customHeight="1" x14ac:dyDescent="0.15">
      <c r="A851" s="358">
        <v>7</v>
      </c>
      <c r="B851" s="358">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c r="AY851">
        <f>COUNTA($C$851)</f>
        <v>0</v>
      </c>
    </row>
    <row r="852" spans="1:51" ht="30" hidden="1" customHeight="1" x14ac:dyDescent="0.15">
      <c r="A852" s="358">
        <v>8</v>
      </c>
      <c r="B852" s="358">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15">
      <c r="A853" s="358">
        <v>9</v>
      </c>
      <c r="B853" s="358">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15">
      <c r="A854" s="358">
        <v>10</v>
      </c>
      <c r="B854" s="358">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15">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239</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8"/>
      <c r="B877" s="348"/>
      <c r="C877" s="348" t="s">
        <v>227</v>
      </c>
      <c r="D877" s="348"/>
      <c r="E877" s="348"/>
      <c r="F877" s="348"/>
      <c r="G877" s="348"/>
      <c r="H877" s="348"/>
      <c r="I877" s="348"/>
      <c r="J877" s="137" t="s">
        <v>228</v>
      </c>
      <c r="K877" s="349"/>
      <c r="L877" s="349"/>
      <c r="M877" s="349"/>
      <c r="N877" s="349"/>
      <c r="O877" s="349"/>
      <c r="P877" s="232" t="s">
        <v>229</v>
      </c>
      <c r="Q877" s="232"/>
      <c r="R877" s="232"/>
      <c r="S877" s="232"/>
      <c r="T877" s="232"/>
      <c r="U877" s="232"/>
      <c r="V877" s="232"/>
      <c r="W877" s="232"/>
      <c r="X877" s="232"/>
      <c r="Y877" s="350" t="s">
        <v>230</v>
      </c>
      <c r="Z877" s="351"/>
      <c r="AA877" s="351"/>
      <c r="AB877" s="351"/>
      <c r="AC877" s="137" t="s">
        <v>231</v>
      </c>
      <c r="AD877" s="137"/>
      <c r="AE877" s="137"/>
      <c r="AF877" s="137"/>
      <c r="AG877" s="137"/>
      <c r="AH877" s="350" t="s">
        <v>232</v>
      </c>
      <c r="AI877" s="348"/>
      <c r="AJ877" s="348"/>
      <c r="AK877" s="348"/>
      <c r="AL877" s="348" t="s">
        <v>233</v>
      </c>
      <c r="AM877" s="348"/>
      <c r="AN877" s="348"/>
      <c r="AO877" s="352"/>
      <c r="AP877" s="353" t="s">
        <v>234</v>
      </c>
      <c r="AQ877" s="353"/>
      <c r="AR877" s="353"/>
      <c r="AS877" s="353"/>
      <c r="AT877" s="353"/>
      <c r="AU877" s="353"/>
      <c r="AV877" s="353"/>
      <c r="AW877" s="353"/>
      <c r="AX877" s="353"/>
      <c r="AY877">
        <f t="shared" ref="AY877:AY878" si="118">$AY$875</f>
        <v>0</v>
      </c>
    </row>
    <row r="878" spans="1:51" ht="30" hidden="1" customHeight="1" x14ac:dyDescent="0.15">
      <c r="A878" s="358">
        <v>1</v>
      </c>
      <c r="B878" s="358">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9"/>
      <c r="AE878" s="339"/>
      <c r="AF878" s="339"/>
      <c r="AG878" s="339"/>
      <c r="AH878" s="354"/>
      <c r="AI878" s="355"/>
      <c r="AJ878" s="355"/>
      <c r="AK878" s="355"/>
      <c r="AL878" s="342"/>
      <c r="AM878" s="343"/>
      <c r="AN878" s="343"/>
      <c r="AO878" s="344"/>
      <c r="AP878" s="345"/>
      <c r="AQ878" s="345"/>
      <c r="AR878" s="345"/>
      <c r="AS878" s="345"/>
      <c r="AT878" s="345"/>
      <c r="AU878" s="345"/>
      <c r="AV878" s="345"/>
      <c r="AW878" s="345"/>
      <c r="AX878" s="345"/>
      <c r="AY878">
        <f t="shared" si="118"/>
        <v>0</v>
      </c>
    </row>
    <row r="879" spans="1:51" ht="30" hidden="1" customHeight="1" x14ac:dyDescent="0.15">
      <c r="A879" s="358">
        <v>2</v>
      </c>
      <c r="B879" s="358">
        <v>1</v>
      </c>
      <c r="C879" s="346"/>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9"/>
      <c r="AE879" s="339"/>
      <c r="AF879" s="339"/>
      <c r="AG879" s="339"/>
      <c r="AH879" s="354"/>
      <c r="AI879" s="355"/>
      <c r="AJ879" s="355"/>
      <c r="AK879" s="355"/>
      <c r="AL879" s="342"/>
      <c r="AM879" s="343"/>
      <c r="AN879" s="343"/>
      <c r="AO879" s="344"/>
      <c r="AP879" s="345"/>
      <c r="AQ879" s="345"/>
      <c r="AR879" s="345"/>
      <c r="AS879" s="345"/>
      <c r="AT879" s="345"/>
      <c r="AU879" s="345"/>
      <c r="AV879" s="345"/>
      <c r="AW879" s="345"/>
      <c r="AX879" s="345"/>
      <c r="AY879">
        <f>COUNTA($C$879)</f>
        <v>0</v>
      </c>
    </row>
    <row r="880" spans="1:51" ht="30" hidden="1" customHeight="1" x14ac:dyDescent="0.15">
      <c r="A880" s="358">
        <v>3</v>
      </c>
      <c r="B880" s="358">
        <v>1</v>
      </c>
      <c r="C880" s="346"/>
      <c r="D880" s="331"/>
      <c r="E880" s="331"/>
      <c r="F880" s="331"/>
      <c r="G880" s="331"/>
      <c r="H880" s="331"/>
      <c r="I880" s="331"/>
      <c r="J880" s="332"/>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15">
      <c r="A881" s="358">
        <v>4</v>
      </c>
      <c r="B881" s="358">
        <v>1</v>
      </c>
      <c r="C881" s="346"/>
      <c r="D881" s="331"/>
      <c r="E881" s="331"/>
      <c r="F881" s="331"/>
      <c r="G881" s="331"/>
      <c r="H881" s="331"/>
      <c r="I881" s="331"/>
      <c r="J881" s="332"/>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15">
      <c r="A882" s="358">
        <v>5</v>
      </c>
      <c r="B882" s="358">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15">
      <c r="A883" s="358">
        <v>6</v>
      </c>
      <c r="B883" s="358">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15">
      <c r="A884" s="358">
        <v>7</v>
      </c>
      <c r="B884" s="358">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15">
      <c r="A885" s="358">
        <v>8</v>
      </c>
      <c r="B885" s="358">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15">
      <c r="A886" s="358">
        <v>9</v>
      </c>
      <c r="B886" s="358">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15">
      <c r="A887" s="358">
        <v>10</v>
      </c>
      <c r="B887" s="358">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15">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8"/>
      <c r="B910" s="348"/>
      <c r="C910" s="348" t="s">
        <v>227</v>
      </c>
      <c r="D910" s="348"/>
      <c r="E910" s="348"/>
      <c r="F910" s="348"/>
      <c r="G910" s="348"/>
      <c r="H910" s="348"/>
      <c r="I910" s="348"/>
      <c r="J910" s="137" t="s">
        <v>228</v>
      </c>
      <c r="K910" s="349"/>
      <c r="L910" s="349"/>
      <c r="M910" s="349"/>
      <c r="N910" s="349"/>
      <c r="O910" s="349"/>
      <c r="P910" s="232" t="s">
        <v>229</v>
      </c>
      <c r="Q910" s="232"/>
      <c r="R910" s="232"/>
      <c r="S910" s="232"/>
      <c r="T910" s="232"/>
      <c r="U910" s="232"/>
      <c r="V910" s="232"/>
      <c r="W910" s="232"/>
      <c r="X910" s="232"/>
      <c r="Y910" s="350" t="s">
        <v>230</v>
      </c>
      <c r="Z910" s="351"/>
      <c r="AA910" s="351"/>
      <c r="AB910" s="351"/>
      <c r="AC910" s="137" t="s">
        <v>231</v>
      </c>
      <c r="AD910" s="137"/>
      <c r="AE910" s="137"/>
      <c r="AF910" s="137"/>
      <c r="AG910" s="137"/>
      <c r="AH910" s="350" t="s">
        <v>232</v>
      </c>
      <c r="AI910" s="348"/>
      <c r="AJ910" s="348"/>
      <c r="AK910" s="348"/>
      <c r="AL910" s="348" t="s">
        <v>233</v>
      </c>
      <c r="AM910" s="348"/>
      <c r="AN910" s="348"/>
      <c r="AO910" s="352"/>
      <c r="AP910" s="353" t="s">
        <v>234</v>
      </c>
      <c r="AQ910" s="353"/>
      <c r="AR910" s="353"/>
      <c r="AS910" s="353"/>
      <c r="AT910" s="353"/>
      <c r="AU910" s="353"/>
      <c r="AV910" s="353"/>
      <c r="AW910" s="353"/>
      <c r="AX910" s="353"/>
      <c r="AY910">
        <f t="shared" ref="AY910:AY911" si="119">$AY$908</f>
        <v>0</v>
      </c>
    </row>
    <row r="911" spans="1:51" ht="30" hidden="1" customHeight="1" x14ac:dyDescent="0.15">
      <c r="A911" s="358">
        <v>1</v>
      </c>
      <c r="B911" s="358">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9"/>
      <c r="AE911" s="339"/>
      <c r="AF911" s="339"/>
      <c r="AG911" s="339"/>
      <c r="AH911" s="354"/>
      <c r="AI911" s="355"/>
      <c r="AJ911" s="355"/>
      <c r="AK911" s="355"/>
      <c r="AL911" s="342"/>
      <c r="AM911" s="343"/>
      <c r="AN911" s="343"/>
      <c r="AO911" s="344"/>
      <c r="AP911" s="345"/>
      <c r="AQ911" s="345"/>
      <c r="AR911" s="345"/>
      <c r="AS911" s="345"/>
      <c r="AT911" s="345"/>
      <c r="AU911" s="345"/>
      <c r="AV911" s="345"/>
      <c r="AW911" s="345"/>
      <c r="AX911" s="345"/>
      <c r="AY911">
        <f t="shared" si="119"/>
        <v>0</v>
      </c>
    </row>
    <row r="912" spans="1:51" ht="30" hidden="1" customHeight="1" x14ac:dyDescent="0.15">
      <c r="A912" s="358">
        <v>2</v>
      </c>
      <c r="B912" s="358">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9"/>
      <c r="AE912" s="339"/>
      <c r="AF912" s="339"/>
      <c r="AG912" s="339"/>
      <c r="AH912" s="354"/>
      <c r="AI912" s="355"/>
      <c r="AJ912" s="355"/>
      <c r="AK912" s="355"/>
      <c r="AL912" s="342"/>
      <c r="AM912" s="343"/>
      <c r="AN912" s="343"/>
      <c r="AO912" s="344"/>
      <c r="AP912" s="345"/>
      <c r="AQ912" s="345"/>
      <c r="AR912" s="345"/>
      <c r="AS912" s="345"/>
      <c r="AT912" s="345"/>
      <c r="AU912" s="345"/>
      <c r="AV912" s="345"/>
      <c r="AW912" s="345"/>
      <c r="AX912" s="345"/>
      <c r="AY912">
        <f>COUNTA($C$912)</f>
        <v>0</v>
      </c>
    </row>
    <row r="913" spans="1:51" ht="30" hidden="1" customHeight="1" x14ac:dyDescent="0.15">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15">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15">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15">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15">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15">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241</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8"/>
      <c r="B943" s="348"/>
      <c r="C943" s="348" t="s">
        <v>227</v>
      </c>
      <c r="D943" s="348"/>
      <c r="E943" s="348"/>
      <c r="F943" s="348"/>
      <c r="G943" s="348"/>
      <c r="H943" s="348"/>
      <c r="I943" s="348"/>
      <c r="J943" s="137" t="s">
        <v>228</v>
      </c>
      <c r="K943" s="349"/>
      <c r="L943" s="349"/>
      <c r="M943" s="349"/>
      <c r="N943" s="349"/>
      <c r="O943" s="349"/>
      <c r="P943" s="232" t="s">
        <v>229</v>
      </c>
      <c r="Q943" s="232"/>
      <c r="R943" s="232"/>
      <c r="S943" s="232"/>
      <c r="T943" s="232"/>
      <c r="U943" s="232"/>
      <c r="V943" s="232"/>
      <c r="W943" s="232"/>
      <c r="X943" s="232"/>
      <c r="Y943" s="350" t="s">
        <v>230</v>
      </c>
      <c r="Z943" s="351"/>
      <c r="AA943" s="351"/>
      <c r="AB943" s="351"/>
      <c r="AC943" s="137" t="s">
        <v>231</v>
      </c>
      <c r="AD943" s="137"/>
      <c r="AE943" s="137"/>
      <c r="AF943" s="137"/>
      <c r="AG943" s="137"/>
      <c r="AH943" s="350" t="s">
        <v>232</v>
      </c>
      <c r="AI943" s="348"/>
      <c r="AJ943" s="348"/>
      <c r="AK943" s="348"/>
      <c r="AL943" s="348" t="s">
        <v>233</v>
      </c>
      <c r="AM943" s="348"/>
      <c r="AN943" s="348"/>
      <c r="AO943" s="352"/>
      <c r="AP943" s="353" t="s">
        <v>234</v>
      </c>
      <c r="AQ943" s="353"/>
      <c r="AR943" s="353"/>
      <c r="AS943" s="353"/>
      <c r="AT943" s="353"/>
      <c r="AU943" s="353"/>
      <c r="AV943" s="353"/>
      <c r="AW943" s="353"/>
      <c r="AX943" s="353"/>
      <c r="AY943">
        <f t="shared" ref="AY943:AY944" si="120">$AY$941</f>
        <v>0</v>
      </c>
    </row>
    <row r="944" spans="1:51" ht="30" hidden="1" customHeight="1" x14ac:dyDescent="0.15">
      <c r="A944" s="358">
        <v>1</v>
      </c>
      <c r="B944" s="358">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9"/>
      <c r="AE944" s="339"/>
      <c r="AF944" s="339"/>
      <c r="AG944" s="339"/>
      <c r="AH944" s="354"/>
      <c r="AI944" s="355"/>
      <c r="AJ944" s="355"/>
      <c r="AK944" s="355"/>
      <c r="AL944" s="342"/>
      <c r="AM944" s="343"/>
      <c r="AN944" s="343"/>
      <c r="AO944" s="344"/>
      <c r="AP944" s="345"/>
      <c r="AQ944" s="345"/>
      <c r="AR944" s="345"/>
      <c r="AS944" s="345"/>
      <c r="AT944" s="345"/>
      <c r="AU944" s="345"/>
      <c r="AV944" s="345"/>
      <c r="AW944" s="345"/>
      <c r="AX944" s="345"/>
      <c r="AY944">
        <f t="shared" si="120"/>
        <v>0</v>
      </c>
    </row>
    <row r="945" spans="1:51" ht="30" hidden="1" customHeight="1" x14ac:dyDescent="0.15">
      <c r="A945" s="358">
        <v>2</v>
      </c>
      <c r="B945" s="358">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15">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242</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227</v>
      </c>
      <c r="D976" s="348"/>
      <c r="E976" s="348"/>
      <c r="F976" s="348"/>
      <c r="G976" s="348"/>
      <c r="H976" s="348"/>
      <c r="I976" s="348"/>
      <c r="J976" s="137" t="s">
        <v>228</v>
      </c>
      <c r="K976" s="349"/>
      <c r="L976" s="349"/>
      <c r="M976" s="349"/>
      <c r="N976" s="349"/>
      <c r="O976" s="349"/>
      <c r="P976" s="232" t="s">
        <v>229</v>
      </c>
      <c r="Q976" s="232"/>
      <c r="R976" s="232"/>
      <c r="S976" s="232"/>
      <c r="T976" s="232"/>
      <c r="U976" s="232"/>
      <c r="V976" s="232"/>
      <c r="W976" s="232"/>
      <c r="X976" s="232"/>
      <c r="Y976" s="350" t="s">
        <v>230</v>
      </c>
      <c r="Z976" s="351"/>
      <c r="AA976" s="351"/>
      <c r="AB976" s="351"/>
      <c r="AC976" s="137" t="s">
        <v>231</v>
      </c>
      <c r="AD976" s="137"/>
      <c r="AE976" s="137"/>
      <c r="AF976" s="137"/>
      <c r="AG976" s="137"/>
      <c r="AH976" s="350" t="s">
        <v>232</v>
      </c>
      <c r="AI976" s="348"/>
      <c r="AJ976" s="348"/>
      <c r="AK976" s="348"/>
      <c r="AL976" s="348" t="s">
        <v>233</v>
      </c>
      <c r="AM976" s="348"/>
      <c r="AN976" s="348"/>
      <c r="AO976" s="352"/>
      <c r="AP976" s="353" t="s">
        <v>234</v>
      </c>
      <c r="AQ976" s="353"/>
      <c r="AR976" s="353"/>
      <c r="AS976" s="353"/>
      <c r="AT976" s="353"/>
      <c r="AU976" s="353"/>
      <c r="AV976" s="353"/>
      <c r="AW976" s="353"/>
      <c r="AX976" s="353"/>
      <c r="AY976">
        <f t="shared" ref="AY976:AY977" si="121">$AY$974</f>
        <v>0</v>
      </c>
    </row>
    <row r="977" spans="1:51" ht="30" hidden="1" customHeight="1" x14ac:dyDescent="0.15">
      <c r="A977" s="358">
        <v>1</v>
      </c>
      <c r="B977" s="358">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58">
        <v>2</v>
      </c>
      <c r="B978" s="358">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58">
        <v>3</v>
      </c>
      <c r="B979" s="358">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58">
        <v>4</v>
      </c>
      <c r="B980" s="358">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58">
        <v>5</v>
      </c>
      <c r="B981" s="358">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58">
        <v>6</v>
      </c>
      <c r="B982" s="358">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58">
        <v>7</v>
      </c>
      <c r="B983" s="358">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58">
        <v>8</v>
      </c>
      <c r="B984" s="358">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58">
        <v>9</v>
      </c>
      <c r="B985" s="358">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58">
        <v>10</v>
      </c>
      <c r="B986" s="358">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58">
        <v>11</v>
      </c>
      <c r="B987" s="358">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58">
        <v>12</v>
      </c>
      <c r="B988" s="358">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58">
        <v>13</v>
      </c>
      <c r="B989" s="358">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58">
        <v>14</v>
      </c>
      <c r="B990" s="358">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243</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227</v>
      </c>
      <c r="D1009" s="348"/>
      <c r="E1009" s="348"/>
      <c r="F1009" s="348"/>
      <c r="G1009" s="348"/>
      <c r="H1009" s="348"/>
      <c r="I1009" s="348"/>
      <c r="J1009" s="137" t="s">
        <v>228</v>
      </c>
      <c r="K1009" s="349"/>
      <c r="L1009" s="349"/>
      <c r="M1009" s="349"/>
      <c r="N1009" s="349"/>
      <c r="O1009" s="349"/>
      <c r="P1009" s="232" t="s">
        <v>229</v>
      </c>
      <c r="Q1009" s="232"/>
      <c r="R1009" s="232"/>
      <c r="S1009" s="232"/>
      <c r="T1009" s="232"/>
      <c r="U1009" s="232"/>
      <c r="V1009" s="232"/>
      <c r="W1009" s="232"/>
      <c r="X1009" s="232"/>
      <c r="Y1009" s="350" t="s">
        <v>230</v>
      </c>
      <c r="Z1009" s="351"/>
      <c r="AA1009" s="351"/>
      <c r="AB1009" s="351"/>
      <c r="AC1009" s="137" t="s">
        <v>231</v>
      </c>
      <c r="AD1009" s="137"/>
      <c r="AE1009" s="137"/>
      <c r="AF1009" s="137"/>
      <c r="AG1009" s="137"/>
      <c r="AH1009" s="350" t="s">
        <v>232</v>
      </c>
      <c r="AI1009" s="348"/>
      <c r="AJ1009" s="348"/>
      <c r="AK1009" s="348"/>
      <c r="AL1009" s="348" t="s">
        <v>233</v>
      </c>
      <c r="AM1009" s="348"/>
      <c r="AN1009" s="348"/>
      <c r="AO1009" s="352"/>
      <c r="AP1009" s="353" t="s">
        <v>234</v>
      </c>
      <c r="AQ1009" s="353"/>
      <c r="AR1009" s="353"/>
      <c r="AS1009" s="353"/>
      <c r="AT1009" s="353"/>
      <c r="AU1009" s="353"/>
      <c r="AV1009" s="353"/>
      <c r="AW1009" s="353"/>
      <c r="AX1009" s="353"/>
      <c r="AY1009">
        <f t="shared" ref="AY1009:AY1010" si="122">$AY$1007</f>
        <v>0</v>
      </c>
    </row>
    <row r="1010" spans="1:51" ht="30" hidden="1" customHeight="1" x14ac:dyDescent="0.15">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244</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227</v>
      </c>
      <c r="D1042" s="348"/>
      <c r="E1042" s="348"/>
      <c r="F1042" s="348"/>
      <c r="G1042" s="348"/>
      <c r="H1042" s="348"/>
      <c r="I1042" s="348"/>
      <c r="J1042" s="137" t="s">
        <v>228</v>
      </c>
      <c r="K1042" s="349"/>
      <c r="L1042" s="349"/>
      <c r="M1042" s="349"/>
      <c r="N1042" s="349"/>
      <c r="O1042" s="349"/>
      <c r="P1042" s="232" t="s">
        <v>229</v>
      </c>
      <c r="Q1042" s="232"/>
      <c r="R1042" s="232"/>
      <c r="S1042" s="232"/>
      <c r="T1042" s="232"/>
      <c r="U1042" s="232"/>
      <c r="V1042" s="232"/>
      <c r="W1042" s="232"/>
      <c r="X1042" s="232"/>
      <c r="Y1042" s="350" t="s">
        <v>230</v>
      </c>
      <c r="Z1042" s="351"/>
      <c r="AA1042" s="351"/>
      <c r="AB1042" s="351"/>
      <c r="AC1042" s="137" t="s">
        <v>231</v>
      </c>
      <c r="AD1042" s="137"/>
      <c r="AE1042" s="137"/>
      <c r="AF1042" s="137"/>
      <c r="AG1042" s="137"/>
      <c r="AH1042" s="350" t="s">
        <v>232</v>
      </c>
      <c r="AI1042" s="348"/>
      <c r="AJ1042" s="348"/>
      <c r="AK1042" s="348"/>
      <c r="AL1042" s="348" t="s">
        <v>233</v>
      </c>
      <c r="AM1042" s="348"/>
      <c r="AN1042" s="348"/>
      <c r="AO1042" s="352"/>
      <c r="AP1042" s="353" t="s">
        <v>234</v>
      </c>
      <c r="AQ1042" s="353"/>
      <c r="AR1042" s="353"/>
      <c r="AS1042" s="353"/>
      <c r="AT1042" s="353"/>
      <c r="AU1042" s="353"/>
      <c r="AV1042" s="353"/>
      <c r="AW1042" s="353"/>
      <c r="AX1042" s="353"/>
      <c r="AY1042">
        <f t="shared" ref="AY1042:AY1043" si="123">$AY$1040</f>
        <v>0</v>
      </c>
    </row>
    <row r="1043" spans="1:51" ht="30" hidden="1" customHeight="1" x14ac:dyDescent="0.15">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245</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227</v>
      </c>
      <c r="D1075" s="348"/>
      <c r="E1075" s="348"/>
      <c r="F1075" s="348"/>
      <c r="G1075" s="348"/>
      <c r="H1075" s="348"/>
      <c r="I1075" s="348"/>
      <c r="J1075" s="137" t="s">
        <v>228</v>
      </c>
      <c r="K1075" s="349"/>
      <c r="L1075" s="349"/>
      <c r="M1075" s="349"/>
      <c r="N1075" s="349"/>
      <c r="O1075" s="349"/>
      <c r="P1075" s="232" t="s">
        <v>229</v>
      </c>
      <c r="Q1075" s="232"/>
      <c r="R1075" s="232"/>
      <c r="S1075" s="232"/>
      <c r="T1075" s="232"/>
      <c r="U1075" s="232"/>
      <c r="V1075" s="232"/>
      <c r="W1075" s="232"/>
      <c r="X1075" s="232"/>
      <c r="Y1075" s="350" t="s">
        <v>230</v>
      </c>
      <c r="Z1075" s="351"/>
      <c r="AA1075" s="351"/>
      <c r="AB1075" s="351"/>
      <c r="AC1075" s="137" t="s">
        <v>231</v>
      </c>
      <c r="AD1075" s="137"/>
      <c r="AE1075" s="137"/>
      <c r="AF1075" s="137"/>
      <c r="AG1075" s="137"/>
      <c r="AH1075" s="350" t="s">
        <v>232</v>
      </c>
      <c r="AI1075" s="348"/>
      <c r="AJ1075" s="348"/>
      <c r="AK1075" s="348"/>
      <c r="AL1075" s="348" t="s">
        <v>233</v>
      </c>
      <c r="AM1075" s="348"/>
      <c r="AN1075" s="348"/>
      <c r="AO1075" s="352"/>
      <c r="AP1075" s="353" t="s">
        <v>234</v>
      </c>
      <c r="AQ1075" s="353"/>
      <c r="AR1075" s="353"/>
      <c r="AS1075" s="353"/>
      <c r="AT1075" s="353"/>
      <c r="AU1075" s="353"/>
      <c r="AV1075" s="353"/>
      <c r="AW1075" s="353"/>
      <c r="AX1075" s="353"/>
      <c r="AY1075">
        <f t="shared" ref="AY1075:AY1076" si="124">$AY$1073</f>
        <v>0</v>
      </c>
    </row>
    <row r="1076" spans="1:51" ht="30" hidden="1" customHeight="1" x14ac:dyDescent="0.15">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15">
      <c r="A1106" s="359" t="s">
        <v>246</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81</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247</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8"/>
      <c r="B1109" s="358"/>
      <c r="C1109" s="137" t="s">
        <v>248</v>
      </c>
      <c r="D1109" s="362"/>
      <c r="E1109" s="137" t="s">
        <v>249</v>
      </c>
      <c r="F1109" s="362"/>
      <c r="G1109" s="362"/>
      <c r="H1109" s="362"/>
      <c r="I1109" s="362"/>
      <c r="J1109" s="137" t="s">
        <v>228</v>
      </c>
      <c r="K1109" s="137"/>
      <c r="L1109" s="137"/>
      <c r="M1109" s="137"/>
      <c r="N1109" s="137"/>
      <c r="O1109" s="137"/>
      <c r="P1109" s="350" t="s">
        <v>229</v>
      </c>
      <c r="Q1109" s="350"/>
      <c r="R1109" s="350"/>
      <c r="S1109" s="350"/>
      <c r="T1109" s="350"/>
      <c r="U1109" s="350"/>
      <c r="V1109" s="350"/>
      <c r="W1109" s="350"/>
      <c r="X1109" s="350"/>
      <c r="Y1109" s="137" t="s">
        <v>250</v>
      </c>
      <c r="Z1109" s="362"/>
      <c r="AA1109" s="362"/>
      <c r="AB1109" s="362"/>
      <c r="AC1109" s="137" t="s">
        <v>251</v>
      </c>
      <c r="AD1109" s="137"/>
      <c r="AE1109" s="137"/>
      <c r="AF1109" s="137"/>
      <c r="AG1109" s="137"/>
      <c r="AH1109" s="350" t="s">
        <v>252</v>
      </c>
      <c r="AI1109" s="351"/>
      <c r="AJ1109" s="351"/>
      <c r="AK1109" s="351"/>
      <c r="AL1109" s="351" t="s">
        <v>233</v>
      </c>
      <c r="AM1109" s="351"/>
      <c r="AN1109" s="351"/>
      <c r="AO1109" s="363"/>
      <c r="AP1109" s="353" t="s">
        <v>253</v>
      </c>
      <c r="AQ1109" s="353"/>
      <c r="AR1109" s="353"/>
      <c r="AS1109" s="353"/>
      <c r="AT1109" s="353"/>
      <c r="AU1109" s="353"/>
      <c r="AV1109" s="353"/>
      <c r="AW1109" s="353"/>
      <c r="AX1109" s="353"/>
    </row>
    <row r="1110" spans="1:51" ht="30" customHeight="1" x14ac:dyDescent="0.15">
      <c r="A1110" s="358">
        <v>1</v>
      </c>
      <c r="B1110" s="358">
        <v>1</v>
      </c>
      <c r="C1110" s="356"/>
      <c r="D1110" s="356"/>
      <c r="E1110" s="357"/>
      <c r="F1110" s="357"/>
      <c r="G1110" s="357"/>
      <c r="H1110" s="357"/>
      <c r="I1110" s="357"/>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1" ht="30" hidden="1" customHeight="1" x14ac:dyDescent="0.15">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58">
        <v>18</v>
      </c>
      <c r="B1127" s="358">
        <v>1</v>
      </c>
      <c r="C1127" s="356"/>
      <c r="D1127" s="356"/>
      <c r="E1127" s="135"/>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718" max="16383" man="1"/>
    <brk id="747" max="16383" man="1"/>
    <brk id="1110"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254</v>
      </c>
      <c r="B1" s="25" t="s">
        <v>255</v>
      </c>
      <c r="F1" s="26" t="s">
        <v>19</v>
      </c>
      <c r="G1" s="26" t="s">
        <v>256</v>
      </c>
      <c r="K1" s="27" t="s">
        <v>257</v>
      </c>
      <c r="L1" s="25" t="s">
        <v>255</v>
      </c>
      <c r="O1" s="13"/>
      <c r="P1" s="26" t="s">
        <v>29</v>
      </c>
      <c r="Q1" s="26" t="s">
        <v>256</v>
      </c>
      <c r="T1" s="13"/>
      <c r="U1" s="29" t="s">
        <v>258</v>
      </c>
      <c r="W1" s="29" t="s">
        <v>259</v>
      </c>
      <c r="Y1" s="29" t="s">
        <v>260</v>
      </c>
      <c r="Z1" s="29" t="s">
        <v>261</v>
      </c>
      <c r="AA1" s="29" t="s">
        <v>262</v>
      </c>
      <c r="AB1" s="29" t="s">
        <v>263</v>
      </c>
      <c r="AC1" s="29" t="s">
        <v>193</v>
      </c>
      <c r="AD1" s="28"/>
      <c r="AE1" s="29" t="s">
        <v>194</v>
      </c>
      <c r="AF1" s="30"/>
      <c r="AG1" s="42" t="s">
        <v>251</v>
      </c>
      <c r="AI1" s="42" t="s">
        <v>264</v>
      </c>
      <c r="AK1" s="42" t="s">
        <v>265</v>
      </c>
      <c r="AM1" s="68"/>
      <c r="AN1" s="68"/>
      <c r="AP1" s="28" t="s">
        <v>266</v>
      </c>
    </row>
    <row r="2" spans="1:42" ht="13.5" customHeight="1" x14ac:dyDescent="0.15">
      <c r="A2" s="14" t="s">
        <v>267</v>
      </c>
      <c r="B2" s="15"/>
      <c r="C2" s="13" t="str">
        <f>IF(B2="","",A2)</f>
        <v/>
      </c>
      <c r="D2" s="13" t="str">
        <f>IF(C2="","",IF(D1&lt;&gt;"",CONCATENATE(D1,"、",C2),C2))</f>
        <v/>
      </c>
      <c r="F2" s="12" t="s">
        <v>268</v>
      </c>
      <c r="G2" s="17" t="s">
        <v>147</v>
      </c>
      <c r="H2" s="13" t="str">
        <f>IF(G2="","",F2)</f>
        <v>一般会計</v>
      </c>
      <c r="I2" s="13" t="str">
        <f>IF(H2="","",IF(I1&lt;&gt;"",CONCATENATE(I1,"、",H2),H2))</f>
        <v>一般会計</v>
      </c>
      <c r="K2" s="14" t="s">
        <v>269</v>
      </c>
      <c r="L2" s="15"/>
      <c r="M2" s="13" t="str">
        <f>IF(L2="","",K2)</f>
        <v/>
      </c>
      <c r="N2" s="13" t="str">
        <f>IF(M2="","",IF(N1&lt;&gt;"",CONCATENATE(N1,"、",M2),M2))</f>
        <v/>
      </c>
      <c r="O2" s="13"/>
      <c r="P2" s="12" t="s">
        <v>270</v>
      </c>
      <c r="Q2" s="17" t="s">
        <v>147</v>
      </c>
      <c r="R2" s="13" t="str">
        <f>IF(Q2="","",P2)</f>
        <v>直接実施</v>
      </c>
      <c r="S2" s="13" t="str">
        <f>IF(R2="","",IF(S1&lt;&gt;"",CONCATENATE(S1,"、",R2),R2))</f>
        <v>直接実施</v>
      </c>
      <c r="T2" s="13"/>
      <c r="U2" s="86">
        <v>20</v>
      </c>
      <c r="W2" s="32" t="s">
        <v>271</v>
      </c>
      <c r="Y2" s="32" t="s">
        <v>272</v>
      </c>
      <c r="Z2" s="32" t="s">
        <v>272</v>
      </c>
      <c r="AA2" s="79" t="s">
        <v>273</v>
      </c>
      <c r="AB2" s="79" t="s">
        <v>274</v>
      </c>
      <c r="AC2" s="80" t="s">
        <v>275</v>
      </c>
      <c r="AD2" s="28"/>
      <c r="AE2" s="34" t="s">
        <v>276</v>
      </c>
      <c r="AF2" s="30"/>
      <c r="AG2" s="44" t="s">
        <v>277</v>
      </c>
      <c r="AI2" s="42" t="s">
        <v>1</v>
      </c>
      <c r="AK2" s="42" t="s">
        <v>278</v>
      </c>
      <c r="AM2" s="68"/>
      <c r="AN2" s="68"/>
      <c r="AP2" s="44" t="s">
        <v>277</v>
      </c>
    </row>
    <row r="3" spans="1:42" ht="13.5" customHeight="1" x14ac:dyDescent="0.15">
      <c r="A3" s="14" t="s">
        <v>279</v>
      </c>
      <c r="B3" s="15"/>
      <c r="C3" s="13" t="str">
        <f t="shared" ref="C3:C11" si="0">IF(B3="","",A3)</f>
        <v/>
      </c>
      <c r="D3" s="13" t="str">
        <f>IF(C3="",D2,IF(D2&lt;&gt;"",CONCATENATE(D2,"、",C3),C3))</f>
        <v/>
      </c>
      <c r="F3" s="18" t="s">
        <v>280</v>
      </c>
      <c r="G3" s="17"/>
      <c r="H3" s="13" t="str">
        <f t="shared" ref="H3:H37" si="1">IF(G3="","",F3)</f>
        <v/>
      </c>
      <c r="I3" s="13" t="str">
        <f>IF(H3="",I2,IF(I2&lt;&gt;"",CONCATENATE(I2,"、",H3),H3))</f>
        <v>一般会計</v>
      </c>
      <c r="K3" s="14" t="s">
        <v>281</v>
      </c>
      <c r="L3" s="15" t="s">
        <v>147</v>
      </c>
      <c r="M3" s="13" t="str">
        <f t="shared" ref="M3:M11" si="2">IF(L3="","",K3)</f>
        <v>文教及び科学振興</v>
      </c>
      <c r="N3" s="13" t="str">
        <f>IF(M3="",N2,IF(N2&lt;&gt;"",CONCATENATE(N2,"、",M3),M3))</f>
        <v>文教及び科学振興</v>
      </c>
      <c r="O3" s="13"/>
      <c r="P3" s="12" t="s">
        <v>282</v>
      </c>
      <c r="Q3" s="17" t="s">
        <v>147</v>
      </c>
      <c r="R3" s="13" t="str">
        <f t="shared" ref="R3:R8" si="3">IF(Q3="","",P3)</f>
        <v>委託・請負</v>
      </c>
      <c r="S3" s="13" t="str">
        <f t="shared" ref="S3:S8" si="4">IF(R3="",S2,IF(S2&lt;&gt;"",CONCATENATE(S2,"、",R3),R3))</f>
        <v>直接実施、委託・請負</v>
      </c>
      <c r="T3" s="13"/>
      <c r="U3" s="32" t="s">
        <v>283</v>
      </c>
      <c r="W3" s="32" t="s">
        <v>284</v>
      </c>
      <c r="Y3" s="32" t="s">
        <v>285</v>
      </c>
      <c r="Z3" s="32" t="s">
        <v>286</v>
      </c>
      <c r="AA3" s="79" t="s">
        <v>287</v>
      </c>
      <c r="AB3" s="79" t="s">
        <v>288</v>
      </c>
      <c r="AC3" s="80" t="s">
        <v>289</v>
      </c>
      <c r="AD3" s="28"/>
      <c r="AE3" s="34" t="s">
        <v>290</v>
      </c>
      <c r="AF3" s="30"/>
      <c r="AG3" s="44" t="s">
        <v>291</v>
      </c>
      <c r="AI3" s="42" t="s">
        <v>292</v>
      </c>
      <c r="AK3" s="42" t="str">
        <f>CHAR(CODE(AK2)+1)</f>
        <v>B</v>
      </c>
      <c r="AM3" s="68"/>
      <c r="AN3" s="68"/>
      <c r="AP3" s="44" t="s">
        <v>291</v>
      </c>
    </row>
    <row r="4" spans="1:42" ht="13.5" customHeight="1" x14ac:dyDescent="0.15">
      <c r="A4" s="14" t="s">
        <v>293</v>
      </c>
      <c r="B4" s="15"/>
      <c r="C4" s="13" t="str">
        <f t="shared" si="0"/>
        <v/>
      </c>
      <c r="D4" s="13" t="str">
        <f>IF(C4="",D3,IF(D3&lt;&gt;"",CONCATENATE(D3,"、",C4),C4))</f>
        <v/>
      </c>
      <c r="F4" s="18" t="s">
        <v>294</v>
      </c>
      <c r="G4" s="17"/>
      <c r="H4" s="13" t="str">
        <f t="shared" si="1"/>
        <v/>
      </c>
      <c r="I4" s="13" t="str">
        <f t="shared" ref="I4:I37" si="5">IF(H4="",I3,IF(I3&lt;&gt;"",CONCATENATE(I3,"、",H4),H4))</f>
        <v>一般会計</v>
      </c>
      <c r="K4" s="14" t="s">
        <v>295</v>
      </c>
      <c r="L4" s="15"/>
      <c r="M4" s="13" t="str">
        <f t="shared" si="2"/>
        <v/>
      </c>
      <c r="N4" s="13" t="str">
        <f t="shared" ref="N4:N11" si="6">IF(M4="",N3,IF(N3&lt;&gt;"",CONCATENATE(N3,"、",M4),M4))</f>
        <v>文教及び科学振興</v>
      </c>
      <c r="O4" s="13"/>
      <c r="P4" s="12" t="s">
        <v>296</v>
      </c>
      <c r="Q4" s="17"/>
      <c r="R4" s="13" t="str">
        <f t="shared" si="3"/>
        <v/>
      </c>
      <c r="S4" s="13" t="str">
        <f t="shared" si="4"/>
        <v>直接実施、委託・請負</v>
      </c>
      <c r="T4" s="13"/>
      <c r="U4" s="32" t="s">
        <v>297</v>
      </c>
      <c r="W4" s="32" t="s">
        <v>298</v>
      </c>
      <c r="Y4" s="32" t="s">
        <v>299</v>
      </c>
      <c r="Z4" s="32" t="s">
        <v>300</v>
      </c>
      <c r="AA4" s="79" t="s">
        <v>15</v>
      </c>
      <c r="AB4" s="79" t="s">
        <v>301</v>
      </c>
      <c r="AC4" s="79" t="s">
        <v>302</v>
      </c>
      <c r="AD4" s="28"/>
      <c r="AE4" s="34" t="s">
        <v>303</v>
      </c>
      <c r="AF4" s="30"/>
      <c r="AG4" s="44" t="s">
        <v>304</v>
      </c>
      <c r="AI4" s="42" t="s">
        <v>305</v>
      </c>
      <c r="AK4" s="42" t="str">
        <f t="shared" ref="AK4:AK49" si="7">CHAR(CODE(AK3)+1)</f>
        <v>C</v>
      </c>
      <c r="AM4" s="68"/>
      <c r="AN4" s="68"/>
      <c r="AP4" s="44" t="s">
        <v>304</v>
      </c>
    </row>
    <row r="5" spans="1:42" ht="13.5" customHeight="1" x14ac:dyDescent="0.15">
      <c r="A5" s="14" t="s">
        <v>306</v>
      </c>
      <c r="B5" s="15"/>
      <c r="C5" s="13" t="str">
        <f t="shared" si="0"/>
        <v/>
      </c>
      <c r="D5" s="13" t="str">
        <f>IF(C5="",D4,IF(D4&lt;&gt;"",CONCATENATE(D4,"、",C5),C5))</f>
        <v/>
      </c>
      <c r="F5" s="18" t="s">
        <v>307</v>
      </c>
      <c r="G5" s="17"/>
      <c r="H5" s="13" t="str">
        <f t="shared" si="1"/>
        <v/>
      </c>
      <c r="I5" s="13" t="str">
        <f t="shared" si="5"/>
        <v>一般会計</v>
      </c>
      <c r="K5" s="14" t="s">
        <v>308</v>
      </c>
      <c r="L5" s="15"/>
      <c r="M5" s="13" t="str">
        <f t="shared" si="2"/>
        <v/>
      </c>
      <c r="N5" s="13" t="str">
        <f t="shared" si="6"/>
        <v>文教及び科学振興</v>
      </c>
      <c r="O5" s="13"/>
      <c r="P5" s="12" t="s">
        <v>309</v>
      </c>
      <c r="Q5" s="17"/>
      <c r="R5" s="13" t="str">
        <f t="shared" si="3"/>
        <v/>
      </c>
      <c r="S5" s="13" t="str">
        <f t="shared" si="4"/>
        <v>直接実施、委託・請負</v>
      </c>
      <c r="T5" s="13"/>
      <c r="W5" s="32" t="s">
        <v>310</v>
      </c>
      <c r="Y5" s="32" t="s">
        <v>311</v>
      </c>
      <c r="Z5" s="32" t="s">
        <v>312</v>
      </c>
      <c r="AA5" s="79" t="s">
        <v>313</v>
      </c>
      <c r="AB5" s="79" t="s">
        <v>314</v>
      </c>
      <c r="AC5" s="79" t="s">
        <v>315</v>
      </c>
      <c r="AD5" s="31"/>
      <c r="AE5" s="34" t="s">
        <v>316</v>
      </c>
      <c r="AF5" s="30"/>
      <c r="AG5" s="44" t="s">
        <v>317</v>
      </c>
      <c r="AI5" s="42" t="s">
        <v>318</v>
      </c>
      <c r="AK5" s="42" t="str">
        <f t="shared" si="7"/>
        <v>D</v>
      </c>
      <c r="AP5" s="44" t="s">
        <v>317</v>
      </c>
    </row>
    <row r="6" spans="1:42" ht="13.5" customHeight="1" x14ac:dyDescent="0.15">
      <c r="A6" s="14" t="s">
        <v>319</v>
      </c>
      <c r="B6" s="15" t="s">
        <v>147</v>
      </c>
      <c r="C6" s="13" t="str">
        <f t="shared" si="0"/>
        <v>科学技術・イノベーション</v>
      </c>
      <c r="D6" s="13" t="str">
        <f t="shared" ref="D6:D21" si="8">IF(C6="",D5,IF(D5&lt;&gt;"",CONCATENATE(D5,"、",C6),C6))</f>
        <v>科学技術・イノベーション</v>
      </c>
      <c r="F6" s="18" t="s">
        <v>320</v>
      </c>
      <c r="G6" s="17"/>
      <c r="H6" s="13" t="str">
        <f t="shared" si="1"/>
        <v/>
      </c>
      <c r="I6" s="13" t="str">
        <f t="shared" si="5"/>
        <v>一般会計</v>
      </c>
      <c r="K6" s="14" t="s">
        <v>321</v>
      </c>
      <c r="L6" s="15"/>
      <c r="M6" s="13" t="str">
        <f t="shared" si="2"/>
        <v/>
      </c>
      <c r="N6" s="13" t="str">
        <f t="shared" si="6"/>
        <v>文教及び科学振興</v>
      </c>
      <c r="O6" s="13"/>
      <c r="P6" s="12" t="s">
        <v>322</v>
      </c>
      <c r="Q6" s="17"/>
      <c r="R6" s="13" t="str">
        <f t="shared" si="3"/>
        <v/>
      </c>
      <c r="S6" s="13" t="str">
        <f t="shared" si="4"/>
        <v>直接実施、委託・請負</v>
      </c>
      <c r="T6" s="13"/>
      <c r="U6" s="32" t="s">
        <v>323</v>
      </c>
      <c r="W6" s="32" t="s">
        <v>324</v>
      </c>
      <c r="Y6" s="32" t="s">
        <v>325</v>
      </c>
      <c r="Z6" s="32" t="s">
        <v>326</v>
      </c>
      <c r="AA6" s="79" t="s">
        <v>327</v>
      </c>
      <c r="AB6" s="79" t="s">
        <v>328</v>
      </c>
      <c r="AC6" s="79" t="s">
        <v>329</v>
      </c>
      <c r="AD6" s="31"/>
      <c r="AE6" s="34" t="s">
        <v>330</v>
      </c>
      <c r="AF6" s="30"/>
      <c r="AG6" s="44" t="s">
        <v>331</v>
      </c>
      <c r="AI6" s="42" t="s">
        <v>332</v>
      </c>
      <c r="AK6" s="42" t="str">
        <f>CHAR(CODE(AK5)+1)</f>
        <v>E</v>
      </c>
      <c r="AP6" s="44" t="s">
        <v>331</v>
      </c>
    </row>
    <row r="7" spans="1:42" ht="13.5" customHeight="1" x14ac:dyDescent="0.15">
      <c r="A7" s="14" t="s">
        <v>333</v>
      </c>
      <c r="B7" s="15"/>
      <c r="C7" s="13" t="str">
        <f t="shared" si="0"/>
        <v/>
      </c>
      <c r="D7" s="13" t="str">
        <f t="shared" si="8"/>
        <v>科学技術・イノベーション</v>
      </c>
      <c r="F7" s="18" t="s">
        <v>334</v>
      </c>
      <c r="G7" s="17"/>
      <c r="H7" s="13" t="str">
        <f t="shared" si="1"/>
        <v/>
      </c>
      <c r="I7" s="13" t="str">
        <f t="shared" si="5"/>
        <v>一般会計</v>
      </c>
      <c r="K7" s="14" t="s">
        <v>335</v>
      </c>
      <c r="L7" s="15"/>
      <c r="M7" s="13" t="str">
        <f t="shared" si="2"/>
        <v/>
      </c>
      <c r="N7" s="13" t="str">
        <f t="shared" si="6"/>
        <v>文教及び科学振興</v>
      </c>
      <c r="O7" s="13"/>
      <c r="P7" s="12" t="s">
        <v>336</v>
      </c>
      <c r="Q7" s="17"/>
      <c r="R7" s="13" t="str">
        <f t="shared" si="3"/>
        <v/>
      </c>
      <c r="S7" s="13" t="str">
        <f t="shared" si="4"/>
        <v>直接実施、委託・請負</v>
      </c>
      <c r="T7" s="13"/>
      <c r="U7" s="32"/>
      <c r="W7" s="32" t="s">
        <v>337</v>
      </c>
      <c r="Y7" s="32" t="s">
        <v>338</v>
      </c>
      <c r="Z7" s="32" t="s">
        <v>339</v>
      </c>
      <c r="AA7" s="79" t="s">
        <v>340</v>
      </c>
      <c r="AB7" s="79" t="s">
        <v>341</v>
      </c>
      <c r="AC7" s="31"/>
      <c r="AD7" s="31"/>
      <c r="AE7" s="32" t="s">
        <v>329</v>
      </c>
      <c r="AF7" s="30"/>
      <c r="AG7" s="44" t="s">
        <v>342</v>
      </c>
      <c r="AH7" s="71"/>
      <c r="AI7" s="44" t="s">
        <v>343</v>
      </c>
      <c r="AK7" s="42" t="str">
        <f>CHAR(CODE(AK6)+1)</f>
        <v>F</v>
      </c>
      <c r="AP7" s="44" t="s">
        <v>342</v>
      </c>
    </row>
    <row r="8" spans="1:42" ht="13.5" customHeight="1" x14ac:dyDescent="0.15">
      <c r="A8" s="14" t="s">
        <v>344</v>
      </c>
      <c r="B8" s="15"/>
      <c r="C8" s="13" t="str">
        <f t="shared" si="0"/>
        <v/>
      </c>
      <c r="D8" s="13" t="str">
        <f t="shared" si="8"/>
        <v>科学技術・イノベーション</v>
      </c>
      <c r="F8" s="18" t="s">
        <v>345</v>
      </c>
      <c r="G8" s="17"/>
      <c r="H8" s="13" t="str">
        <f t="shared" si="1"/>
        <v/>
      </c>
      <c r="I8" s="13" t="str">
        <f t="shared" si="5"/>
        <v>一般会計</v>
      </c>
      <c r="K8" s="14" t="s">
        <v>346</v>
      </c>
      <c r="L8" s="15"/>
      <c r="M8" s="13" t="str">
        <f t="shared" si="2"/>
        <v/>
      </c>
      <c r="N8" s="13" t="str">
        <f t="shared" si="6"/>
        <v>文教及び科学振興</v>
      </c>
      <c r="O8" s="13"/>
      <c r="P8" s="12" t="s">
        <v>51</v>
      </c>
      <c r="Q8" s="17"/>
      <c r="R8" s="13" t="str">
        <f t="shared" si="3"/>
        <v/>
      </c>
      <c r="S8" s="13" t="str">
        <f t="shared" si="4"/>
        <v>直接実施、委託・請負</v>
      </c>
      <c r="T8" s="13"/>
      <c r="U8" s="32" t="s">
        <v>207</v>
      </c>
      <c r="W8" s="32" t="s">
        <v>347</v>
      </c>
      <c r="Y8" s="32" t="s">
        <v>348</v>
      </c>
      <c r="Z8" s="32" t="s">
        <v>349</v>
      </c>
      <c r="AA8" s="79" t="s">
        <v>350</v>
      </c>
      <c r="AB8" s="79" t="s">
        <v>351</v>
      </c>
      <c r="AC8" s="31"/>
      <c r="AD8" s="31"/>
      <c r="AE8" s="31"/>
      <c r="AF8" s="30"/>
      <c r="AG8" s="44" t="s">
        <v>352</v>
      </c>
      <c r="AI8" s="42" t="s">
        <v>353</v>
      </c>
      <c r="AK8" s="42" t="str">
        <f t="shared" si="7"/>
        <v>G</v>
      </c>
      <c r="AP8" s="44" t="s">
        <v>352</v>
      </c>
    </row>
    <row r="9" spans="1:42" ht="13.5" customHeight="1" x14ac:dyDescent="0.15">
      <c r="A9" s="14" t="s">
        <v>354</v>
      </c>
      <c r="B9" s="15"/>
      <c r="C9" s="13" t="str">
        <f t="shared" si="0"/>
        <v/>
      </c>
      <c r="D9" s="13" t="str">
        <f t="shared" si="8"/>
        <v>科学技術・イノベーション</v>
      </c>
      <c r="F9" s="18" t="s">
        <v>355</v>
      </c>
      <c r="G9" s="17"/>
      <c r="H9" s="13" t="str">
        <f t="shared" si="1"/>
        <v/>
      </c>
      <c r="I9" s="13" t="str">
        <f t="shared" si="5"/>
        <v>一般会計</v>
      </c>
      <c r="K9" s="14" t="s">
        <v>356</v>
      </c>
      <c r="L9" s="15"/>
      <c r="M9" s="13" t="str">
        <f t="shared" si="2"/>
        <v/>
      </c>
      <c r="N9" s="13" t="str">
        <f t="shared" si="6"/>
        <v>文教及び科学振興</v>
      </c>
      <c r="O9" s="13"/>
      <c r="P9" s="13"/>
      <c r="Q9" s="19"/>
      <c r="T9" s="13"/>
      <c r="U9" s="32" t="s">
        <v>357</v>
      </c>
      <c r="W9" s="32" t="s">
        <v>358</v>
      </c>
      <c r="Y9" s="32" t="s">
        <v>359</v>
      </c>
      <c r="Z9" s="32" t="s">
        <v>360</v>
      </c>
      <c r="AA9" s="79" t="s">
        <v>361</v>
      </c>
      <c r="AB9" s="79" t="s">
        <v>362</v>
      </c>
      <c r="AC9" s="31"/>
      <c r="AD9" s="31"/>
      <c r="AE9" s="31"/>
      <c r="AF9" s="30"/>
      <c r="AG9" s="44" t="s">
        <v>363</v>
      </c>
      <c r="AI9" s="67"/>
      <c r="AK9" s="42" t="str">
        <f t="shared" si="7"/>
        <v>H</v>
      </c>
      <c r="AP9" s="44" t="s">
        <v>363</v>
      </c>
    </row>
    <row r="10" spans="1:42" ht="13.5" customHeight="1" x14ac:dyDescent="0.15">
      <c r="A10" s="14" t="s">
        <v>364</v>
      </c>
      <c r="B10" s="15" t="s">
        <v>147</v>
      </c>
      <c r="C10" s="13" t="str">
        <f t="shared" si="0"/>
        <v>国土強靱化施策</v>
      </c>
      <c r="D10" s="13" t="str">
        <f t="shared" si="8"/>
        <v>科学技術・イノベーション、国土強靱化施策</v>
      </c>
      <c r="F10" s="18" t="s">
        <v>365</v>
      </c>
      <c r="G10" s="17"/>
      <c r="H10" s="13" t="str">
        <f t="shared" si="1"/>
        <v/>
      </c>
      <c r="I10" s="13" t="str">
        <f t="shared" si="5"/>
        <v>一般会計</v>
      </c>
      <c r="K10" s="14" t="s">
        <v>366</v>
      </c>
      <c r="L10" s="15"/>
      <c r="M10" s="13" t="str">
        <f t="shared" si="2"/>
        <v/>
      </c>
      <c r="N10" s="13" t="str">
        <f t="shared" si="6"/>
        <v>文教及び科学振興</v>
      </c>
      <c r="O10" s="13"/>
      <c r="P10" s="13" t="str">
        <f>S8</f>
        <v>直接実施、委託・請負</v>
      </c>
      <c r="Q10" s="19"/>
      <c r="T10" s="13"/>
      <c r="W10" s="32" t="s">
        <v>367</v>
      </c>
      <c r="Y10" s="32" t="s">
        <v>368</v>
      </c>
      <c r="Z10" s="32" t="s">
        <v>369</v>
      </c>
      <c r="AA10" s="79" t="s">
        <v>370</v>
      </c>
      <c r="AB10" s="79" t="s">
        <v>371</v>
      </c>
      <c r="AC10" s="31"/>
      <c r="AD10" s="31"/>
      <c r="AE10" s="31"/>
      <c r="AF10" s="30"/>
      <c r="AG10" s="44" t="s">
        <v>372</v>
      </c>
      <c r="AK10" s="42" t="str">
        <f t="shared" si="7"/>
        <v>I</v>
      </c>
      <c r="AP10" s="42" t="s">
        <v>51</v>
      </c>
    </row>
    <row r="11" spans="1:42" ht="13.5" customHeight="1" x14ac:dyDescent="0.15">
      <c r="A11" s="14" t="s">
        <v>373</v>
      </c>
      <c r="B11" s="15"/>
      <c r="C11" s="13" t="str">
        <f t="shared" si="0"/>
        <v/>
      </c>
      <c r="D11" s="13" t="str">
        <f t="shared" si="8"/>
        <v>科学技術・イノベーション、国土強靱化施策</v>
      </c>
      <c r="F11" s="18" t="s">
        <v>374</v>
      </c>
      <c r="G11" s="17"/>
      <c r="H11" s="13" t="str">
        <f t="shared" si="1"/>
        <v/>
      </c>
      <c r="I11" s="13" t="str">
        <f t="shared" si="5"/>
        <v>一般会計</v>
      </c>
      <c r="K11" s="14" t="s">
        <v>375</v>
      </c>
      <c r="L11" s="15"/>
      <c r="M11" s="13" t="str">
        <f t="shared" si="2"/>
        <v/>
      </c>
      <c r="N11" s="13" t="str">
        <f t="shared" si="6"/>
        <v>文教及び科学振興</v>
      </c>
      <c r="O11" s="13"/>
      <c r="P11" s="13"/>
      <c r="Q11" s="19"/>
      <c r="T11" s="13"/>
      <c r="W11" s="32" t="s">
        <v>376</v>
      </c>
      <c r="Y11" s="32" t="s">
        <v>377</v>
      </c>
      <c r="Z11" s="32" t="s">
        <v>378</v>
      </c>
      <c r="AA11" s="79" t="s">
        <v>379</v>
      </c>
      <c r="AB11" s="79" t="s">
        <v>380</v>
      </c>
      <c r="AC11" s="31"/>
      <c r="AD11" s="31"/>
      <c r="AE11" s="31"/>
      <c r="AF11" s="30"/>
      <c r="AG11" s="42" t="s">
        <v>381</v>
      </c>
      <c r="AK11" s="42" t="str">
        <f t="shared" si="7"/>
        <v>J</v>
      </c>
    </row>
    <row r="12" spans="1:42" ht="13.5" customHeight="1" x14ac:dyDescent="0.15">
      <c r="A12" s="14" t="s">
        <v>382</v>
      </c>
      <c r="B12" s="15"/>
      <c r="C12" s="13" t="str">
        <f t="shared" ref="C12:C24" si="9">IF(B12="","",A12)</f>
        <v/>
      </c>
      <c r="D12" s="13" t="str">
        <f t="shared" si="8"/>
        <v>科学技術・イノベーション、国土強靱化施策</v>
      </c>
      <c r="F12" s="18" t="s">
        <v>383</v>
      </c>
      <c r="G12" s="17"/>
      <c r="H12" s="13" t="str">
        <f t="shared" si="1"/>
        <v/>
      </c>
      <c r="I12" s="13" t="str">
        <f t="shared" si="5"/>
        <v>一般会計</v>
      </c>
      <c r="K12" s="13"/>
      <c r="L12" s="13"/>
      <c r="O12" s="13"/>
      <c r="P12" s="13"/>
      <c r="Q12" s="19"/>
      <c r="T12" s="13"/>
      <c r="U12" s="29" t="s">
        <v>384</v>
      </c>
      <c r="W12" s="32" t="s">
        <v>385</v>
      </c>
      <c r="Y12" s="32" t="s">
        <v>386</v>
      </c>
      <c r="Z12" s="32" t="s">
        <v>387</v>
      </c>
      <c r="AA12" s="79" t="s">
        <v>388</v>
      </c>
      <c r="AB12" s="79" t="s">
        <v>389</v>
      </c>
      <c r="AC12" s="31"/>
      <c r="AD12" s="31"/>
      <c r="AE12" s="31"/>
      <c r="AF12" s="30"/>
      <c r="AG12" s="42" t="s">
        <v>390</v>
      </c>
      <c r="AK12" s="42" t="str">
        <f t="shared" si="7"/>
        <v>K</v>
      </c>
    </row>
    <row r="13" spans="1:42" ht="13.5" customHeight="1" x14ac:dyDescent="0.15">
      <c r="A13" s="14" t="s">
        <v>391</v>
      </c>
      <c r="B13" s="15"/>
      <c r="C13" s="13" t="str">
        <f t="shared" si="9"/>
        <v/>
      </c>
      <c r="D13" s="13" t="str">
        <f t="shared" si="8"/>
        <v>科学技術・イノベーション、国土強靱化施策</v>
      </c>
      <c r="F13" s="18" t="s">
        <v>392</v>
      </c>
      <c r="G13" s="17"/>
      <c r="H13" s="13" t="str">
        <f t="shared" si="1"/>
        <v/>
      </c>
      <c r="I13" s="13" t="str">
        <f t="shared" si="5"/>
        <v>一般会計</v>
      </c>
      <c r="K13" s="13" t="str">
        <f>N11</f>
        <v>文教及び科学振興</v>
      </c>
      <c r="L13" s="13"/>
      <c r="O13" s="13"/>
      <c r="P13" s="13"/>
      <c r="Q13" s="19"/>
      <c r="T13" s="13"/>
      <c r="U13" s="32" t="s">
        <v>271</v>
      </c>
      <c r="W13" s="32" t="s">
        <v>393</v>
      </c>
      <c r="Y13" s="32" t="s">
        <v>394</v>
      </c>
      <c r="Z13" s="32" t="s">
        <v>395</v>
      </c>
      <c r="AA13" s="79" t="s">
        <v>396</v>
      </c>
      <c r="AB13" s="79" t="s">
        <v>397</v>
      </c>
      <c r="AC13" s="31"/>
      <c r="AD13" s="31"/>
      <c r="AE13" s="31"/>
      <c r="AF13" s="30"/>
      <c r="AG13" s="42" t="s">
        <v>51</v>
      </c>
      <c r="AK13" s="42" t="str">
        <f t="shared" si="7"/>
        <v>L</v>
      </c>
    </row>
    <row r="14" spans="1:42" ht="13.5" customHeight="1" x14ac:dyDescent="0.15">
      <c r="A14" s="14" t="s">
        <v>398</v>
      </c>
      <c r="B14" s="15"/>
      <c r="C14" s="13" t="str">
        <f t="shared" si="9"/>
        <v/>
      </c>
      <c r="D14" s="13" t="str">
        <f t="shared" si="8"/>
        <v>科学技術・イノベーション、国土強靱化施策</v>
      </c>
      <c r="F14" s="18" t="s">
        <v>399</v>
      </c>
      <c r="G14" s="17"/>
      <c r="H14" s="13" t="str">
        <f t="shared" si="1"/>
        <v/>
      </c>
      <c r="I14" s="13" t="str">
        <f t="shared" si="5"/>
        <v>一般会計</v>
      </c>
      <c r="K14" s="13"/>
      <c r="L14" s="13"/>
      <c r="O14" s="13"/>
      <c r="P14" s="13"/>
      <c r="Q14" s="19"/>
      <c r="T14" s="13"/>
      <c r="U14" s="32" t="s">
        <v>400</v>
      </c>
      <c r="W14" s="32" t="s">
        <v>401</v>
      </c>
      <c r="Y14" s="32" t="s">
        <v>402</v>
      </c>
      <c r="Z14" s="32" t="s">
        <v>403</v>
      </c>
      <c r="AA14" s="79" t="s">
        <v>404</v>
      </c>
      <c r="AB14" s="79" t="s">
        <v>405</v>
      </c>
      <c r="AC14" s="31"/>
      <c r="AD14" s="31"/>
      <c r="AE14" s="31"/>
      <c r="AF14" s="30"/>
      <c r="AG14" s="67"/>
      <c r="AK14" s="42" t="str">
        <f t="shared" si="7"/>
        <v>M</v>
      </c>
    </row>
    <row r="15" spans="1:42" ht="13.5" customHeight="1" x14ac:dyDescent="0.15">
      <c r="A15" s="14" t="s">
        <v>406</v>
      </c>
      <c r="B15" s="15"/>
      <c r="C15" s="13" t="str">
        <f t="shared" si="9"/>
        <v/>
      </c>
      <c r="D15" s="13" t="str">
        <f t="shared" si="8"/>
        <v>科学技術・イノベーション、国土強靱化施策</v>
      </c>
      <c r="F15" s="18" t="s">
        <v>407</v>
      </c>
      <c r="G15" s="17"/>
      <c r="H15" s="13" t="str">
        <f t="shared" si="1"/>
        <v/>
      </c>
      <c r="I15" s="13" t="str">
        <f t="shared" si="5"/>
        <v>一般会計</v>
      </c>
      <c r="K15" s="13"/>
      <c r="L15" s="13"/>
      <c r="O15" s="13"/>
      <c r="P15" s="13"/>
      <c r="Q15" s="19"/>
      <c r="T15" s="13"/>
      <c r="U15" s="32" t="s">
        <v>408</v>
      </c>
      <c r="W15" s="32" t="s">
        <v>409</v>
      </c>
      <c r="Y15" s="32" t="s">
        <v>410</v>
      </c>
      <c r="Z15" s="32" t="s">
        <v>411</v>
      </c>
      <c r="AA15" s="79" t="s">
        <v>412</v>
      </c>
      <c r="AB15" s="79" t="s">
        <v>413</v>
      </c>
      <c r="AC15" s="31"/>
      <c r="AD15" s="31"/>
      <c r="AE15" s="31"/>
      <c r="AF15" s="30"/>
      <c r="AG15" s="68"/>
      <c r="AK15" s="42" t="str">
        <f t="shared" si="7"/>
        <v>N</v>
      </c>
    </row>
    <row r="16" spans="1:42" ht="13.5" customHeight="1" x14ac:dyDescent="0.15">
      <c r="A16" s="14" t="s">
        <v>414</v>
      </c>
      <c r="B16" s="15"/>
      <c r="C16" s="13" t="str">
        <f t="shared" si="9"/>
        <v/>
      </c>
      <c r="D16" s="13" t="str">
        <f t="shared" si="8"/>
        <v>科学技術・イノベーション、国土強靱化施策</v>
      </c>
      <c r="F16" s="18" t="s">
        <v>415</v>
      </c>
      <c r="G16" s="17"/>
      <c r="H16" s="13" t="str">
        <f t="shared" si="1"/>
        <v/>
      </c>
      <c r="I16" s="13" t="str">
        <f t="shared" si="5"/>
        <v>一般会計</v>
      </c>
      <c r="K16" s="13"/>
      <c r="L16" s="13"/>
      <c r="O16" s="13"/>
      <c r="P16" s="13"/>
      <c r="Q16" s="19"/>
      <c r="T16" s="13"/>
      <c r="U16" s="32" t="s">
        <v>416</v>
      </c>
      <c r="W16" s="32" t="s">
        <v>417</v>
      </c>
      <c r="Y16" s="32" t="s">
        <v>418</v>
      </c>
      <c r="Z16" s="32" t="s">
        <v>419</v>
      </c>
      <c r="AA16" s="79" t="s">
        <v>420</v>
      </c>
      <c r="AB16" s="79" t="s">
        <v>421</v>
      </c>
      <c r="AC16" s="31"/>
      <c r="AD16" s="31"/>
      <c r="AE16" s="31"/>
      <c r="AF16" s="30"/>
      <c r="AG16" s="68"/>
      <c r="AK16" s="42" t="str">
        <f t="shared" si="7"/>
        <v>O</v>
      </c>
    </row>
    <row r="17" spans="1:37" ht="13.5" customHeight="1" x14ac:dyDescent="0.15">
      <c r="A17" s="14" t="s">
        <v>422</v>
      </c>
      <c r="B17" s="15"/>
      <c r="C17" s="13" t="str">
        <f t="shared" si="9"/>
        <v/>
      </c>
      <c r="D17" s="13" t="str">
        <f t="shared" si="8"/>
        <v>科学技術・イノベーション、国土強靱化施策</v>
      </c>
      <c r="F17" s="18" t="s">
        <v>423</v>
      </c>
      <c r="G17" s="17"/>
      <c r="H17" s="13" t="str">
        <f t="shared" si="1"/>
        <v/>
      </c>
      <c r="I17" s="13" t="str">
        <f t="shared" si="5"/>
        <v>一般会計</v>
      </c>
      <c r="K17" s="13"/>
      <c r="L17" s="13"/>
      <c r="O17" s="13"/>
      <c r="P17" s="13"/>
      <c r="Q17" s="19"/>
      <c r="T17" s="13"/>
      <c r="U17" s="32" t="s">
        <v>424</v>
      </c>
      <c r="W17" s="32" t="s">
        <v>425</v>
      </c>
      <c r="Y17" s="32" t="s">
        <v>426</v>
      </c>
      <c r="Z17" s="32" t="s">
        <v>427</v>
      </c>
      <c r="AA17" s="79" t="s">
        <v>428</v>
      </c>
      <c r="AB17" s="79" t="s">
        <v>429</v>
      </c>
      <c r="AC17" s="31"/>
      <c r="AD17" s="31"/>
      <c r="AE17" s="31"/>
      <c r="AF17" s="30"/>
      <c r="AG17" s="68"/>
      <c r="AK17" s="42" t="str">
        <f t="shared" si="7"/>
        <v>P</v>
      </c>
    </row>
    <row r="18" spans="1:37" ht="13.5" customHeight="1" x14ac:dyDescent="0.15">
      <c r="A18" s="14" t="s">
        <v>430</v>
      </c>
      <c r="B18" s="15"/>
      <c r="C18" s="13" t="str">
        <f t="shared" si="9"/>
        <v/>
      </c>
      <c r="D18" s="13" t="str">
        <f t="shared" si="8"/>
        <v>科学技術・イノベーション、国土強靱化施策</v>
      </c>
      <c r="F18" s="18" t="s">
        <v>431</v>
      </c>
      <c r="G18" s="17"/>
      <c r="H18" s="13" t="str">
        <f t="shared" si="1"/>
        <v/>
      </c>
      <c r="I18" s="13" t="str">
        <f t="shared" si="5"/>
        <v>一般会計</v>
      </c>
      <c r="K18" s="13"/>
      <c r="L18" s="13"/>
      <c r="O18" s="13"/>
      <c r="P18" s="13"/>
      <c r="Q18" s="19"/>
      <c r="T18" s="13"/>
      <c r="U18" s="32" t="s">
        <v>432</v>
      </c>
      <c r="W18" s="32" t="s">
        <v>433</v>
      </c>
      <c r="Y18" s="32" t="s">
        <v>434</v>
      </c>
      <c r="Z18" s="32" t="s">
        <v>435</v>
      </c>
      <c r="AA18" s="79" t="s">
        <v>436</v>
      </c>
      <c r="AB18" s="79" t="s">
        <v>437</v>
      </c>
      <c r="AC18" s="31"/>
      <c r="AD18" s="31"/>
      <c r="AE18" s="31"/>
      <c r="AF18" s="30"/>
      <c r="AK18" s="42" t="str">
        <f t="shared" si="7"/>
        <v>Q</v>
      </c>
    </row>
    <row r="19" spans="1:37" ht="13.5" customHeight="1" x14ac:dyDescent="0.15">
      <c r="A19" s="14" t="s">
        <v>438</v>
      </c>
      <c r="B19" s="15"/>
      <c r="C19" s="13" t="str">
        <f t="shared" si="9"/>
        <v/>
      </c>
      <c r="D19" s="13" t="str">
        <f t="shared" si="8"/>
        <v>科学技術・イノベーション、国土強靱化施策</v>
      </c>
      <c r="F19" s="18" t="s">
        <v>439</v>
      </c>
      <c r="G19" s="17"/>
      <c r="H19" s="13" t="str">
        <f t="shared" si="1"/>
        <v/>
      </c>
      <c r="I19" s="13" t="str">
        <f t="shared" si="5"/>
        <v>一般会計</v>
      </c>
      <c r="K19" s="13"/>
      <c r="L19" s="13"/>
      <c r="O19" s="13"/>
      <c r="P19" s="13"/>
      <c r="Q19" s="19"/>
      <c r="T19" s="13"/>
      <c r="U19" s="32" t="s">
        <v>440</v>
      </c>
      <c r="W19" s="32" t="s">
        <v>441</v>
      </c>
      <c r="Y19" s="32" t="s">
        <v>442</v>
      </c>
      <c r="Z19" s="32" t="s">
        <v>443</v>
      </c>
      <c r="AA19" s="79" t="s">
        <v>444</v>
      </c>
      <c r="AB19" s="79" t="s">
        <v>445</v>
      </c>
      <c r="AC19" s="31"/>
      <c r="AD19" s="31"/>
      <c r="AE19" s="31"/>
      <c r="AF19" s="30"/>
      <c r="AK19" s="42" t="str">
        <f t="shared" si="7"/>
        <v>R</v>
      </c>
    </row>
    <row r="20" spans="1:37" ht="13.5" customHeight="1" x14ac:dyDescent="0.15">
      <c r="A20" s="14" t="s">
        <v>446</v>
      </c>
      <c r="B20" s="15"/>
      <c r="C20" s="13" t="str">
        <f t="shared" si="9"/>
        <v/>
      </c>
      <c r="D20" s="13" t="str">
        <f t="shared" si="8"/>
        <v>科学技術・イノベーション、国土強靱化施策</v>
      </c>
      <c r="F20" s="18" t="s">
        <v>447</v>
      </c>
      <c r="G20" s="17"/>
      <c r="H20" s="13" t="str">
        <f t="shared" si="1"/>
        <v/>
      </c>
      <c r="I20" s="13" t="str">
        <f t="shared" si="5"/>
        <v>一般会計</v>
      </c>
      <c r="K20" s="13"/>
      <c r="L20" s="13"/>
      <c r="O20" s="13"/>
      <c r="P20" s="13"/>
      <c r="Q20" s="19"/>
      <c r="T20" s="13"/>
      <c r="U20" s="32" t="s">
        <v>448</v>
      </c>
      <c r="W20" s="32" t="s">
        <v>449</v>
      </c>
      <c r="Y20" s="32" t="s">
        <v>450</v>
      </c>
      <c r="Z20" s="32" t="s">
        <v>451</v>
      </c>
      <c r="AA20" s="79" t="s">
        <v>452</v>
      </c>
      <c r="AB20" s="79" t="s">
        <v>453</v>
      </c>
      <c r="AC20" s="31"/>
      <c r="AD20" s="31"/>
      <c r="AE20" s="31"/>
      <c r="AF20" s="30"/>
      <c r="AK20" s="42" t="str">
        <f t="shared" si="7"/>
        <v>S</v>
      </c>
    </row>
    <row r="21" spans="1:37" ht="13.5" customHeight="1" x14ac:dyDescent="0.15">
      <c r="A21" s="14" t="s">
        <v>454</v>
      </c>
      <c r="B21" s="15"/>
      <c r="C21" s="13" t="str">
        <f t="shared" si="9"/>
        <v/>
      </c>
      <c r="D21" s="13" t="str">
        <f t="shared" si="8"/>
        <v>科学技術・イノベーション、国土強靱化施策</v>
      </c>
      <c r="F21" s="18" t="s">
        <v>455</v>
      </c>
      <c r="G21" s="17"/>
      <c r="H21" s="13" t="str">
        <f t="shared" si="1"/>
        <v/>
      </c>
      <c r="I21" s="13" t="str">
        <f t="shared" si="5"/>
        <v>一般会計</v>
      </c>
      <c r="K21" s="13"/>
      <c r="L21" s="13"/>
      <c r="O21" s="13"/>
      <c r="P21" s="13"/>
      <c r="Q21" s="19"/>
      <c r="T21" s="13"/>
      <c r="U21" s="32" t="s">
        <v>456</v>
      </c>
      <c r="W21" s="32" t="s">
        <v>457</v>
      </c>
      <c r="Y21" s="32" t="s">
        <v>458</v>
      </c>
      <c r="Z21" s="32" t="s">
        <v>459</v>
      </c>
      <c r="AA21" s="79" t="s">
        <v>460</v>
      </c>
      <c r="AB21" s="79" t="s">
        <v>461</v>
      </c>
      <c r="AC21" s="31"/>
      <c r="AD21" s="31"/>
      <c r="AE21" s="31"/>
      <c r="AF21" s="30"/>
      <c r="AK21" s="42" t="str">
        <f t="shared" si="7"/>
        <v>T</v>
      </c>
    </row>
    <row r="22" spans="1:37" ht="13.5" customHeight="1" x14ac:dyDescent="0.15">
      <c r="A22" s="14" t="s">
        <v>462</v>
      </c>
      <c r="B22" s="15"/>
      <c r="C22" s="13" t="str">
        <f t="shared" si="9"/>
        <v/>
      </c>
      <c r="D22" s="13" t="str">
        <f>IF(C22="",D21,IF(D21&lt;&gt;"",CONCATENATE(D21,"、",C22),C22))</f>
        <v>科学技術・イノベーション、国土強靱化施策</v>
      </c>
      <c r="F22" s="18" t="s">
        <v>463</v>
      </c>
      <c r="G22" s="17"/>
      <c r="H22" s="13" t="str">
        <f t="shared" si="1"/>
        <v/>
      </c>
      <c r="I22" s="13" t="str">
        <f t="shared" si="5"/>
        <v>一般会計</v>
      </c>
      <c r="K22" s="13"/>
      <c r="L22" s="13"/>
      <c r="O22" s="13"/>
      <c r="P22" s="13"/>
      <c r="Q22" s="19"/>
      <c r="T22" s="13"/>
      <c r="U22" s="32" t="s">
        <v>464</v>
      </c>
      <c r="W22" s="32" t="s">
        <v>465</v>
      </c>
      <c r="Y22" s="32" t="s">
        <v>466</v>
      </c>
      <c r="Z22" s="32" t="s">
        <v>467</v>
      </c>
      <c r="AA22" s="79" t="s">
        <v>468</v>
      </c>
      <c r="AB22" s="79" t="s">
        <v>469</v>
      </c>
      <c r="AC22" s="31"/>
      <c r="AD22" s="31"/>
      <c r="AE22" s="31"/>
      <c r="AF22" s="30"/>
      <c r="AK22" s="42" t="str">
        <f t="shared" si="7"/>
        <v>U</v>
      </c>
    </row>
    <row r="23" spans="1:37" ht="13.5" customHeight="1" x14ac:dyDescent="0.15">
      <c r="A23" s="14" t="s">
        <v>470</v>
      </c>
      <c r="B23" s="15"/>
      <c r="C23" s="13" t="str">
        <f t="shared" si="9"/>
        <v/>
      </c>
      <c r="D23" s="13" t="str">
        <f>IF(C23="",D22,IF(D22&lt;&gt;"",CONCATENATE(D22,"、",C23),C23))</f>
        <v>科学技術・イノベーション、国土強靱化施策</v>
      </c>
      <c r="F23" s="18" t="s">
        <v>471</v>
      </c>
      <c r="G23" s="17"/>
      <c r="H23" s="13" t="str">
        <f t="shared" si="1"/>
        <v/>
      </c>
      <c r="I23" s="13" t="str">
        <f t="shared" si="5"/>
        <v>一般会計</v>
      </c>
      <c r="K23" s="13"/>
      <c r="L23" s="13"/>
      <c r="O23" s="13"/>
      <c r="P23" s="13"/>
      <c r="Q23" s="19"/>
      <c r="T23" s="13"/>
      <c r="U23" s="32" t="s">
        <v>472</v>
      </c>
      <c r="W23" s="32" t="s">
        <v>473</v>
      </c>
      <c r="Y23" s="32" t="s">
        <v>474</v>
      </c>
      <c r="Z23" s="32" t="s">
        <v>475</v>
      </c>
      <c r="AA23" s="79" t="s">
        <v>476</v>
      </c>
      <c r="AB23" s="79" t="s">
        <v>477</v>
      </c>
      <c r="AC23" s="31"/>
      <c r="AD23" s="31"/>
      <c r="AE23" s="31"/>
      <c r="AF23" s="30"/>
      <c r="AK23" s="42" t="str">
        <f t="shared" si="7"/>
        <v>V</v>
      </c>
    </row>
    <row r="24" spans="1:37" ht="13.5" customHeight="1" x14ac:dyDescent="0.15">
      <c r="A24" s="74" t="s">
        <v>478</v>
      </c>
      <c r="B24" s="15"/>
      <c r="C24" s="13" t="str">
        <f t="shared" si="9"/>
        <v/>
      </c>
      <c r="D24" s="13" t="str">
        <f>IF(C24="",D23,IF(D23&lt;&gt;"",CONCATENATE(D23,"、",C24),C24))</f>
        <v>科学技術・イノベーション、国土強靱化施策</v>
      </c>
      <c r="F24" s="18" t="s">
        <v>479</v>
      </c>
      <c r="G24" s="17"/>
      <c r="H24" s="13" t="str">
        <f t="shared" si="1"/>
        <v/>
      </c>
      <c r="I24" s="13" t="str">
        <f t="shared" si="5"/>
        <v>一般会計</v>
      </c>
      <c r="K24" s="13"/>
      <c r="L24" s="13"/>
      <c r="O24" s="13"/>
      <c r="P24" s="13"/>
      <c r="Q24" s="19"/>
      <c r="T24" s="13"/>
      <c r="U24" s="32" t="s">
        <v>480</v>
      </c>
      <c r="Y24" s="32" t="s">
        <v>481</v>
      </c>
      <c r="Z24" s="32" t="s">
        <v>482</v>
      </c>
      <c r="AA24" s="79" t="s">
        <v>483</v>
      </c>
      <c r="AB24" s="79" t="s">
        <v>484</v>
      </c>
      <c r="AC24" s="31"/>
      <c r="AD24" s="31"/>
      <c r="AE24" s="31"/>
      <c r="AF24" s="30"/>
      <c r="AK24" s="42" t="str">
        <f>CHAR(CODE(AK23)+1)</f>
        <v>W</v>
      </c>
    </row>
    <row r="25" spans="1:37" ht="13.5" customHeight="1" x14ac:dyDescent="0.15">
      <c r="A25" s="76"/>
      <c r="B25" s="75"/>
      <c r="F25" s="18" t="s">
        <v>485</v>
      </c>
      <c r="G25" s="17"/>
      <c r="H25" s="13" t="str">
        <f t="shared" si="1"/>
        <v/>
      </c>
      <c r="I25" s="13" t="str">
        <f t="shared" si="5"/>
        <v>一般会計</v>
      </c>
      <c r="K25" s="13"/>
      <c r="L25" s="13"/>
      <c r="O25" s="13"/>
      <c r="P25" s="13"/>
      <c r="Q25" s="19"/>
      <c r="T25" s="13"/>
      <c r="U25" s="32" t="s">
        <v>486</v>
      </c>
      <c r="Y25" s="32" t="s">
        <v>487</v>
      </c>
      <c r="Z25" s="32" t="s">
        <v>488</v>
      </c>
      <c r="AA25" s="79" t="s">
        <v>489</v>
      </c>
      <c r="AB25" s="79" t="s">
        <v>490</v>
      </c>
      <c r="AC25" s="31"/>
      <c r="AD25" s="31"/>
      <c r="AE25" s="31"/>
      <c r="AF25" s="30"/>
      <c r="AK25" s="42" t="str">
        <f t="shared" si="7"/>
        <v>X</v>
      </c>
    </row>
    <row r="26" spans="1:37" ht="13.5" customHeight="1" x14ac:dyDescent="0.15">
      <c r="A26" s="73"/>
      <c r="B26" s="72"/>
      <c r="F26" s="18" t="s">
        <v>491</v>
      </c>
      <c r="G26" s="17"/>
      <c r="H26" s="13" t="str">
        <f t="shared" si="1"/>
        <v/>
      </c>
      <c r="I26" s="13" t="str">
        <f t="shared" si="5"/>
        <v>一般会計</v>
      </c>
      <c r="K26" s="13"/>
      <c r="L26" s="13"/>
      <c r="O26" s="13"/>
      <c r="P26" s="13"/>
      <c r="Q26" s="19"/>
      <c r="T26" s="13"/>
      <c r="U26" s="32" t="s">
        <v>492</v>
      </c>
      <c r="Y26" s="32" t="s">
        <v>493</v>
      </c>
      <c r="Z26" s="32" t="s">
        <v>494</v>
      </c>
      <c r="AA26" s="79" t="s">
        <v>495</v>
      </c>
      <c r="AB26" s="79" t="s">
        <v>496</v>
      </c>
      <c r="AC26" s="31"/>
      <c r="AD26" s="31"/>
      <c r="AE26" s="31"/>
      <c r="AF26" s="30"/>
      <c r="AK26" s="42" t="str">
        <f t="shared" si="7"/>
        <v>Y</v>
      </c>
    </row>
    <row r="27" spans="1:37" ht="13.5" customHeight="1" x14ac:dyDescent="0.15">
      <c r="A27" s="13" t="str">
        <f>IF(D24="", "-", D24)</f>
        <v>科学技術・イノベーション、国土強靱化施策</v>
      </c>
      <c r="B27" s="13"/>
      <c r="F27" s="18" t="s">
        <v>497</v>
      </c>
      <c r="G27" s="17"/>
      <c r="H27" s="13" t="str">
        <f t="shared" si="1"/>
        <v/>
      </c>
      <c r="I27" s="13" t="str">
        <f t="shared" si="5"/>
        <v>一般会計</v>
      </c>
      <c r="K27" s="13"/>
      <c r="L27" s="13"/>
      <c r="O27" s="13"/>
      <c r="P27" s="13"/>
      <c r="Q27" s="19"/>
      <c r="T27" s="13"/>
      <c r="U27" s="32" t="s">
        <v>498</v>
      </c>
      <c r="Y27" s="32" t="s">
        <v>499</v>
      </c>
      <c r="Z27" s="32" t="s">
        <v>500</v>
      </c>
      <c r="AA27" s="79" t="s">
        <v>501</v>
      </c>
      <c r="AB27" s="79" t="s">
        <v>502</v>
      </c>
      <c r="AC27" s="31"/>
      <c r="AD27" s="31"/>
      <c r="AE27" s="31"/>
      <c r="AF27" s="30"/>
      <c r="AK27" s="42" t="str">
        <f>CHAR(CODE(AK26)+1)</f>
        <v>Z</v>
      </c>
    </row>
    <row r="28" spans="1:37" ht="13.5" customHeight="1" x14ac:dyDescent="0.15">
      <c r="B28" s="13"/>
      <c r="F28" s="18" t="s">
        <v>503</v>
      </c>
      <c r="G28" s="17"/>
      <c r="H28" s="13" t="str">
        <f t="shared" si="1"/>
        <v/>
      </c>
      <c r="I28" s="13" t="str">
        <f t="shared" si="5"/>
        <v>一般会計</v>
      </c>
      <c r="K28" s="13"/>
      <c r="L28" s="13"/>
      <c r="O28" s="13"/>
      <c r="P28" s="13"/>
      <c r="Q28" s="19"/>
      <c r="T28" s="13"/>
      <c r="U28" s="32" t="s">
        <v>504</v>
      </c>
      <c r="Y28" s="32" t="s">
        <v>505</v>
      </c>
      <c r="Z28" s="32" t="s">
        <v>506</v>
      </c>
      <c r="AA28" s="79" t="s">
        <v>507</v>
      </c>
      <c r="AB28" s="79" t="s">
        <v>508</v>
      </c>
      <c r="AC28" s="31"/>
      <c r="AD28" s="31"/>
      <c r="AE28" s="31"/>
      <c r="AF28" s="30"/>
      <c r="AK28" s="42" t="s">
        <v>509</v>
      </c>
    </row>
    <row r="29" spans="1:37" ht="13.5" customHeight="1" x14ac:dyDescent="0.15">
      <c r="A29" s="13"/>
      <c r="B29" s="13"/>
      <c r="F29" s="18" t="s">
        <v>510</v>
      </c>
      <c r="G29" s="17"/>
      <c r="H29" s="13" t="str">
        <f t="shared" si="1"/>
        <v/>
      </c>
      <c r="I29" s="13" t="str">
        <f t="shared" si="5"/>
        <v>一般会計</v>
      </c>
      <c r="K29" s="13"/>
      <c r="L29" s="13"/>
      <c r="O29" s="13"/>
      <c r="P29" s="13"/>
      <c r="Q29" s="19"/>
      <c r="T29" s="13"/>
      <c r="U29" s="32" t="s">
        <v>511</v>
      </c>
      <c r="Y29" s="32" t="s">
        <v>512</v>
      </c>
      <c r="Z29" s="32" t="s">
        <v>513</v>
      </c>
      <c r="AA29" s="79" t="s">
        <v>514</v>
      </c>
      <c r="AB29" s="79" t="s">
        <v>515</v>
      </c>
      <c r="AC29" s="31"/>
      <c r="AD29" s="31"/>
      <c r="AE29" s="31"/>
      <c r="AF29" s="30"/>
      <c r="AK29" s="42" t="str">
        <f t="shared" si="7"/>
        <v>b</v>
      </c>
    </row>
    <row r="30" spans="1:37" ht="13.5" customHeight="1" x14ac:dyDescent="0.15">
      <c r="A30" s="13"/>
      <c r="B30" s="13"/>
      <c r="F30" s="18" t="s">
        <v>516</v>
      </c>
      <c r="G30" s="17"/>
      <c r="H30" s="13" t="str">
        <f t="shared" si="1"/>
        <v/>
      </c>
      <c r="I30" s="13" t="str">
        <f t="shared" si="5"/>
        <v>一般会計</v>
      </c>
      <c r="K30" s="13"/>
      <c r="L30" s="13"/>
      <c r="O30" s="13"/>
      <c r="P30" s="13"/>
      <c r="Q30" s="19"/>
      <c r="T30" s="13"/>
      <c r="U30" s="32" t="s">
        <v>517</v>
      </c>
      <c r="Y30" s="32" t="s">
        <v>518</v>
      </c>
      <c r="Z30" s="32" t="s">
        <v>519</v>
      </c>
      <c r="AA30" s="79" t="s">
        <v>520</v>
      </c>
      <c r="AB30" s="79" t="s">
        <v>521</v>
      </c>
      <c r="AC30" s="31"/>
      <c r="AD30" s="31"/>
      <c r="AE30" s="31"/>
      <c r="AF30" s="30"/>
      <c r="AK30" s="42" t="str">
        <f t="shared" si="7"/>
        <v>c</v>
      </c>
    </row>
    <row r="31" spans="1:37" ht="13.5" customHeight="1" x14ac:dyDescent="0.15">
      <c r="A31" s="13"/>
      <c r="B31" s="13"/>
      <c r="F31" s="18" t="s">
        <v>522</v>
      </c>
      <c r="G31" s="17"/>
      <c r="H31" s="13" t="str">
        <f t="shared" si="1"/>
        <v/>
      </c>
      <c r="I31" s="13" t="str">
        <f t="shared" si="5"/>
        <v>一般会計</v>
      </c>
      <c r="K31" s="13"/>
      <c r="L31" s="13"/>
      <c r="O31" s="13"/>
      <c r="P31" s="13"/>
      <c r="Q31" s="19"/>
      <c r="T31" s="13"/>
      <c r="U31" s="32" t="s">
        <v>523</v>
      </c>
      <c r="Y31" s="32" t="s">
        <v>524</v>
      </c>
      <c r="Z31" s="32" t="s">
        <v>525</v>
      </c>
      <c r="AA31" s="79" t="s">
        <v>526</v>
      </c>
      <c r="AB31" s="79" t="s">
        <v>527</v>
      </c>
      <c r="AC31" s="31"/>
      <c r="AD31" s="31"/>
      <c r="AE31" s="31"/>
      <c r="AF31" s="30"/>
      <c r="AK31" s="42" t="str">
        <f t="shared" si="7"/>
        <v>d</v>
      </c>
    </row>
    <row r="32" spans="1:37" ht="13.5" customHeight="1" x14ac:dyDescent="0.15">
      <c r="A32" s="13"/>
      <c r="B32" s="13"/>
      <c r="F32" s="18" t="s">
        <v>528</v>
      </c>
      <c r="G32" s="17"/>
      <c r="H32" s="13" t="str">
        <f t="shared" si="1"/>
        <v/>
      </c>
      <c r="I32" s="13" t="str">
        <f t="shared" si="5"/>
        <v>一般会計</v>
      </c>
      <c r="K32" s="13"/>
      <c r="L32" s="13"/>
      <c r="O32" s="13"/>
      <c r="P32" s="13"/>
      <c r="Q32" s="19"/>
      <c r="T32" s="13"/>
      <c r="U32" s="32" t="s">
        <v>529</v>
      </c>
      <c r="Y32" s="32" t="s">
        <v>530</v>
      </c>
      <c r="Z32" s="32" t="s">
        <v>531</v>
      </c>
      <c r="AA32" s="79" t="s">
        <v>532</v>
      </c>
      <c r="AB32" s="79" t="s">
        <v>532</v>
      </c>
      <c r="AC32" s="31"/>
      <c r="AD32" s="31"/>
      <c r="AE32" s="31"/>
      <c r="AF32" s="30"/>
      <c r="AK32" s="42" t="str">
        <f t="shared" si="7"/>
        <v>e</v>
      </c>
    </row>
    <row r="33" spans="1:37" ht="13.5" customHeight="1" x14ac:dyDescent="0.15">
      <c r="A33" s="13"/>
      <c r="B33" s="13"/>
      <c r="F33" s="18" t="s">
        <v>533</v>
      </c>
      <c r="G33" s="17"/>
      <c r="H33" s="13" t="str">
        <f t="shared" si="1"/>
        <v/>
      </c>
      <c r="I33" s="13" t="str">
        <f t="shared" si="5"/>
        <v>一般会計</v>
      </c>
      <c r="K33" s="13"/>
      <c r="L33" s="13"/>
      <c r="O33" s="13"/>
      <c r="P33" s="13"/>
      <c r="Q33" s="19"/>
      <c r="T33" s="13"/>
      <c r="U33" s="32" t="s">
        <v>534</v>
      </c>
      <c r="Y33" s="32" t="s">
        <v>535</v>
      </c>
      <c r="Z33" s="32" t="s">
        <v>536</v>
      </c>
      <c r="AA33" s="61"/>
      <c r="AB33" s="31"/>
      <c r="AC33" s="31"/>
      <c r="AD33" s="31"/>
      <c r="AE33" s="31"/>
      <c r="AF33" s="30"/>
      <c r="AK33" s="42" t="str">
        <f t="shared" si="7"/>
        <v>f</v>
      </c>
    </row>
    <row r="34" spans="1:37" ht="13.5" customHeight="1" x14ac:dyDescent="0.15">
      <c r="A34" s="13"/>
      <c r="B34" s="13"/>
      <c r="F34" s="18" t="s">
        <v>537</v>
      </c>
      <c r="G34" s="17"/>
      <c r="H34" s="13" t="str">
        <f t="shared" si="1"/>
        <v/>
      </c>
      <c r="I34" s="13" t="str">
        <f t="shared" si="5"/>
        <v>一般会計</v>
      </c>
      <c r="K34" s="13"/>
      <c r="L34" s="13"/>
      <c r="O34" s="13"/>
      <c r="P34" s="13"/>
      <c r="Q34" s="19"/>
      <c r="T34" s="13"/>
      <c r="U34" s="32" t="s">
        <v>538</v>
      </c>
      <c r="Y34" s="32" t="s">
        <v>539</v>
      </c>
      <c r="Z34" s="32" t="s">
        <v>540</v>
      </c>
      <c r="AB34" s="31"/>
      <c r="AC34" s="31"/>
      <c r="AD34" s="31"/>
      <c r="AE34" s="31"/>
      <c r="AF34" s="30"/>
      <c r="AK34" s="42" t="str">
        <f t="shared" si="7"/>
        <v>g</v>
      </c>
    </row>
    <row r="35" spans="1:37" ht="13.5" customHeight="1" x14ac:dyDescent="0.15">
      <c r="A35" s="13"/>
      <c r="B35" s="13"/>
      <c r="F35" s="18" t="s">
        <v>541</v>
      </c>
      <c r="G35" s="17"/>
      <c r="H35" s="13" t="str">
        <f t="shared" si="1"/>
        <v/>
      </c>
      <c r="I35" s="13" t="str">
        <f t="shared" si="5"/>
        <v>一般会計</v>
      </c>
      <c r="K35" s="13"/>
      <c r="L35" s="13"/>
      <c r="O35" s="13"/>
      <c r="P35" s="13"/>
      <c r="Q35" s="19"/>
      <c r="T35" s="13"/>
      <c r="Y35" s="32" t="s">
        <v>542</v>
      </c>
      <c r="Z35" s="32" t="s">
        <v>543</v>
      </c>
      <c r="AC35" s="31"/>
      <c r="AF35" s="30"/>
      <c r="AK35" s="42" t="str">
        <f t="shared" si="7"/>
        <v>h</v>
      </c>
    </row>
    <row r="36" spans="1:37" ht="13.5" customHeight="1" x14ac:dyDescent="0.15">
      <c r="A36" s="13"/>
      <c r="B36" s="13"/>
      <c r="F36" s="18" t="s">
        <v>544</v>
      </c>
      <c r="G36" s="17"/>
      <c r="H36" s="13" t="str">
        <f t="shared" si="1"/>
        <v/>
      </c>
      <c r="I36" s="13" t="str">
        <f t="shared" si="5"/>
        <v>一般会計</v>
      </c>
      <c r="K36" s="13"/>
      <c r="L36" s="13"/>
      <c r="O36" s="13"/>
      <c r="P36" s="13"/>
      <c r="Q36" s="19"/>
      <c r="T36" s="13"/>
      <c r="U36" s="32" t="s">
        <v>545</v>
      </c>
      <c r="Y36" s="32" t="s">
        <v>546</v>
      </c>
      <c r="Z36" s="32" t="s">
        <v>547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548</v>
      </c>
      <c r="Z37" s="32" t="s">
        <v>549</v>
      </c>
      <c r="AF37" s="30"/>
      <c r="AK37" s="42" t="str">
        <f t="shared" si="7"/>
        <v>j</v>
      </c>
    </row>
    <row r="38" spans="1:37" x14ac:dyDescent="0.15">
      <c r="A38" s="13"/>
      <c r="B38" s="13"/>
      <c r="F38" s="13"/>
      <c r="G38" s="19"/>
      <c r="K38" s="13"/>
      <c r="L38" s="13"/>
      <c r="O38" s="13"/>
      <c r="P38" s="13"/>
      <c r="Q38" s="19"/>
      <c r="T38" s="13"/>
      <c r="U38" s="32" t="s">
        <v>550</v>
      </c>
      <c r="Y38" s="32" t="s">
        <v>551</v>
      </c>
      <c r="Z38" s="32" t="s">
        <v>552</v>
      </c>
      <c r="AF38" s="30"/>
      <c r="AK38" s="42" t="str">
        <f t="shared" si="7"/>
        <v>k</v>
      </c>
    </row>
    <row r="39" spans="1:37" x14ac:dyDescent="0.15">
      <c r="A39" s="13"/>
      <c r="B39" s="13"/>
      <c r="F39" s="13" t="str">
        <f>I37</f>
        <v>一般会計</v>
      </c>
      <c r="G39" s="19"/>
      <c r="K39" s="13"/>
      <c r="L39" s="13"/>
      <c r="O39" s="13"/>
      <c r="P39" s="13"/>
      <c r="Q39" s="19"/>
      <c r="T39" s="13"/>
      <c r="U39" s="32" t="s">
        <v>553</v>
      </c>
      <c r="Y39" s="32" t="s">
        <v>554</v>
      </c>
      <c r="Z39" s="32" t="s">
        <v>555</v>
      </c>
      <c r="AF39" s="30"/>
      <c r="AK39" s="42" t="str">
        <f t="shared" si="7"/>
        <v>l</v>
      </c>
    </row>
    <row r="40" spans="1:37" x14ac:dyDescent="0.15">
      <c r="A40" s="13"/>
      <c r="B40" s="13"/>
      <c r="F40" s="13"/>
      <c r="G40" s="19"/>
      <c r="K40" s="13"/>
      <c r="L40" s="13"/>
      <c r="O40" s="13"/>
      <c r="P40" s="13"/>
      <c r="Q40" s="19"/>
      <c r="T40" s="13"/>
      <c r="Y40" s="32" t="s">
        <v>556</v>
      </c>
      <c r="Z40" s="32" t="s">
        <v>557</v>
      </c>
      <c r="AF40" s="30"/>
      <c r="AK40" s="42" t="str">
        <f t="shared" si="7"/>
        <v>m</v>
      </c>
    </row>
    <row r="41" spans="1:37" x14ac:dyDescent="0.15">
      <c r="A41" s="13"/>
      <c r="B41" s="13"/>
      <c r="F41" s="13"/>
      <c r="G41" s="19"/>
      <c r="K41" s="13"/>
      <c r="L41" s="13"/>
      <c r="O41" s="13"/>
      <c r="P41" s="13"/>
      <c r="Q41" s="19"/>
      <c r="T41" s="13"/>
      <c r="Y41" s="32" t="s">
        <v>558</v>
      </c>
      <c r="Z41" s="32" t="s">
        <v>559</v>
      </c>
      <c r="AF41" s="30"/>
      <c r="AK41" s="42" t="str">
        <f t="shared" si="7"/>
        <v>n</v>
      </c>
    </row>
    <row r="42" spans="1:37" x14ac:dyDescent="0.15">
      <c r="A42" s="13"/>
      <c r="B42" s="13"/>
      <c r="F42" s="13"/>
      <c r="G42" s="19"/>
      <c r="K42" s="13"/>
      <c r="L42" s="13"/>
      <c r="O42" s="13"/>
      <c r="P42" s="13"/>
      <c r="Q42" s="19"/>
      <c r="T42" s="13"/>
      <c r="Y42" s="32" t="s">
        <v>560</v>
      </c>
      <c r="Z42" s="32" t="s">
        <v>561</v>
      </c>
      <c r="AF42" s="30"/>
      <c r="AK42" s="42" t="str">
        <f t="shared" si="7"/>
        <v>o</v>
      </c>
    </row>
    <row r="43" spans="1:37" x14ac:dyDescent="0.15">
      <c r="A43" s="13"/>
      <c r="B43" s="13"/>
      <c r="F43" s="13"/>
      <c r="G43" s="19"/>
      <c r="K43" s="13"/>
      <c r="L43" s="13"/>
      <c r="O43" s="13"/>
      <c r="P43" s="13"/>
      <c r="Q43" s="19"/>
      <c r="T43" s="13"/>
      <c r="Y43" s="32" t="s">
        <v>562</v>
      </c>
      <c r="Z43" s="32" t="s">
        <v>563</v>
      </c>
      <c r="AF43" s="30"/>
      <c r="AK43" s="42" t="str">
        <f t="shared" si="7"/>
        <v>p</v>
      </c>
    </row>
    <row r="44" spans="1:37" x14ac:dyDescent="0.15">
      <c r="A44" s="13"/>
      <c r="B44" s="13"/>
      <c r="F44" s="13"/>
      <c r="G44" s="19"/>
      <c r="K44" s="13"/>
      <c r="L44" s="13"/>
      <c r="O44" s="13"/>
      <c r="P44" s="13"/>
      <c r="Q44" s="19"/>
      <c r="T44" s="13"/>
      <c r="Y44" s="32" t="s">
        <v>564</v>
      </c>
      <c r="Z44" s="32" t="s">
        <v>565</v>
      </c>
      <c r="AF44" s="30"/>
      <c r="AK44" s="42" t="str">
        <f t="shared" si="7"/>
        <v>q</v>
      </c>
    </row>
    <row r="45" spans="1:37" x14ac:dyDescent="0.15">
      <c r="A45" s="13"/>
      <c r="B45" s="13"/>
      <c r="F45" s="13"/>
      <c r="G45" s="19"/>
      <c r="K45" s="13"/>
      <c r="L45" s="13"/>
      <c r="O45" s="13"/>
      <c r="P45" s="13"/>
      <c r="Q45" s="19"/>
      <c r="T45" s="13"/>
      <c r="Y45" s="32" t="s">
        <v>566</v>
      </c>
      <c r="Z45" s="32" t="s">
        <v>567</v>
      </c>
      <c r="AF45" s="30"/>
      <c r="AK45" s="42" t="str">
        <f t="shared" si="7"/>
        <v>r</v>
      </c>
    </row>
    <row r="46" spans="1:37" x14ac:dyDescent="0.15">
      <c r="A46" s="13"/>
      <c r="B46" s="13"/>
      <c r="F46" s="13"/>
      <c r="G46" s="19"/>
      <c r="K46" s="13"/>
      <c r="L46" s="13"/>
      <c r="O46" s="13"/>
      <c r="P46" s="13"/>
      <c r="Q46" s="19"/>
      <c r="T46" s="13"/>
      <c r="Y46" s="32" t="s">
        <v>568</v>
      </c>
      <c r="Z46" s="32" t="s">
        <v>569</v>
      </c>
      <c r="AF46" s="30"/>
      <c r="AK46" s="42" t="str">
        <f t="shared" si="7"/>
        <v>s</v>
      </c>
    </row>
    <row r="47" spans="1:37" x14ac:dyDescent="0.15">
      <c r="A47" s="13"/>
      <c r="B47" s="13"/>
      <c r="F47" s="13"/>
      <c r="G47" s="19"/>
      <c r="K47" s="13"/>
      <c r="L47" s="13"/>
      <c r="O47" s="13"/>
      <c r="P47" s="13"/>
      <c r="Q47" s="19"/>
      <c r="T47" s="13"/>
      <c r="Y47" s="32" t="s">
        <v>570</v>
      </c>
      <c r="Z47" s="32" t="s">
        <v>571</v>
      </c>
      <c r="AF47" s="30"/>
      <c r="AK47" s="42" t="str">
        <f t="shared" si="7"/>
        <v>t</v>
      </c>
    </row>
    <row r="48" spans="1:37" x14ac:dyDescent="0.15">
      <c r="A48" s="13"/>
      <c r="B48" s="13"/>
      <c r="F48" s="13"/>
      <c r="G48" s="19"/>
      <c r="K48" s="13"/>
      <c r="L48" s="13"/>
      <c r="O48" s="13"/>
      <c r="P48" s="13"/>
      <c r="Q48" s="19"/>
      <c r="T48" s="13"/>
      <c r="Y48" s="32" t="s">
        <v>572</v>
      </c>
      <c r="Z48" s="32" t="s">
        <v>573</v>
      </c>
      <c r="AF48" s="30"/>
      <c r="AK48" s="42" t="str">
        <f t="shared" si="7"/>
        <v>u</v>
      </c>
    </row>
    <row r="49" spans="1:37" x14ac:dyDescent="0.15">
      <c r="A49" s="13"/>
      <c r="B49" s="13"/>
      <c r="F49" s="13"/>
      <c r="G49" s="19"/>
      <c r="K49" s="13"/>
      <c r="L49" s="13"/>
      <c r="O49" s="13"/>
      <c r="P49" s="13"/>
      <c r="Q49" s="19"/>
      <c r="T49" s="13"/>
      <c r="Y49" s="32" t="s">
        <v>574</v>
      </c>
      <c r="Z49" s="32" t="s">
        <v>575</v>
      </c>
      <c r="AF49" s="30"/>
      <c r="AK49" s="42" t="str">
        <f t="shared" si="7"/>
        <v>v</v>
      </c>
    </row>
    <row r="50" spans="1:37" x14ac:dyDescent="0.15">
      <c r="A50" s="13"/>
      <c r="B50" s="13"/>
      <c r="F50" s="13"/>
      <c r="G50" s="19"/>
      <c r="K50" s="13"/>
      <c r="L50" s="13"/>
      <c r="O50" s="13"/>
      <c r="P50" s="13"/>
      <c r="Q50" s="19"/>
      <c r="T50" s="13"/>
      <c r="Y50" s="32" t="s">
        <v>576</v>
      </c>
      <c r="Z50" s="32" t="s">
        <v>577</v>
      </c>
      <c r="AF50" s="30"/>
    </row>
    <row r="51" spans="1:37" x14ac:dyDescent="0.15">
      <c r="A51" s="13"/>
      <c r="B51" s="13"/>
      <c r="F51" s="13"/>
      <c r="G51" s="19"/>
      <c r="K51" s="13"/>
      <c r="L51" s="13"/>
      <c r="O51" s="13"/>
      <c r="P51" s="13"/>
      <c r="Q51" s="19"/>
      <c r="T51" s="13"/>
      <c r="Y51" s="32" t="s">
        <v>578</v>
      </c>
      <c r="Z51" s="32" t="s">
        <v>579</v>
      </c>
      <c r="AF51" s="30"/>
    </row>
    <row r="52" spans="1:37" x14ac:dyDescent="0.15">
      <c r="A52" s="13"/>
      <c r="B52" s="13"/>
      <c r="F52" s="13"/>
      <c r="G52" s="19"/>
      <c r="K52" s="13"/>
      <c r="L52" s="13"/>
      <c r="O52" s="13"/>
      <c r="P52" s="13"/>
      <c r="Q52" s="19"/>
      <c r="T52" s="13"/>
      <c r="Y52" s="32" t="s">
        <v>580</v>
      </c>
      <c r="Z52" s="32" t="s">
        <v>581</v>
      </c>
      <c r="AF52" s="30"/>
    </row>
    <row r="53" spans="1:37" x14ac:dyDescent="0.15">
      <c r="A53" s="13"/>
      <c r="B53" s="13"/>
      <c r="F53" s="13"/>
      <c r="G53" s="19"/>
      <c r="K53" s="13"/>
      <c r="L53" s="13"/>
      <c r="O53" s="13"/>
      <c r="P53" s="13"/>
      <c r="Q53" s="19"/>
      <c r="T53" s="13"/>
      <c r="Y53" s="32" t="s">
        <v>582</v>
      </c>
      <c r="Z53" s="32" t="s">
        <v>583</v>
      </c>
      <c r="AF53" s="30"/>
    </row>
    <row r="54" spans="1:37" x14ac:dyDescent="0.15">
      <c r="A54" s="13"/>
      <c r="B54" s="13"/>
      <c r="F54" s="13"/>
      <c r="G54" s="19"/>
      <c r="K54" s="13"/>
      <c r="L54" s="13"/>
      <c r="O54" s="13"/>
      <c r="P54" s="20"/>
      <c r="Q54" s="19"/>
      <c r="T54" s="13"/>
      <c r="Y54" s="32" t="s">
        <v>584</v>
      </c>
      <c r="Z54" s="32" t="s">
        <v>585</v>
      </c>
      <c r="AF54" s="30"/>
    </row>
    <row r="55" spans="1:37" x14ac:dyDescent="0.15">
      <c r="A55" s="13"/>
      <c r="B55" s="13"/>
      <c r="F55" s="13"/>
      <c r="G55" s="19"/>
      <c r="K55" s="13"/>
      <c r="L55" s="13"/>
      <c r="O55" s="13"/>
      <c r="P55" s="13"/>
      <c r="Q55" s="19"/>
      <c r="T55" s="13"/>
      <c r="Y55" s="32" t="s">
        <v>586</v>
      </c>
      <c r="Z55" s="32" t="s">
        <v>587</v>
      </c>
      <c r="AF55" s="30"/>
    </row>
    <row r="56" spans="1:37" x14ac:dyDescent="0.15">
      <c r="A56" s="13"/>
      <c r="B56" s="13"/>
      <c r="F56" s="13"/>
      <c r="G56" s="19"/>
      <c r="K56" s="13"/>
      <c r="L56" s="13"/>
      <c r="O56" s="13"/>
      <c r="P56" s="13"/>
      <c r="Q56" s="19"/>
      <c r="T56" s="13"/>
      <c r="Y56" s="32" t="s">
        <v>588</v>
      </c>
      <c r="Z56" s="32" t="s">
        <v>589</v>
      </c>
      <c r="AF56" s="30"/>
    </row>
    <row r="57" spans="1:37" x14ac:dyDescent="0.15">
      <c r="A57" s="13"/>
      <c r="B57" s="13"/>
      <c r="F57" s="13"/>
      <c r="G57" s="19"/>
      <c r="K57" s="13"/>
      <c r="L57" s="13"/>
      <c r="O57" s="13"/>
      <c r="P57" s="13"/>
      <c r="Q57" s="19"/>
      <c r="T57" s="13"/>
      <c r="Y57" s="32" t="s">
        <v>590</v>
      </c>
      <c r="Z57" s="32" t="s">
        <v>591</v>
      </c>
      <c r="AF57" s="30"/>
    </row>
    <row r="58" spans="1:37" x14ac:dyDescent="0.15">
      <c r="A58" s="13"/>
      <c r="B58" s="13"/>
      <c r="F58" s="13"/>
      <c r="G58" s="19"/>
      <c r="K58" s="13"/>
      <c r="L58" s="13"/>
      <c r="O58" s="13"/>
      <c r="P58" s="13"/>
      <c r="Q58" s="19"/>
      <c r="T58" s="13"/>
      <c r="Y58" s="32" t="s">
        <v>592</v>
      </c>
      <c r="Z58" s="32" t="s">
        <v>593</v>
      </c>
      <c r="AF58" s="30"/>
    </row>
    <row r="59" spans="1:37" x14ac:dyDescent="0.15">
      <c r="A59" s="13"/>
      <c r="B59" s="13"/>
      <c r="F59" s="13"/>
      <c r="G59" s="19"/>
      <c r="K59" s="13"/>
      <c r="L59" s="13"/>
      <c r="O59" s="13"/>
      <c r="P59" s="13"/>
      <c r="Q59" s="19"/>
      <c r="T59" s="13"/>
      <c r="Y59" s="32" t="s">
        <v>594</v>
      </c>
      <c r="Z59" s="32" t="s">
        <v>595</v>
      </c>
      <c r="AF59" s="30"/>
    </row>
    <row r="60" spans="1:37" x14ac:dyDescent="0.15">
      <c r="A60" s="13"/>
      <c r="B60" s="13"/>
      <c r="F60" s="13"/>
      <c r="G60" s="19"/>
      <c r="K60" s="13"/>
      <c r="L60" s="13"/>
      <c r="O60" s="13"/>
      <c r="P60" s="13"/>
      <c r="Q60" s="19"/>
      <c r="T60" s="13"/>
      <c r="Y60" s="32" t="s">
        <v>596</v>
      </c>
      <c r="Z60" s="32" t="s">
        <v>597</v>
      </c>
      <c r="AF60" s="30"/>
    </row>
    <row r="61" spans="1:37" x14ac:dyDescent="0.15">
      <c r="A61" s="13"/>
      <c r="B61" s="13"/>
      <c r="F61" s="13"/>
      <c r="G61" s="19"/>
      <c r="K61" s="13"/>
      <c r="L61" s="13"/>
      <c r="O61" s="13"/>
      <c r="P61" s="13"/>
      <c r="Q61" s="19"/>
      <c r="T61" s="13"/>
      <c r="Y61" s="32" t="s">
        <v>598</v>
      </c>
      <c r="Z61" s="32" t="s">
        <v>599</v>
      </c>
      <c r="AF61" s="30"/>
    </row>
    <row r="62" spans="1:37" x14ac:dyDescent="0.15">
      <c r="A62" s="13"/>
      <c r="B62" s="13"/>
      <c r="F62" s="13"/>
      <c r="G62" s="19"/>
      <c r="K62" s="13"/>
      <c r="L62" s="13"/>
      <c r="O62" s="13"/>
      <c r="P62" s="13"/>
      <c r="Q62" s="19"/>
      <c r="T62" s="13"/>
      <c r="Y62" s="32" t="s">
        <v>600</v>
      </c>
      <c r="Z62" s="32" t="s">
        <v>601</v>
      </c>
      <c r="AF62" s="30"/>
    </row>
    <row r="63" spans="1:37" x14ac:dyDescent="0.15">
      <c r="A63" s="13"/>
      <c r="B63" s="13"/>
      <c r="F63" s="13"/>
      <c r="G63" s="19"/>
      <c r="K63" s="13"/>
      <c r="L63" s="13"/>
      <c r="O63" s="13"/>
      <c r="P63" s="13"/>
      <c r="Q63" s="19"/>
      <c r="T63" s="13"/>
      <c r="Y63" s="32" t="s">
        <v>602</v>
      </c>
      <c r="Z63" s="32" t="s">
        <v>603</v>
      </c>
      <c r="AF63" s="30"/>
    </row>
    <row r="64" spans="1:37" x14ac:dyDescent="0.15">
      <c r="A64" s="13"/>
      <c r="B64" s="13"/>
      <c r="F64" s="13"/>
      <c r="G64" s="19"/>
      <c r="K64" s="13"/>
      <c r="L64" s="13"/>
      <c r="O64" s="13"/>
      <c r="P64" s="13"/>
      <c r="Q64" s="19"/>
      <c r="T64" s="13"/>
      <c r="Y64" s="32" t="s">
        <v>604</v>
      </c>
      <c r="Z64" s="32" t="s">
        <v>605</v>
      </c>
      <c r="AF64" s="30"/>
    </row>
    <row r="65" spans="1:32" x14ac:dyDescent="0.15">
      <c r="A65" s="13"/>
      <c r="B65" s="13"/>
      <c r="F65" s="13"/>
      <c r="G65" s="19"/>
      <c r="K65" s="13"/>
      <c r="L65" s="13"/>
      <c r="O65" s="13"/>
      <c r="P65" s="13"/>
      <c r="Q65" s="19"/>
      <c r="T65" s="13"/>
      <c r="Y65" s="32" t="s">
        <v>606</v>
      </c>
      <c r="Z65" s="32" t="s">
        <v>607</v>
      </c>
      <c r="AF65" s="30"/>
    </row>
    <row r="66" spans="1:32" x14ac:dyDescent="0.15">
      <c r="A66" s="13"/>
      <c r="B66" s="13"/>
      <c r="F66" s="13"/>
      <c r="G66" s="19"/>
      <c r="K66" s="13"/>
      <c r="L66" s="13"/>
      <c r="O66" s="13"/>
      <c r="P66" s="13"/>
      <c r="Q66" s="19"/>
      <c r="T66" s="13"/>
      <c r="Y66" s="32" t="s">
        <v>608</v>
      </c>
      <c r="Z66" s="32" t="s">
        <v>609</v>
      </c>
      <c r="AF66" s="30"/>
    </row>
    <row r="67" spans="1:32" x14ac:dyDescent="0.15">
      <c r="A67" s="13"/>
      <c r="B67" s="13"/>
      <c r="F67" s="13"/>
      <c r="G67" s="19"/>
      <c r="K67" s="13"/>
      <c r="L67" s="13"/>
      <c r="O67" s="13"/>
      <c r="P67" s="13"/>
      <c r="Q67" s="19"/>
      <c r="T67" s="13"/>
      <c r="Y67" s="32" t="s">
        <v>610</v>
      </c>
      <c r="Z67" s="32" t="s">
        <v>611</v>
      </c>
      <c r="AF67" s="30"/>
    </row>
    <row r="68" spans="1:32" x14ac:dyDescent="0.15">
      <c r="A68" s="13"/>
      <c r="B68" s="13"/>
      <c r="F68" s="13"/>
      <c r="G68" s="19"/>
      <c r="K68" s="13"/>
      <c r="L68" s="13"/>
      <c r="O68" s="13"/>
      <c r="P68" s="13"/>
      <c r="Q68" s="19"/>
      <c r="T68" s="13"/>
      <c r="Y68" s="32" t="s">
        <v>612</v>
      </c>
      <c r="Z68" s="32" t="s">
        <v>613</v>
      </c>
      <c r="AF68" s="30"/>
    </row>
    <row r="69" spans="1:32" x14ac:dyDescent="0.15">
      <c r="A69" s="13"/>
      <c r="B69" s="13"/>
      <c r="F69" s="13"/>
      <c r="G69" s="19"/>
      <c r="K69" s="13"/>
      <c r="L69" s="13"/>
      <c r="O69" s="13"/>
      <c r="P69" s="13"/>
      <c r="Q69" s="19"/>
      <c r="T69" s="13"/>
      <c r="Y69" s="32" t="s">
        <v>614</v>
      </c>
      <c r="Z69" s="32" t="s">
        <v>615</v>
      </c>
      <c r="AF69" s="30"/>
    </row>
    <row r="70" spans="1:32" x14ac:dyDescent="0.15">
      <c r="A70" s="13"/>
      <c r="B70" s="13"/>
      <c r="Y70" s="32" t="s">
        <v>616</v>
      </c>
      <c r="Z70" s="32" t="s">
        <v>617</v>
      </c>
    </row>
    <row r="71" spans="1:32" x14ac:dyDescent="0.15">
      <c r="Y71" s="32" t="s">
        <v>618</v>
      </c>
      <c r="Z71" s="32" t="s">
        <v>619</v>
      </c>
    </row>
    <row r="72" spans="1:32" x14ac:dyDescent="0.15">
      <c r="Y72" s="32" t="s">
        <v>620</v>
      </c>
      <c r="Z72" s="32" t="s">
        <v>621</v>
      </c>
    </row>
    <row r="73" spans="1:32" x14ac:dyDescent="0.15">
      <c r="Y73" s="32" t="s">
        <v>622</v>
      </c>
      <c r="Z73" s="32" t="s">
        <v>623</v>
      </c>
    </row>
    <row r="74" spans="1:32" x14ac:dyDescent="0.15">
      <c r="Y74" s="32" t="s">
        <v>624</v>
      </c>
      <c r="Z74" s="32" t="s">
        <v>625</v>
      </c>
    </row>
    <row r="75" spans="1:32" x14ac:dyDescent="0.15">
      <c r="Y75" s="32" t="s">
        <v>626</v>
      </c>
      <c r="Z75" s="32" t="s">
        <v>627</v>
      </c>
    </row>
    <row r="76" spans="1:32" x14ac:dyDescent="0.15">
      <c r="Y76" s="32" t="s">
        <v>628</v>
      </c>
      <c r="Z76" s="32" t="s">
        <v>629</v>
      </c>
    </row>
    <row r="77" spans="1:32" x14ac:dyDescent="0.15">
      <c r="Y77" s="32" t="s">
        <v>630</v>
      </c>
      <c r="Z77" s="32" t="s">
        <v>631</v>
      </c>
    </row>
    <row r="78" spans="1:32" x14ac:dyDescent="0.15">
      <c r="Y78" s="32" t="s">
        <v>632</v>
      </c>
      <c r="Z78" s="32" t="s">
        <v>633</v>
      </c>
    </row>
    <row r="79" spans="1:32" x14ac:dyDescent="0.15">
      <c r="Y79" s="32" t="s">
        <v>634</v>
      </c>
      <c r="Z79" s="32" t="s">
        <v>635</v>
      </c>
    </row>
    <row r="80" spans="1:32" x14ac:dyDescent="0.15">
      <c r="Y80" s="32" t="s">
        <v>636</v>
      </c>
      <c r="Z80" s="32" t="s">
        <v>637</v>
      </c>
    </row>
    <row r="81" spans="25:26" x14ac:dyDescent="0.15">
      <c r="Y81" s="32" t="s">
        <v>638</v>
      </c>
      <c r="Z81" s="32" t="s">
        <v>639</v>
      </c>
    </row>
    <row r="82" spans="25:26" x14ac:dyDescent="0.15">
      <c r="Y82" s="32" t="s">
        <v>640</v>
      </c>
      <c r="Z82" s="32" t="s">
        <v>641</v>
      </c>
    </row>
    <row r="83" spans="25:26" x14ac:dyDescent="0.15">
      <c r="Y83" s="32" t="s">
        <v>642</v>
      </c>
      <c r="Z83" s="32" t="s">
        <v>643</v>
      </c>
    </row>
    <row r="84" spans="25:26" x14ac:dyDescent="0.15">
      <c r="Y84" s="32" t="s">
        <v>644</v>
      </c>
      <c r="Z84" s="32" t="s">
        <v>645</v>
      </c>
    </row>
    <row r="85" spans="25:26" x14ac:dyDescent="0.15">
      <c r="Y85" s="32" t="s">
        <v>646</v>
      </c>
      <c r="Z85" s="32" t="s">
        <v>647</v>
      </c>
    </row>
    <row r="86" spans="25:26" x14ac:dyDescent="0.15">
      <c r="Y86" s="32" t="s">
        <v>648</v>
      </c>
      <c r="Z86" s="32" t="s">
        <v>649</v>
      </c>
    </row>
    <row r="87" spans="25:26" x14ac:dyDescent="0.15">
      <c r="Y87" s="32" t="s">
        <v>650</v>
      </c>
      <c r="Z87" s="32" t="s">
        <v>651</v>
      </c>
    </row>
    <row r="88" spans="25:26" x14ac:dyDescent="0.15">
      <c r="Y88" s="32" t="s">
        <v>652</v>
      </c>
      <c r="Z88" s="32" t="s">
        <v>653</v>
      </c>
    </row>
    <row r="89" spans="25:26" x14ac:dyDescent="0.15">
      <c r="Y89" s="32" t="s">
        <v>654</v>
      </c>
      <c r="Z89" s="32" t="s">
        <v>655</v>
      </c>
    </row>
    <row r="90" spans="25:26" x14ac:dyDescent="0.15">
      <c r="Y90" s="32" t="s">
        <v>656</v>
      </c>
      <c r="Z90" s="32" t="s">
        <v>657</v>
      </c>
    </row>
    <row r="91" spans="25:26" x14ac:dyDescent="0.15">
      <c r="Y91" s="32" t="s">
        <v>658</v>
      </c>
      <c r="Z91" s="32" t="s">
        <v>659</v>
      </c>
    </row>
    <row r="92" spans="25:26" x14ac:dyDescent="0.15">
      <c r="Y92" s="32" t="s">
        <v>660</v>
      </c>
      <c r="Z92" s="32" t="s">
        <v>661</v>
      </c>
    </row>
    <row r="93" spans="25:26" x14ac:dyDescent="0.15">
      <c r="Y93" s="32" t="s">
        <v>662</v>
      </c>
      <c r="Z93" s="32" t="s">
        <v>663</v>
      </c>
    </row>
    <row r="94" spans="25:26" x14ac:dyDescent="0.15">
      <c r="Y94" s="32" t="s">
        <v>664</v>
      </c>
      <c r="Z94" s="32" t="s">
        <v>665</v>
      </c>
    </row>
    <row r="95" spans="25:26" x14ac:dyDescent="0.15">
      <c r="Y95" s="32" t="s">
        <v>666</v>
      </c>
      <c r="Z95" s="32" t="s">
        <v>667</v>
      </c>
    </row>
    <row r="96" spans="25:26" x14ac:dyDescent="0.15">
      <c r="Y96" s="32" t="s">
        <v>668</v>
      </c>
      <c r="Z96" s="32" t="s">
        <v>274</v>
      </c>
    </row>
    <row r="97" spans="25:26" x14ac:dyDescent="0.15">
      <c r="Y97" s="32" t="s">
        <v>56</v>
      </c>
      <c r="Z97" s="32" t="s">
        <v>288</v>
      </c>
    </row>
    <row r="98" spans="25:26" x14ac:dyDescent="0.15">
      <c r="Y98" s="32" t="s">
        <v>669</v>
      </c>
      <c r="Z98" s="32" t="s">
        <v>301</v>
      </c>
    </row>
    <row r="99" spans="25:26" x14ac:dyDescent="0.15">
      <c r="Y99" s="32" t="s">
        <v>670</v>
      </c>
      <c r="Z99" s="32" t="s">
        <v>314</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2021-08-27T02:08:09Z</dcterms:modified>
  <cp:category/>
  <cp:contentStatus/>
</cp:coreProperties>
</file>