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9_総政局（運）（支援●、）\総政局（運）提出\レビューシート（Excel）\"/>
    </mc:Choice>
  </mc:AlternateContent>
  <bookViews>
    <workbookView xWindow="930" yWindow="-120" windowWidth="19560" windowHeight="82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645" i="3"/>
  <c r="AY459" i="3"/>
  <c r="AY271"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<sst xmlns="http://schemas.openxmlformats.org/spreadsheetml/2006/main" count="3060" uniqueCount="775">
  <si>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</si>
  <si>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</si>
  <si>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</si>
  <si>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</si>
  <si>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</si>
  <si>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</si>
  <si>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</si>
  <si>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</si>
  <si>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</si>
  <si>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</si>
  <si>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</si>
  <si>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</si>
  <si>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</si>
  <si>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</si>
  <si>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</si>
  <si>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</si>
  <si>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</si>
  <si>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</si>
  <si>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</si>
  <si>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</si>
  <si>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</si>
  <si>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</si>
  <si>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</si>
  <si>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</si>
  <si>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</si>
  <si>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</si>
  <si>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</si>
  <si>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</si>
  <si>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</si>
  <si>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</si>
  <si>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</si>
  <si>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</si>
  <si>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</si>
  <si>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</si>
  <si>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</si>
  <si>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</si>
  <si>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</si>
  <si>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</si>
  <si>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</si>
  <si>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</si>
  <si>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</si>
  <si>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</si>
  <si>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</si>
  <si>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</si>
  <si>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</si>
  <si>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</si>
  <si>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</si>
  <si>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</si>
  <si>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</si>
  <si>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</si>
  <si>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</si>
  <si>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</si>
  <si>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</si>
  <si>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</si>
  <si>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</si>
  <si>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</si>
  <si>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</si>
  <si>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</si>
  <si>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</si>
  <si>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</si>
  <si>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</si>
  <si>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</si>
  <si>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</si>
  <si>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</si>
  <si>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</si>
  <si>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</si>
  <si>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</si>
  <si>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</si>
  <si>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</si>
  <si>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</si>
  <si>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</si>
  <si>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</si>
  <si>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</si>
  <si>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</si>
  <si>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</si>
  <si>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</si>
  <si>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</si>
  <si>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</si>
  <si>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</si>
  <si>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</si>
  <si>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</si>
  <si>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</si>
  <si>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</si>
  <si>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</si>
  <si>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</si>
  <si>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</si>
  <si>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</si>
  <si>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</si>
  <si>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</si>
  <si>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</si>
  <si>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</si>
  <si>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</si>
  <si>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</si>
  <si>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</si>
  <si>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</si>
  <si>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</si>
  <si>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</si>
  <si>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</si>
  <si>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</si>
  <si>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</si>
  <si>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</si>
  <si>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</si>
  <si>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</si>
  <si>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</si>
  <si>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</si>
  <si>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</si>
  <si>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</si>
  <si>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</si>
  <si>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</si>
  <si>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</si>
  <si>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</si>
  <si>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</si>
  <si>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</si>
  <si>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</si>
  <si>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</si>
  <si>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</si>
  <si>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</si>
  <si>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</si>
  <si>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</si>
  <si>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</si>
  <si>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</si>
  <si>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</si>
  <si>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</si>
  <si>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</si>
  <si>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</si>
  <si>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</si>
  <si>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</si>
  <si>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</si>
  <si>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</si>
  <si>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</si>
  <si>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</si>
  <si>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</si>
  <si>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</si>
  <si>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</si>
  <si>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</si>
  <si>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</si>
  <si>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</si>
  <si>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</si>
  <si>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</si>
  <si>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</si>
  <si>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</si>
  <si>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</si>
  <si>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</si>
  <si>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</si>
  <si>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</si>
  <si>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</si>
  <si>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</si>
  <si>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</si>
  <si>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</si>
  <si>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</si>
  <si>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</si>
  <si>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</si>
  <si>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</si>
  <si>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</si>
  <si>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</si>
  <si>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</si>
  <si>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</si>
  <si>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</si>
  <si>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</si>
  <si>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</si>
  <si>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</si>
  <si>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</si>
  <si>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</si>
  <si>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</si>
  <si>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</si>
  <si>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</si>
  <si>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</si>
  <si>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</si>
  <si>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</si>
  <si>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</si>
  <si>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</si>
  <si>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</si>
  <si>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</si>
  <si>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</si>
  <si>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</si>
  <si>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</si>
  <si>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</si>
  <si>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</si>
  <si>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</si>
  <si>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</si>
  <si>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</si>
  <si>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</si>
  <si>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</si>
  <si>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</si>
  <si>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</si>
  <si>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</si>
  <si>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</si>
  <si>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</si>
  <si>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</si>
  <si>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</si>
  <si>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</si>
  <si>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</si>
  <si>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</si>
  <si>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</si>
  <si>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</si>
  <si>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</si>
  <si>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</si>
  <si>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</si>
  <si>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</si>
  <si>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</si>
  <si>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</si>
  <si>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</si>
  <si>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</si>
  <si>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</si>
  <si>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</si>
  <si>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</si>
  <si>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</si>
  <si>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</si>
  <si>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</si>
  <si>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</si>
  <si>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</si>
  <si>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</si>
  <si>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</si>
  <si>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</si>
  <si>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</si>
  <si>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</si>
  <si>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</si>
  <si>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</si>
  <si>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</si>
  <si>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</si>
  <si>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</si>
  <si>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</si>
  <si>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</si>
  <si>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</si>
  <si>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</si>
  <si>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</si>
  <si>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</si>
  <si>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</si>
  <si>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</si>
  <si>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</si>
  <si>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</si>
  <si>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</si>
  <si>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</si>
  <si>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</si>
  <si>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</si>
  <si>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</si>
  <si>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</si>
  <si>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</si>
  <si>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</si>
  <si>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</si>
  <si>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</si>
  <si>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</si>
  <si>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</si>
  <si>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</si>
  <si>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</si>
  <si>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</si>
  <si>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</si>
  <si>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</si>
  <si>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</si>
  <si>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</si>
  <si>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</si>
  <si>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</si>
  <si>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</si>
  <si>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</si>
  <si>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</si>
  <si>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</si>
  <si>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</si>
  <si>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</si>
  <si>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</si>
  <si>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</si>
  <si>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</si>
  <si>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</si>
  <si>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</si>
  <si>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</si>
  <si>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</si>
  <si>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</si>
  <si>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</si>
  <si>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</si>
  <si>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</si>
  <si>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</si>
  <si>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</si>
  <si>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</si>
  <si>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</si>
  <si>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</si>
  <si>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</si>
  <si>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</si>
  <si>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</si>
  <si>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</si>
  <si>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</si>
  <si>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</si>
  <si>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</si>
  <si>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</si>
  <si>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</si>
  <si>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</si>
  <si>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</si>
  <si>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</si>
  <si>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</si>
  <si>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</si>
  <si>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</si>
  <si>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</si>
  <si>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</si>
  <si>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</si>
  <si>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</si>
  <si>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</si>
  <si>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</si>
  <si>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</si>
  <si>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</si>
  <si>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</si>
  <si>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</si>
  <si>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</si>
  <si>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</si>
  <si>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</si>
  <si>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</si>
  <si>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</si>
  <si>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</si>
  <si>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</si>
  <si>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</si>
  <si>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</si>
  <si>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</si>
  <si>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</si>
  <si>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</si>
  <si>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</si>
  <si>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</si>
  <si>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</si>
  <si>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</si>
  <si>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</si>
  <si>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</si>
  <si>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</si>
  <si>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</si>
  <si>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</si>
  <si>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</si>
  <si>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</si>
  <si>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</si>
  <si>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</si>
  <si>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</si>
  <si>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</si>
  <si>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</si>
  <si>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</si>
  <si>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</si>
  <si>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</si>
  <si>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</si>
  <si>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</si>
  <si>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</si>
  <si>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</si>
  <si>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</si>
  <si>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</si>
  <si>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</si>
  <si>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</si>
  <si>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</si>
  <si>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</si>
  <si>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</si>
  <si>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</si>
  <si>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</si>
  <si>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</si>
  <si>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</si>
  <si>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</si>
  <si>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</si>
  <si>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</si>
  <si>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</si>
  <si>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</si>
  <si>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</si>
  <si>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</si>
  <si>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</si>
  <si>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</si>
  <si>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</si>
  <si>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</si>
  <si>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</si>
  <si>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</si>
  <si>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</si>
  <si>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</si>
  <si>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</si>
  <si>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</si>
  <si>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</si>
  <si>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</si>
  <si>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</si>
  <si>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</si>
  <si>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</si>
  <si>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</si>
  <si>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</si>
  <si>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</si>
  <si>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</si>
  <si>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</si>
  <si>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</si>
  <si>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</si>
  <si>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</si>
  <si>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</si>
  <si>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</si>
  <si>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</si>
  <si>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</si>
  <si>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</si>
  <si>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</si>
  <si>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</si>
  <si>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</si>
  <si>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</si>
  <si>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</si>
  <si>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</si>
  <si>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</si>
  <si>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</si>
  <si>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</si>
  <si>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</si>
  <si>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</si>
  <si>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</si>
  <si>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</si>
  <si>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</si>
  <si>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</si>
  <si>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</si>
  <si>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</si>
  <si>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</si>
  <si>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</si>
  <si>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</si>
  <si>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</si>
  <si>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</si>
  <si>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</si>
  <si>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</si>
  <si>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</si>
  <si>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</si>
  <si>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</si>
  <si>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</si>
  <si>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</si>
  <si>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</si>
  <si>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</si>
  <si>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</si>
  <si>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</si>
  <si>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</si>
  <si>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</si>
  <si>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</si>
  <si>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</si>
  <si>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</si>
  <si>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</si>
  <si>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</si>
  <si>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</si>
  <si>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</si>
  <si>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</si>
  <si>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</si>
  <si>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</si>
  <si>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</si>
  <si>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</si>
  <si>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</si>
  <si>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</si>
  <si>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</si>
  <si>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</si>
  <si>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</si>
  <si>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</si>
  <si>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</si>
  <si>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</si>
  <si>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</si>
  <si>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</si>
  <si>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</si>
  <si>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</si>
  <si>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</si>
  <si>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</si>
  <si>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</si>
  <si>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</si>
  <si>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</si>
  <si>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</si>
  <si>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</si>
  <si>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</si>
  <si>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</si>
  <si>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</si>
  <si>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</si>
  <si>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</si>
  <si>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</si>
  <si>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</si>
  <si>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</si>
  <si>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</si>
  <si>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</si>
  <si>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</si>
  <si>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</si>
  <si>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</si>
  <si>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</si>
  <si>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</si>
  <si>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</si>
  <si>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</si>
  <si>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</si>
  <si>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</si>
  <si>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</si>
  <si>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</si>
  <si>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</si>
  <si>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</si>
  <si>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</si>
  <si>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</si>
  <si>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</si>
  <si>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</si>
  <si>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</si>
  <si>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</si>
  <si>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</si>
  <si>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</si>
  <si>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</si>
  <si>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</si>
  <si>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</si>
  <si>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</si>
  <si>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</si>
  <si>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</si>
  <si>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</si>
  <si>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</si>
  <si>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</si>
  <si>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</si>
  <si>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</si>
  <si>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</si>
  <si>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</si>
  <si>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</si>
  <si>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</si>
  <si>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</si>
  <si>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</si>
  <si>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</si>
  <si>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</si>
  <si>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</si>
  <si>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</si>
  <si>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</si>
  <si>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</si>
  <si>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</si>
  <si>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</si>
  <si>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</si>
  <si>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</si>
  <si>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</si>
  <si>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</si>
  <si>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</si>
  <si>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</si>
  <si>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</si>
  <si>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</si>
  <si>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</si>
  <si>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</si>
  <si>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</si>
  <si>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</si>
  <si>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</si>
  <si>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</si>
  <si>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</si>
  <si>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</si>
  <si>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</si>
  <si>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</si>
  <si>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</si>
  <si>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</si>
  <si>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</si>
  <si>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</si>
  <si>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</si>
  <si>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</si>
  <si>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</si>
  <si>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</si>
  <si>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</si>
  <si>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</si>
  <si>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</si>
  <si>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</si>
  <si>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</si>
  <si>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</si>
  <si>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</si>
  <si>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</si>
  <si>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</si>
  <si>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</si>
  <si>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</si>
  <si>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</si>
  <si>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</si>
  <si>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</si>
  <si>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</si>
  <si>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</si>
  <si>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</si>
  <si>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</si>
  <si>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</si>
  <si>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</si>
  <si>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</si>
  <si>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</si>
  <si>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</si>
  <si>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</si>
  <si>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</si>
  <si>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</si>
  <si>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</si>
  <si>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</si>
  <si>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</si>
  <si>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</si>
  <si>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</si>
  <si>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</si>
  <si>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</si>
  <si>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</si>
  <si>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</si>
  <si>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</si>
  <si>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</si>
  <si>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</si>
  <si>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</si>
  <si>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</si>
  <si>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</si>
  <si>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</si>
  <si>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</si>
  <si>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</si>
  <si>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</si>
  <si>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</si>
  <si>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</si>
  <si>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</si>
  <si>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</si>
  <si>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</si>
  <si>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</si>
  <si>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</si>
  <si>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</si>
  <si>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</si>
  <si>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</si>
  <si>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</si>
  <si>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</si>
  <si>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</si>
  <si>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</si>
  <si>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</si>
  <si>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</si>
  <si>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</si>
  <si>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</si>
  <si>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</si>
  <si>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</si>
  <si>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</si>
  <si>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</si>
  <si>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</si>
  <si>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</si>
  <si>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</si>
  <si>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</si>
  <si>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</si>
  <si>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</si>
  <si>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</si>
  <si>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</si>
  <si>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</si>
  <si>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</si>
  <si>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</si>
  <si>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</si>
  <si>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</si>
  <si>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</si>
  <si>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</si>
  <si>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</si>
  <si>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</si>
  <si>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</si>
  <si>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</si>
  <si>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</si>
  <si>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</si>
  <si>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</si>
  <si>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</si>
  <si>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</si>
  <si>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</si>
  <si>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</si>
  <si>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</si>
  <si>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</si>
  <si>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</si>
  <si>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</si>
  <si>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</si>
  <si>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</si>
  <si>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</si>
  <si>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</si>
  <si>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</si>
  <si>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</si>
  <si>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</si>
  <si>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</si>
  <si>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</si>
  <si>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</si>
  <si>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</si>
  <si>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</si>
  <si>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</si>
  <si>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</si>
  <si>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</si>
  <si>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</si>
  <si>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</si>
  <si>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</si>
  <si>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</si>
  <si>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</si>
  <si>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</si>
  <si>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</si>
  <si>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</si>
  <si>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</si>
  <si>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</si>
  <si>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</si>
  <si>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</si>
  <si>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</si>
  <si>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</si>
  <si>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</si>
  <si>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</si>
  <si>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</si>
  <si>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</si>
  <si>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</si>
  <si>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</si>
  <si>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</si>
  <si>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</si>
  <si>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</si>
  <si>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</si>
  <si>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</si>
  <si>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</si>
  <si>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</si>
  <si>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</si>
  <si>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</si>
  <si>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</si>
  <si>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</si>
  <si>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</si>
  <si>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</si>
  <si>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</si>
  <si>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</si>
  <si>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</si>
  <si>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</si>
  <si>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</si>
  <si>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</si>
  <si>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</si>
  <si>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</si>
  <si>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</si>
  <si>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</si>
  <si>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</si>
  <si>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</si>
  <si>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</si>
  <si>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</si>
  <si>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</si>
  <si>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</si>
  <si>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</si>
  <si>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</si>
  <si>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</si>
  <si>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</si>
  <si>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</si>
  <si>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</si>
  <si>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</si>
  <si>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</si>
  <si>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</si>
  <si>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</si>
  <si>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</si>
  <si>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</si>
  <si>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</si>
  <si>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</si>
  <si>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</si>
  <si>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</si>
  <si>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</si>
  <si>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</si>
  <si>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</si>
  <si>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</si>
  <si>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</si>
  <si>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</si>
  <si>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</si>
  <si>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総合政策局</t>
  </si>
  <si>
    <t>平成30年度</t>
  </si>
  <si>
    <t>令和2年度</t>
  </si>
  <si>
    <t>技術政策課</t>
  </si>
  <si>
    <t>海上交通システムに高精度測位技術（準天頂衛星等）を適用し、信頼性の高い船舶位置情報の取得を可能とするための技術開発を行うとともに、これにより開発される船舶搭載機器と自動操船技術（操船装置及び操船指令装置）とのインターフェースの検討を行う。</t>
  </si>
  <si>
    <t>-</t>
  </si>
  <si>
    <t>学会等での報告、論文等の掲載等の公表件数を１件以上とする。</t>
  </si>
  <si>
    <t>公表件数</t>
  </si>
  <si>
    <t>件</t>
  </si>
  <si>
    <t>「高精度測位技術を活用した自動離着桟システムに関する技術開発」の研究成果報告書</t>
  </si>
  <si>
    <t>準天頂衛星等の高精度測位技術を活用した自動離着桟システムの構築のための基本仕様の作成を行うための技術開発課題件数</t>
  </si>
  <si>
    <t>執行額（見込みの場合は予算額）／技術開発課題の件数</t>
    <phoneticPr fontId="5"/>
  </si>
  <si>
    <t>百万円/件</t>
  </si>
  <si>
    <t>執行額/
活動実績</t>
    <phoneticPr fontId="5"/>
  </si>
  <si>
    <t>20/1</t>
  </si>
  <si>
    <t>11 ＩＣＴの利活用及び技術研究開発の推進</t>
  </si>
  <si>
    <t>41 技術研究開発を推進する</t>
  </si>
  <si>
    <t>目標を達成した技術研究課題の割合</t>
  </si>
  <si>
    <t>%</t>
  </si>
  <si>
    <t>新30-0049</t>
  </si>
  <si>
    <t>新30-0048</t>
  </si>
  <si>
    <t>○</t>
  </si>
  <si>
    <t>国交</t>
  </si>
  <si>
    <t>課長　伊藤　真澄</t>
    <rPh sb="3" eb="5">
      <t>イトウ</t>
    </rPh>
    <rPh sb="6" eb="8">
      <t>マスミ</t>
    </rPh>
    <phoneticPr fontId="5"/>
  </si>
  <si>
    <t>高精度測位技術を活用した自動離着桟システムに関する技術開発</t>
    <phoneticPr fontId="5"/>
  </si>
  <si>
    <t>地理空間情報活用推進基本法（平成19年法律第63号）　第21条
宇宙基本法（平成20年法律第43号）　第13条</t>
    <phoneticPr fontId="5"/>
  </si>
  <si>
    <t>平成30年11月より準天頂衛星システムが４機体制でのサービスを開始しており、高精度測位技術を交通運輸分野で活用するための技術開発を促進させていく必要がある。また、IoT、AI等近年の情報通信技術の進展を背景に、海上輸送においても自動化技術を導入し、人的要因による海難事故の防止、船員の労働環境の改善等へ対応することが求められている。本技術開発では、船員の作業負担の大きい船舶の離着桟への自動化技術の導入により、これら課題へ対応することを目的とする。</t>
    <phoneticPr fontId="5"/>
  </si>
  <si>
    <t>第6期科学技術・イノベーション基本計画（令和3年3月26日閣議決定）
国土交通省技術基本計画（平成29年3月29日策定）
地理空間情報活用推進基本計画（平成29年3月24日閣議決定）
宇宙基本計画（令和2年6月30日閣議決定）　等</t>
    <phoneticPr fontId="5"/>
  </si>
  <si>
    <t>20/1</t>
    <phoneticPr fontId="5"/>
  </si>
  <si>
    <t>本施策は、特に船員の負担の大きい離着桟時における船員の負担を軽減するものであり、社会的ニーズに対応している。</t>
    <phoneticPr fontId="5"/>
  </si>
  <si>
    <t>本施策は、特定の地域のみを対象としたものではなく、わが国全体の海上交通システムに係る安全性・信頼性の高い技術の確立を目的としており、国が実施する必要がある。</t>
    <phoneticPr fontId="5"/>
  </si>
  <si>
    <t>本施策は、準天頂衛星システムの４機体制でのサービス開始に伴い、交通運輸分野における準天頂衛星システムの利活用の促進を図るものであり、優先度は高い。</t>
    <phoneticPr fontId="5"/>
  </si>
  <si>
    <t>有</t>
  </si>
  <si>
    <t>無</t>
  </si>
  <si>
    <t>企画競争により、競争性の確保に努めている。</t>
    <phoneticPr fontId="5"/>
  </si>
  <si>
    <t>‐</t>
  </si>
  <si>
    <t>民間企業等を対象に、当該業務を計画するに当たって必要な経費の見積もりをとるとともに、企画競争により支出先を選定しており、妥当。</t>
    <phoneticPr fontId="5"/>
  </si>
  <si>
    <t>会議の開催回数を必要最小限とした。</t>
    <phoneticPr fontId="5"/>
  </si>
  <si>
    <t>研究開発の実施に必要なものに限定されている。</t>
    <phoneticPr fontId="5"/>
  </si>
  <si>
    <t>外部有識者も交えた会議を開催し、技術的な知見・助言を得ることで、より効率的な技術的手法を選択するなど適切に業務を実施している。</t>
    <phoneticPr fontId="5"/>
  </si>
  <si>
    <t>見込みに見合った活動実績が出ている。</t>
    <phoneticPr fontId="5"/>
  </si>
  <si>
    <t>以下に示す理由により、当該事業は適切である。
・わが国全体の海上交通システムに係る安全性・信頼性の高い技術の確立の観点から、国費投入の必要がある。
・企画競争による競争性の確保や、必要最小限の会議開催等に努めており、効率的である。
・外部有識者も交えた会議を通して技術的な知見・助言を得ることで、より効率的な技術的手法を選択するなど適切に業務を実施しており、有効である。</t>
    <phoneticPr fontId="5"/>
  </si>
  <si>
    <t>研究成果の社会実装に向けた取組を実施していく。</t>
    <phoneticPr fontId="5"/>
  </si>
  <si>
    <t>A.(株)三井造船昭島研究所</t>
    <rPh sb="5" eb="7">
      <t>ミツイ</t>
    </rPh>
    <rPh sb="7" eb="9">
      <t>ゾウセン</t>
    </rPh>
    <rPh sb="9" eb="11">
      <t>アキシマ</t>
    </rPh>
    <rPh sb="11" eb="14">
      <t>ケンキュウショ</t>
    </rPh>
    <phoneticPr fontId="5"/>
  </si>
  <si>
    <t>物品費</t>
    <rPh sb="0" eb="2">
      <t>ブッピン</t>
    </rPh>
    <rPh sb="2" eb="3">
      <t>ヒ</t>
    </rPh>
    <phoneticPr fontId="5"/>
  </si>
  <si>
    <t>海上交通システムへの適用に関する検討に必要な備品</t>
    <rPh sb="0" eb="2">
      <t>カイジョウ</t>
    </rPh>
    <rPh sb="2" eb="4">
      <t>コウツウ</t>
    </rPh>
    <rPh sb="10" eb="12">
      <t>テキヨウ</t>
    </rPh>
    <rPh sb="13" eb="14">
      <t>カン</t>
    </rPh>
    <rPh sb="16" eb="18">
      <t>ケントウ</t>
    </rPh>
    <rPh sb="19" eb="21">
      <t>ヒツヨウ</t>
    </rPh>
    <rPh sb="22" eb="24">
      <t>ビヒン</t>
    </rPh>
    <phoneticPr fontId="5"/>
  </si>
  <si>
    <t>人件費・謝金</t>
    <rPh sb="0" eb="3">
      <t>ジンケンヒ</t>
    </rPh>
    <rPh sb="4" eb="6">
      <t>シャキン</t>
    </rPh>
    <phoneticPr fontId="5"/>
  </si>
  <si>
    <t>研究者人件費・外部有識者への謝金</t>
    <rPh sb="0" eb="2">
      <t>ケンキュウ</t>
    </rPh>
    <rPh sb="2" eb="3">
      <t>シャ</t>
    </rPh>
    <rPh sb="3" eb="6">
      <t>ジンケンヒ</t>
    </rPh>
    <rPh sb="7" eb="9">
      <t>ガイブ</t>
    </rPh>
    <rPh sb="9" eb="12">
      <t>ユウシキシャ</t>
    </rPh>
    <rPh sb="14" eb="16">
      <t>シャキン</t>
    </rPh>
    <phoneticPr fontId="5"/>
  </si>
  <si>
    <t>外注費</t>
    <rPh sb="0" eb="3">
      <t>ガイチュウヒ</t>
    </rPh>
    <phoneticPr fontId="5"/>
  </si>
  <si>
    <t>諸経費</t>
    <rPh sb="0" eb="3">
      <t>ショケイヒ</t>
    </rPh>
    <phoneticPr fontId="5"/>
  </si>
  <si>
    <t>一般管理費等</t>
    <rPh sb="0" eb="2">
      <t>イッパン</t>
    </rPh>
    <rPh sb="2" eb="5">
      <t>カンリヒ</t>
    </rPh>
    <rPh sb="5" eb="6">
      <t>トウ</t>
    </rPh>
    <phoneticPr fontId="5"/>
  </si>
  <si>
    <t>システム開発に係る外注費</t>
    <rPh sb="4" eb="6">
      <t>カイハツ</t>
    </rPh>
    <rPh sb="7" eb="8">
      <t>カカ</t>
    </rPh>
    <rPh sb="9" eb="12">
      <t>ガイチュウヒ</t>
    </rPh>
    <phoneticPr fontId="5"/>
  </si>
  <si>
    <t>(株)三井造船昭島研究所</t>
    <phoneticPr fontId="5"/>
  </si>
  <si>
    <t>高精度測位技術を活用した自動離着桟システムに関する技術開発</t>
    <rPh sb="0" eb="3">
      <t>コウセイド</t>
    </rPh>
    <rPh sb="3" eb="5">
      <t>ソクイ</t>
    </rPh>
    <rPh sb="5" eb="7">
      <t>ギジュツ</t>
    </rPh>
    <rPh sb="8" eb="10">
      <t>カツヨウ</t>
    </rPh>
    <rPh sb="12" eb="14">
      <t>ジドウ</t>
    </rPh>
    <rPh sb="14" eb="16">
      <t>リチャク</t>
    </rPh>
    <rPh sb="16" eb="17">
      <t>サン</t>
    </rPh>
    <rPh sb="22" eb="23">
      <t>カン</t>
    </rPh>
    <rPh sb="25" eb="27">
      <t>ギジュツ</t>
    </rPh>
    <rPh sb="27" eb="29">
      <t>カイハツ</t>
    </rPh>
    <phoneticPr fontId="5"/>
  </si>
  <si>
    <t>-</t>
    <phoneticPr fontId="5"/>
  </si>
  <si>
    <t>-</t>
    <phoneticPr fontId="5"/>
  </si>
  <si>
    <t>-</t>
    <phoneticPr fontId="5"/>
  </si>
  <si>
    <t>本予算措置は令和２年度に終了しているが、引き続き高精度測位技術を活用した技術開発に努められたい。</t>
    <phoneticPr fontId="5"/>
  </si>
  <si>
    <t>終了予定</t>
  </si>
  <si>
    <t>-</t>
    <phoneticPr fontId="5"/>
  </si>
  <si>
    <t>-</t>
    <phoneticPr fontId="5"/>
  </si>
  <si>
    <t>今回の事業の成果を踏まえ、高精度測位技術の交通モードにおける更なる利活用に向けて、関係部局と取り組みを進めていく。</t>
    <rPh sb="0" eb="2">
      <t>コンカイ</t>
    </rPh>
    <rPh sb="3" eb="5">
      <t>ジギョウ</t>
    </rPh>
    <rPh sb="6" eb="8">
      <t>セイカ</t>
    </rPh>
    <rPh sb="9" eb="10">
      <t>フ</t>
    </rPh>
    <rPh sb="13" eb="16">
      <t>コウセイド</t>
    </rPh>
    <rPh sb="16" eb="18">
      <t>ソクイ</t>
    </rPh>
    <rPh sb="18" eb="20">
      <t>ギジュツ</t>
    </rPh>
    <rPh sb="21" eb="23">
      <t>コウツウ</t>
    </rPh>
    <rPh sb="30" eb="31">
      <t>サラ</t>
    </rPh>
    <rPh sb="33" eb="36">
      <t>リカツヨウ</t>
    </rPh>
    <rPh sb="37" eb="38">
      <t>ム</t>
    </rPh>
    <rPh sb="41" eb="43">
      <t>カンケイ</t>
    </rPh>
    <rPh sb="43" eb="45">
      <t>ブキョク</t>
    </rPh>
    <rPh sb="46" eb="47">
      <t>ト</t>
    </rPh>
    <rPh sb="48" eb="49">
      <t>ク</t>
    </rPh>
    <rPh sb="51" eb="52">
      <t>スス</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</si>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</sst>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34071</xdr:colOff>
      <xdr:row>749</xdr:row>
      <xdr:rowOff>19707</xdr:rowOff>
    </xdr:from>
    <xdr:to>
      <xdr:col>33</xdr:col>
      <xdr:colOff>108317</xdr:colOff>
      <xdr:row>751</xdr:row>
      <xdr:rowOff>13195</xdr:rowOff>
    </xdr:to>
    <xdr:sp macro="" textlink="">
      <xdr:nvSpPr>
        <xdr:cNvPr id="2" name="正方形/長方形 1">
          <a:extLst>
            <a:ext uri="{FF2B5EF4-FFF2-40B4-BE49-F238E27FC236}">
              <a16:creationId xmlns:a16="http://schemas.microsoft.com/office/drawing/2014/main" id="{5A8690CC-27B8-4E44-9374-89958FEC50F3}"/>
            </a:ext>
          </a:extLst>
        </xdr:cNvPr>
        <xdr:cNvSpPr/>
      </xdr:nvSpPr>
      <xdr:spPr>
        <a:xfrm>
          <a:off x="4369588" y="236876897"/>
          <a:ext cx="2242005" cy="70293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en-US" altLang="ja-JP" sz="1100"/>
            <a:t>20</a:t>
          </a:r>
          <a:r>
            <a:rPr kumimoji="1" lang="ja-JP" altLang="en-US" sz="1100"/>
            <a:t>百万円</a:t>
          </a:r>
        </a:p>
      </xdr:txBody>
    </xdr:sp>
    <xdr:clientData/>
  </xdr:twoCellAnchor>
  <xdr:twoCellAnchor>
    <xdr:from>
      <xdr:col>21</xdr:col>
      <xdr:colOff>190500</xdr:colOff>
      <xdr:row>751</xdr:row>
      <xdr:rowOff>106549</xdr:rowOff>
    </xdr:from>
    <xdr:to>
      <xdr:col>33</xdr:col>
      <xdr:colOff>71895</xdr:colOff>
      <xdr:row>752</xdr:row>
      <xdr:rowOff>172035</xdr:rowOff>
    </xdr:to>
    <xdr:sp macro="" textlink="">
      <xdr:nvSpPr>
        <xdr:cNvPr id="3" name="大かっこ 2">
          <a:extLst>
            <a:ext uri="{FF2B5EF4-FFF2-40B4-BE49-F238E27FC236}">
              <a16:creationId xmlns:a16="http://schemas.microsoft.com/office/drawing/2014/main" id="{4FE0C23F-ECBA-4AAB-9293-1420573010FF}"/>
            </a:ext>
          </a:extLst>
        </xdr:cNvPr>
        <xdr:cNvSpPr/>
      </xdr:nvSpPr>
      <xdr:spPr>
        <a:xfrm>
          <a:off x="4328948" y="237673187"/>
          <a:ext cx="2246223" cy="42021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研究内容立案、全体の指導等</a:t>
          </a:r>
          <a:endParaRPr lang="ja-JP" altLang="ja-JP">
            <a:solidFill>
              <a:schemeClr val="tx1"/>
            </a:solidFill>
          </a:endParaRPr>
        </a:p>
      </xdr:txBody>
    </xdr:sp>
    <xdr:clientData/>
  </xdr:twoCellAnchor>
  <xdr:twoCellAnchor>
    <xdr:from>
      <xdr:col>27</xdr:col>
      <xdr:colOff>159341</xdr:colOff>
      <xdr:row>752</xdr:row>
      <xdr:rowOff>113140</xdr:rowOff>
    </xdr:from>
    <xdr:to>
      <xdr:col>27</xdr:col>
      <xdr:colOff>159341</xdr:colOff>
      <xdr:row>754</xdr:row>
      <xdr:rowOff>333086</xdr:rowOff>
    </xdr:to>
    <xdr:cxnSp macro="">
      <xdr:nvCxnSpPr>
        <xdr:cNvPr id="4" name="直線矢印コネクタ 3">
          <a:extLst>
            <a:ext uri="{FF2B5EF4-FFF2-40B4-BE49-F238E27FC236}">
              <a16:creationId xmlns:a16="http://schemas.microsoft.com/office/drawing/2014/main" id="{02F9E6B5-4D73-4A77-B4FD-5C96DA990989}"/>
            </a:ext>
          </a:extLst>
        </xdr:cNvPr>
        <xdr:cNvCxnSpPr/>
      </xdr:nvCxnSpPr>
      <xdr:spPr>
        <a:xfrm>
          <a:off x="5560016" y="43251865"/>
          <a:ext cx="0" cy="92479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169282</xdr:colOff>
      <xdr:row>754</xdr:row>
      <xdr:rowOff>336507</xdr:rowOff>
    </xdr:from>
    <xdr:to>
      <xdr:col>32</xdr:col>
      <xdr:colOff>165184</xdr:colOff>
      <xdr:row>755</xdr:row>
      <xdr:rowOff>246897</xdr:rowOff>
    </xdr:to>
    <xdr:sp macro="" textlink="">
      <xdr:nvSpPr>
        <xdr:cNvPr id="5" name="正方形/長方形 4">
          <a:extLst>
            <a:ext uri="{FF2B5EF4-FFF2-40B4-BE49-F238E27FC236}">
              <a16:creationId xmlns:a16="http://schemas.microsoft.com/office/drawing/2014/main" id="{EDA73C5C-624D-4D2B-8B81-0D1571E670F6}"/>
            </a:ext>
          </a:extLst>
        </xdr:cNvPr>
        <xdr:cNvSpPr/>
      </xdr:nvSpPr>
      <xdr:spPr>
        <a:xfrm>
          <a:off x="4969882" y="44180082"/>
          <a:ext cx="1596102" cy="2628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l"/>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22</xdr:col>
      <xdr:colOff>64551</xdr:colOff>
      <xdr:row>755</xdr:row>
      <xdr:rowOff>307538</xdr:rowOff>
    </xdr:from>
    <xdr:to>
      <xdr:col>33</xdr:col>
      <xdr:colOff>138797</xdr:colOff>
      <xdr:row>758</xdr:row>
      <xdr:rowOff>24308</xdr:rowOff>
    </xdr:to>
    <xdr:sp macro="" textlink="">
      <xdr:nvSpPr>
        <xdr:cNvPr id="6" name="正方形/長方形 5">
          <a:extLst>
            <a:ext uri="{FF2B5EF4-FFF2-40B4-BE49-F238E27FC236}">
              <a16:creationId xmlns:a16="http://schemas.microsoft.com/office/drawing/2014/main" id="{B43D1E4C-8F1D-499F-9288-9F2A9AEAB5E3}"/>
            </a:ext>
          </a:extLst>
        </xdr:cNvPr>
        <xdr:cNvSpPr/>
      </xdr:nvSpPr>
      <xdr:spPr>
        <a:xfrm>
          <a:off x="4400068" y="239293072"/>
          <a:ext cx="2242005" cy="78094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Ａ．</a:t>
          </a:r>
          <a:r>
            <a:rPr kumimoji="1" lang="en-US" altLang="ja-JP" sz="1100"/>
            <a:t>(</a:t>
          </a:r>
          <a:r>
            <a:rPr kumimoji="1" lang="ja-JP" altLang="en-US" sz="1100"/>
            <a:t>株</a:t>
          </a:r>
          <a:r>
            <a:rPr kumimoji="1" lang="en-US" altLang="ja-JP" sz="1100"/>
            <a:t>)</a:t>
          </a:r>
          <a:r>
            <a:rPr kumimoji="1" lang="ja-JP" altLang="en-US" sz="1100"/>
            <a:t>三井造船昭島研究所</a:t>
          </a:r>
          <a:endParaRPr kumimoji="1" lang="en-US" altLang="ja-JP" sz="1100"/>
        </a:p>
        <a:p>
          <a:pPr algn="ctr"/>
          <a:r>
            <a:rPr kumimoji="1" lang="en-US" altLang="ja-JP" sz="1100"/>
            <a:t>20</a:t>
          </a:r>
          <a:r>
            <a:rPr kumimoji="1" lang="ja-JP" altLang="en-US" sz="1100"/>
            <a:t>百万円</a:t>
          </a:r>
        </a:p>
      </xdr:txBody>
    </xdr:sp>
    <xdr:clientData/>
  </xdr:twoCellAnchor>
  <xdr:twoCellAnchor>
    <xdr:from>
      <xdr:col>22</xdr:col>
      <xdr:colOff>34071</xdr:colOff>
      <xdr:row>758</xdr:row>
      <xdr:rowOff>158400</xdr:rowOff>
    </xdr:from>
    <xdr:to>
      <xdr:col>33</xdr:col>
      <xdr:colOff>104915</xdr:colOff>
      <xdr:row>759</xdr:row>
      <xdr:rowOff>227062</xdr:rowOff>
    </xdr:to>
    <xdr:sp macro="" textlink="">
      <xdr:nvSpPr>
        <xdr:cNvPr id="7" name="大かっこ 6">
          <a:extLst>
            <a:ext uri="{FF2B5EF4-FFF2-40B4-BE49-F238E27FC236}">
              <a16:creationId xmlns:a16="http://schemas.microsoft.com/office/drawing/2014/main" id="{AE9B2A09-B3DE-4C04-940E-3CC9E36E574D}"/>
            </a:ext>
          </a:extLst>
        </xdr:cNvPr>
        <xdr:cNvSpPr/>
      </xdr:nvSpPr>
      <xdr:spPr>
        <a:xfrm>
          <a:off x="4369588" y="240208107"/>
          <a:ext cx="2238603" cy="42338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             </a:t>
          </a:r>
          <a:r>
            <a:rPr kumimoji="1" lang="ja-JP" altLang="en-US" sz="1100">
              <a:solidFill>
                <a:schemeClr val="tx1"/>
              </a:solidFill>
              <a:latin typeface="+mn-lt"/>
              <a:ea typeface="+mn-ea"/>
              <a:cs typeface="+mn-cs"/>
            </a:rPr>
            <a:t>研究開発の実施等</a:t>
          </a:r>
          <a:endParaRPr lang="ja-JP" altLang="ja-JP">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734</v>
      </c>
      <c r="AK2" s="940"/>
      <c r="AL2" s="940"/>
      <c r="AM2" s="940"/>
      <c r="AN2" s="98" t="s">
        <v>407</v>
      </c>
      <c r="AO2" s="940">
        <v>20</v>
      </c>
      <c r="AP2" s="940"/>
      <c r="AQ2" s="940"/>
      <c r="AR2" s="99" t="s">
        <v>710</v>
      </c>
      <c r="AS2" s="946">
        <v>507</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736</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713</v>
      </c>
      <c r="H5" s="835"/>
      <c r="I5" s="835"/>
      <c r="J5" s="835"/>
      <c r="K5" s="835"/>
      <c r="L5" s="835"/>
      <c r="M5" s="836" t="s">
        <v>66</v>
      </c>
      <c r="N5" s="837"/>
      <c r="O5" s="837"/>
      <c r="P5" s="837"/>
      <c r="Q5" s="837"/>
      <c r="R5" s="838"/>
      <c r="S5" s="839" t="s">
        <v>714</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735</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105" customHeight="1" x14ac:dyDescent="0.15">
      <c r="A7" s="494" t="s">
        <v>22</v>
      </c>
      <c r="B7" s="495"/>
      <c r="C7" s="495"/>
      <c r="D7" s="495"/>
      <c r="E7" s="495"/>
      <c r="F7" s="496"/>
      <c r="G7" s="497" t="s">
        <v>737</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739</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科学技術・イノベーション</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738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716</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21</v>
      </c>
      <c r="Q13" s="656"/>
      <c r="R13" s="656"/>
      <c r="S13" s="656"/>
      <c r="T13" s="656"/>
      <c r="U13" s="656"/>
      <c r="V13" s="657"/>
      <c r="W13" s="655">
        <v>21</v>
      </c>
      <c r="X13" s="656"/>
      <c r="Y13" s="656"/>
      <c r="Z13" s="656"/>
      <c r="AA13" s="656"/>
      <c r="AB13" s="656"/>
      <c r="AC13" s="657"/>
      <c r="AD13" s="655">
        <v>21</v>
      </c>
      <c r="AE13" s="656"/>
      <c r="AF13" s="656"/>
      <c r="AG13" s="656"/>
      <c r="AH13" s="656"/>
      <c r="AI13" s="656"/>
      <c r="AJ13" s="657"/>
      <c r="AK13" s="655" t="s">
        <v>767</v>
      </c>
      <c r="AL13" s="656"/>
      <c r="AM13" s="656"/>
      <c r="AN13" s="656"/>
      <c r="AO13" s="656"/>
      <c r="AP13" s="656"/>
      <c r="AQ13" s="657"/>
      <c r="AR13" s="915" t="s">
        <v>767</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717</v>
      </c>
      <c r="AE14" s="656"/>
      <c r="AF14" s="656"/>
      <c r="AG14" s="656"/>
      <c r="AH14" s="656"/>
      <c r="AI14" s="656"/>
      <c r="AJ14" s="657"/>
      <c r="AK14" s="655" t="s">
        <v>767</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t="s">
        <v>767</v>
      </c>
      <c r="AL15" s="656"/>
      <c r="AM15" s="656"/>
      <c r="AN15" s="656"/>
      <c r="AO15" s="656"/>
      <c r="AP15" s="656"/>
      <c r="AQ15" s="657"/>
      <c r="AR15" s="655" t="s">
        <v>767</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717</v>
      </c>
      <c r="AE16" s="656"/>
      <c r="AF16" s="656"/>
      <c r="AG16" s="656"/>
      <c r="AH16" s="656"/>
      <c r="AI16" s="656"/>
      <c r="AJ16" s="657"/>
      <c r="AK16" s="655" t="s">
        <v>767</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717</v>
      </c>
      <c r="AE17" s="656"/>
      <c r="AF17" s="656"/>
      <c r="AG17" s="656"/>
      <c r="AH17" s="656"/>
      <c r="AI17" s="656"/>
      <c r="AJ17" s="657"/>
      <c r="AK17" s="655" t="s">
        <v>767</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21</v>
      </c>
      <c r="Q18" s="874"/>
      <c r="R18" s="874"/>
      <c r="S18" s="874"/>
      <c r="T18" s="874"/>
      <c r="U18" s="874"/>
      <c r="V18" s="875"/>
      <c r="W18" s="873">
        <f>SUM(W13:AC17)</f>
        <v>21</v>
      </c>
      <c r="X18" s="874"/>
      <c r="Y18" s="874"/>
      <c r="Z18" s="874"/>
      <c r="AA18" s="874"/>
      <c r="AB18" s="874"/>
      <c r="AC18" s="875"/>
      <c r="AD18" s="873">
        <f>SUM(AD13:AJ17)</f>
        <v>21</v>
      </c>
      <c r="AE18" s="874"/>
      <c r="AF18" s="874"/>
      <c r="AG18" s="874"/>
      <c r="AH18" s="874"/>
      <c r="AI18" s="874"/>
      <c r="AJ18" s="875"/>
      <c r="AK18" s="873">
        <f>SUM(AK13:AQ17)</f>
        <v>0</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20</v>
      </c>
      <c r="Q19" s="656"/>
      <c r="R19" s="656"/>
      <c r="S19" s="656"/>
      <c r="T19" s="656"/>
      <c r="U19" s="656"/>
      <c r="V19" s="657"/>
      <c r="W19" s="655">
        <v>20</v>
      </c>
      <c r="X19" s="656"/>
      <c r="Y19" s="656"/>
      <c r="Z19" s="656"/>
      <c r="AA19" s="656"/>
      <c r="AB19" s="656"/>
      <c r="AC19" s="657"/>
      <c r="AD19" s="655">
        <v>20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0.95238095238095233</v>
      </c>
      <c r="Q20" s="316"/>
      <c r="R20" s="316"/>
      <c r="S20" s="316"/>
      <c r="T20" s="316"/>
      <c r="U20" s="316"/>
      <c r="V20" s="316"/>
      <c r="W20" s="316">
        <f t="shared" ref="W20" si="0">IF(W18=0, "-", SUM(W19)/W18)</f>
        <v>0.95238095238095233</v>
      </c>
      <c r="X20" s="316"/>
      <c r="Y20" s="316"/>
      <c r="Z20" s="316"/>
      <c r="AA20" s="316"/>
      <c r="AB20" s="316"/>
      <c r="AC20" s="316"/>
      <c r="AD20" s="316">
        <f t="shared" ref="AD20" si="1">IF(AD18=0, "-", SUM(AD19)/AD18)</f>
        <v>0.95238095238095233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0.95238095238095233</v>
      </c>
      <c r="Q21" s="316"/>
      <c r="R21" s="316"/>
      <c r="S21" s="316"/>
      <c r="T21" s="316"/>
      <c r="U21" s="316"/>
      <c r="V21" s="316"/>
      <c r="W21" s="316">
        <f t="shared" ref="W21" si="2">IF(W19=0, "-", SUM(W19)/SUM(W13,W14))</f>
        <v>0.95238095238095233</v>
      </c>
      <c r="X21" s="316"/>
      <c r="Y21" s="316"/>
      <c r="Z21" s="316"/>
      <c r="AA21" s="316"/>
      <c r="AB21" s="316"/>
      <c r="AC21" s="316"/>
      <c r="AD21" s="316">
        <f t="shared" ref="AD21" si="3">IF(AD19=0, "-", SUM(AD19)/SUM(AD13,AD14))</f>
        <v>0.95238095238095233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c r="H23" s="966"/>
      <c r="I23" s="966"/>
      <c r="J23" s="966"/>
      <c r="K23" s="966"/>
      <c r="L23" s="966"/>
      <c r="M23" s="966"/>
      <c r="N23" s="966"/>
      <c r="O23" s="967"/>
      <c r="P23" s="915"/>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t="e">
        <f>P29-SUM(P23:P27)</f>
        <v>#VALUE!</v>
      </c>
      <c r="Q28" s="874"/>
      <c r="R28" s="874"/>
      <c r="S28" s="874"/>
      <c r="T28" s="874"/>
      <c r="U28" s="874"/>
      <c r="V28" s="875"/>
      <c r="W28" s="873" t="e">
        <f>W29-SUM(W23:W27)</f>
        <v>#VALUE!</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t="str">
        <f>AK13</f>
        <v>-</v>
      </c>
      <c r="Q29" s="656"/>
      <c r="R29" s="656"/>
      <c r="S29" s="656"/>
      <c r="T29" s="656"/>
      <c r="U29" s="656"/>
      <c r="V29" s="657"/>
      <c r="W29" s="947" t="str">
        <f>AR13</f>
        <v>-</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767</v>
      </c>
      <c r="AR31" s="201"/>
      <c r="AS31" s="136" t="s">
        <v>233</v>
      </c>
      <c r="AT31" s="137"/>
      <c r="AU31" s="200">
        <v>2</v>
      </c>
      <c r="AV31" s="200"/>
      <c r="AW31" s="392" t="s">
        <v>179</v>
      </c>
      <c r="AX31" s="393"/>
    </row>
    <row r="32" spans="1:50" ht="23.25" customHeight="1" x14ac:dyDescent="0.15">
      <c r="A32" s="397"/>
      <c r="B32" s="395"/>
      <c r="C32" s="395"/>
      <c r="D32" s="395"/>
      <c r="E32" s="395"/>
      <c r="F32" s="396"/>
      <c r="G32" s="563" t="s">
        <v>718</v>
      </c>
      <c r="H32" s="564"/>
      <c r="I32" s="564"/>
      <c r="J32" s="564"/>
      <c r="K32" s="564"/>
      <c r="L32" s="564"/>
      <c r="M32" s="564"/>
      <c r="N32" s="564"/>
      <c r="O32" s="565"/>
      <c r="P32" s="108" t="s">
        <v>719</v>
      </c>
      <c r="Q32" s="108"/>
      <c r="R32" s="108"/>
      <c r="S32" s="108"/>
      <c r="T32" s="108"/>
      <c r="U32" s="108"/>
      <c r="V32" s="108"/>
      <c r="W32" s="108"/>
      <c r="X32" s="109"/>
      <c r="Y32" s="470" t="s">
        <v>12</v>
      </c>
      <c r="Z32" s="530"/>
      <c r="AA32" s="531"/>
      <c r="AB32" s="460" t="s">
        <v>720</v>
      </c>
      <c r="AC32" s="460"/>
      <c r="AD32" s="460"/>
      <c r="AE32" s="218">
        <v>0</v>
      </c>
      <c r="AF32" s="219"/>
      <c r="AG32" s="219"/>
      <c r="AH32" s="219"/>
      <c r="AI32" s="218">
        <v>2</v>
      </c>
      <c r="AJ32" s="219"/>
      <c r="AK32" s="219"/>
      <c r="AL32" s="219"/>
      <c r="AM32" s="218">
        <v>0</v>
      </c>
      <c r="AN32" s="219"/>
      <c r="AO32" s="219"/>
      <c r="AP32" s="219"/>
      <c r="AQ32" s="336" t="s">
        <v>767</v>
      </c>
      <c r="AR32" s="208"/>
      <c r="AS32" s="208"/>
      <c r="AT32" s="337"/>
      <c r="AU32" s="219">
        <v>0</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720</v>
      </c>
      <c r="AC33" s="522"/>
      <c r="AD33" s="522"/>
      <c r="AE33" s="218" t="s">
        <v>717</v>
      </c>
      <c r="AF33" s="219"/>
      <c r="AG33" s="219"/>
      <c r="AH33" s="219"/>
      <c r="AI33" s="218" t="s">
        <v>717</v>
      </c>
      <c r="AJ33" s="219"/>
      <c r="AK33" s="219"/>
      <c r="AL33" s="219"/>
      <c r="AM33" s="218" t="s">
        <v>772</v>
      </c>
      <c r="AN33" s="219"/>
      <c r="AO33" s="219"/>
      <c r="AP33" s="219"/>
      <c r="AQ33" s="336" t="s">
        <v>767</v>
      </c>
      <c r="AR33" s="208"/>
      <c r="AS33" s="208"/>
      <c r="AT33" s="337"/>
      <c r="AU33" s="219">
        <v>1</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717</v>
      </c>
      <c r="AF34" s="219"/>
      <c r="AG34" s="219"/>
      <c r="AH34" s="219"/>
      <c r="AI34" s="218" t="s">
        <v>717</v>
      </c>
      <c r="AJ34" s="219"/>
      <c r="AK34" s="219"/>
      <c r="AL34" s="219"/>
      <c r="AM34" s="218" t="s">
        <v>772</v>
      </c>
      <c r="AN34" s="219"/>
      <c r="AO34" s="219"/>
      <c r="AP34" s="219"/>
      <c r="AQ34" s="336" t="s">
        <v>767</v>
      </c>
      <c r="AR34" s="208"/>
      <c r="AS34" s="208"/>
      <c r="AT34" s="337"/>
      <c r="AU34" s="219" t="s">
        <v>772</v>
      </c>
      <c r="AV34" s="219"/>
      <c r="AW34" s="219"/>
      <c r="AX34" s="221"/>
    </row>
    <row r="35" spans="1:51" ht="23.25" customHeight="1" x14ac:dyDescent="0.15">
      <c r="A35" s="228" t="s">
        <v>381</v>
      </c>
      <c r="B35" s="229"/>
      <c r="C35" s="229"/>
      <c r="D35" s="229"/>
      <c r="E35" s="229"/>
      <c r="F35" s="230"/>
      <c r="G35" s="234" t="s">
        <v>721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722</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720</v>
      </c>
      <c r="AC101" s="460"/>
      <c r="AD101" s="460"/>
      <c r="AE101" s="282">
        <v>1</v>
      </c>
      <c r="AF101" s="282"/>
      <c r="AG101" s="282"/>
      <c r="AH101" s="282"/>
      <c r="AI101" s="282">
        <v>1</v>
      </c>
      <c r="AJ101" s="282"/>
      <c r="AK101" s="282"/>
      <c r="AL101" s="282"/>
      <c r="AM101" s="282">
        <v>1</v>
      </c>
      <c r="AN101" s="282"/>
      <c r="AO101" s="282"/>
      <c r="AP101" s="282"/>
      <c r="AQ101" s="282" t="s">
        <v>767</v>
      </c>
      <c r="AR101" s="282"/>
      <c r="AS101" s="282"/>
      <c r="AT101" s="282"/>
      <c r="AU101" s="218" t="s">
        <v>767</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720</v>
      </c>
      <c r="AC102" s="460"/>
      <c r="AD102" s="460"/>
      <c r="AE102" s="282">
        <v>1</v>
      </c>
      <c r="AF102" s="282"/>
      <c r="AG102" s="282"/>
      <c r="AH102" s="282"/>
      <c r="AI102" s="282">
        <v>1</v>
      </c>
      <c r="AJ102" s="282"/>
      <c r="AK102" s="282"/>
      <c r="AL102" s="282"/>
      <c r="AM102" s="282">
        <v>1</v>
      </c>
      <c r="AN102" s="282"/>
      <c r="AO102" s="282"/>
      <c r="AP102" s="282"/>
      <c r="AQ102" s="282" t="s">
        <v>767</v>
      </c>
      <c r="AR102" s="282"/>
      <c r="AS102" s="282"/>
      <c r="AT102" s="282"/>
      <c r="AU102" s="225" t="s">
        <v>767</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723</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724</v>
      </c>
      <c r="AC116" s="462"/>
      <c r="AD116" s="463"/>
      <c r="AE116" s="282">
        <v>20</v>
      </c>
      <c r="AF116" s="282"/>
      <c r="AG116" s="282"/>
      <c r="AH116" s="282"/>
      <c r="AI116" s="282">
        <v>20</v>
      </c>
      <c r="AJ116" s="282"/>
      <c r="AK116" s="282"/>
      <c r="AL116" s="282"/>
      <c r="AM116" s="282">
        <v>20</v>
      </c>
      <c r="AN116" s="282"/>
      <c r="AO116" s="282"/>
      <c r="AP116" s="282"/>
      <c r="AQ116" s="218" t="s">
        <v>767</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725</v>
      </c>
      <c r="AC117" s="472"/>
      <c r="AD117" s="473"/>
      <c r="AE117" s="550" t="s">
        <v>726</v>
      </c>
      <c r="AF117" s="550"/>
      <c r="AG117" s="550"/>
      <c r="AH117" s="550"/>
      <c r="AI117" s="550" t="s">
        <v>726</v>
      </c>
      <c r="AJ117" s="550"/>
      <c r="AK117" s="550"/>
      <c r="AL117" s="550"/>
      <c r="AM117" s="550" t="s">
        <v>740</v>
      </c>
      <c r="AN117" s="550"/>
      <c r="AO117" s="550"/>
      <c r="AP117" s="550"/>
      <c r="AQ117" s="550" t="s">
        <v>767</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727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767</v>
      </c>
      <c r="AR133" s="200"/>
      <c r="AS133" s="136" t="s">
        <v>233</v>
      </c>
      <c r="AT133" s="137"/>
      <c r="AU133" s="201" t="s">
        <v>767</v>
      </c>
      <c r="AV133" s="201"/>
      <c r="AW133" s="136" t="s">
        <v>179</v>
      </c>
      <c r="AX133" s="196"/>
      <c r="AY133">
        <f>$AY$132</f>
        <v>1</v>
      </c>
    </row>
    <row r="134" spans="1:51" ht="39.75" customHeight="1" x14ac:dyDescent="0.15">
      <c r="A134" s="190"/>
      <c r="B134" s="187"/>
      <c r="C134" s="181"/>
      <c r="D134" s="187"/>
      <c r="E134" s="181"/>
      <c r="F134" s="182"/>
      <c r="G134" s="107" t="s">
        <v>729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730</v>
      </c>
      <c r="AC134" s="206"/>
      <c r="AD134" s="206"/>
      <c r="AE134" s="207">
        <v>96.3</v>
      </c>
      <c r="AF134" s="208"/>
      <c r="AG134" s="208"/>
      <c r="AH134" s="208"/>
      <c r="AI134" s="207">
        <v>96.2</v>
      </c>
      <c r="AJ134" s="208"/>
      <c r="AK134" s="208"/>
      <c r="AL134" s="208"/>
      <c r="AM134" s="207">
        <v>100</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730</v>
      </c>
      <c r="AC135" s="214"/>
      <c r="AD135" s="214"/>
      <c r="AE135" s="207">
        <v>90</v>
      </c>
      <c r="AF135" s="208"/>
      <c r="AG135" s="208"/>
      <c r="AH135" s="208"/>
      <c r="AI135" s="207">
        <v>90</v>
      </c>
      <c r="AJ135" s="208"/>
      <c r="AK135" s="208"/>
      <c r="AL135" s="208"/>
      <c r="AM135" s="207">
        <v>90</v>
      </c>
      <c r="AN135" s="208"/>
      <c r="AO135" s="208"/>
      <c r="AP135" s="208"/>
      <c r="AQ135" s="207" t="s">
        <v>717</v>
      </c>
      <c r="AR135" s="208"/>
      <c r="AS135" s="208"/>
      <c r="AT135" s="208"/>
      <c r="AU135" s="207">
        <v>90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7"/>
      <c r="E430" s="175" t="s">
        <v>400</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t="s">
        <v>717</v>
      </c>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1</v>
      </c>
    </row>
    <row r="486" spans="1:51" ht="18.75"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t="s">
        <v>768</v>
      </c>
      <c r="AF486" s="201"/>
      <c r="AG486" s="136" t="s">
        <v>233</v>
      </c>
      <c r="AH486" s="137"/>
      <c r="AI486" s="335"/>
      <c r="AJ486" s="335"/>
      <c r="AK486" s="335"/>
      <c r="AL486" s="157"/>
      <c r="AM486" s="335"/>
      <c r="AN486" s="335"/>
      <c r="AO486" s="335"/>
      <c r="AP486" s="157"/>
      <c r="AQ486" s="250" t="s">
        <v>768</v>
      </c>
      <c r="AR486" s="201"/>
      <c r="AS486" s="136" t="s">
        <v>233</v>
      </c>
      <c r="AT486" s="137"/>
      <c r="AU486" s="201" t="s">
        <v>768</v>
      </c>
      <c r="AV486" s="201"/>
      <c r="AW486" s="136" t="s">
        <v>179</v>
      </c>
      <c r="AX486" s="196"/>
      <c r="AY486">
        <f>$AY$485</f>
        <v>1</v>
      </c>
    </row>
    <row r="487" spans="1:51" ht="23.25" customHeight="1" x14ac:dyDescent="0.15">
      <c r="A487" s="190"/>
      <c r="B487" s="187"/>
      <c r="C487" s="181"/>
      <c r="D487" s="187"/>
      <c r="E487" s="338"/>
      <c r="F487" s="339"/>
      <c r="G487" s="107" t="s">
        <v>717</v>
      </c>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t="s">
        <v>768</v>
      </c>
      <c r="AC487" s="214"/>
      <c r="AD487" s="214"/>
      <c r="AE487" s="336" t="s">
        <v>768</v>
      </c>
      <c r="AF487" s="208"/>
      <c r="AG487" s="208"/>
      <c r="AH487" s="208"/>
      <c r="AI487" s="336" t="s">
        <v>717</v>
      </c>
      <c r="AJ487" s="208"/>
      <c r="AK487" s="208"/>
      <c r="AL487" s="208"/>
      <c r="AM487" s="336" t="s">
        <v>717</v>
      </c>
      <c r="AN487" s="208"/>
      <c r="AO487" s="208"/>
      <c r="AP487" s="337"/>
      <c r="AQ487" s="336" t="s">
        <v>717</v>
      </c>
      <c r="AR487" s="208"/>
      <c r="AS487" s="208"/>
      <c r="AT487" s="337"/>
      <c r="AU487" s="208" t="s">
        <v>717</v>
      </c>
      <c r="AV487" s="208"/>
      <c r="AW487" s="208"/>
      <c r="AX487" s="209"/>
      <c r="AY487">
        <f t="shared" ref="AY487:AY489" si="73">$AY$485</f>
        <v>1</v>
      </c>
    </row>
    <row r="488" spans="1:51" ht="23.25"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t="s">
        <v>717</v>
      </c>
      <c r="AC488" s="206"/>
      <c r="AD488" s="206"/>
      <c r="AE488" s="336" t="s">
        <v>717</v>
      </c>
      <c r="AF488" s="208"/>
      <c r="AG488" s="208"/>
      <c r="AH488" s="337"/>
      <c r="AI488" s="336" t="s">
        <v>717</v>
      </c>
      <c r="AJ488" s="208"/>
      <c r="AK488" s="208"/>
      <c r="AL488" s="208"/>
      <c r="AM488" s="336" t="s">
        <v>717</v>
      </c>
      <c r="AN488" s="208"/>
      <c r="AO488" s="208"/>
      <c r="AP488" s="337"/>
      <c r="AQ488" s="336" t="s">
        <v>717</v>
      </c>
      <c r="AR488" s="208"/>
      <c r="AS488" s="208"/>
      <c r="AT488" s="337"/>
      <c r="AU488" s="208" t="s">
        <v>717</v>
      </c>
      <c r="AV488" s="208"/>
      <c r="AW488" s="208"/>
      <c r="AX488" s="209"/>
      <c r="AY488">
        <f t="shared" si="73"/>
        <v>1</v>
      </c>
    </row>
    <row r="489" spans="1:51" ht="23.25"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t="s">
        <v>717</v>
      </c>
      <c r="AF489" s="208"/>
      <c r="AG489" s="208"/>
      <c r="AH489" s="337"/>
      <c r="AI489" s="336" t="s">
        <v>717</v>
      </c>
      <c r="AJ489" s="208"/>
      <c r="AK489" s="208"/>
      <c r="AL489" s="208"/>
      <c r="AM489" s="336" t="s">
        <v>717</v>
      </c>
      <c r="AN489" s="208"/>
      <c r="AO489" s="208"/>
      <c r="AP489" s="337"/>
      <c r="AQ489" s="336" t="s">
        <v>717</v>
      </c>
      <c r="AR489" s="208"/>
      <c r="AS489" s="208"/>
      <c r="AT489" s="337"/>
      <c r="AU489" s="208" t="s">
        <v>717</v>
      </c>
      <c r="AV489" s="208"/>
      <c r="AW489" s="208"/>
      <c r="AX489" s="209"/>
      <c r="AY489">
        <f t="shared" si="73"/>
        <v>1</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1</v>
      </c>
    </row>
    <row r="511" spans="1:51" ht="18.75"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t="s">
        <v>717</v>
      </c>
      <c r="AF511" s="201"/>
      <c r="AG511" s="136" t="s">
        <v>233</v>
      </c>
      <c r="AH511" s="137"/>
      <c r="AI511" s="335"/>
      <c r="AJ511" s="335"/>
      <c r="AK511" s="335"/>
      <c r="AL511" s="157"/>
      <c r="AM511" s="335"/>
      <c r="AN511" s="335"/>
      <c r="AO511" s="335"/>
      <c r="AP511" s="157"/>
      <c r="AQ511" s="250" t="s">
        <v>717</v>
      </c>
      <c r="AR511" s="201"/>
      <c r="AS511" s="136" t="s">
        <v>233</v>
      </c>
      <c r="AT511" s="137"/>
      <c r="AU511" s="201" t="s">
        <v>717</v>
      </c>
      <c r="AV511" s="201"/>
      <c r="AW511" s="136" t="s">
        <v>179</v>
      </c>
      <c r="AX511" s="196"/>
      <c r="AY511">
        <f>$AY$510</f>
        <v>1</v>
      </c>
    </row>
    <row r="512" spans="1:51" ht="23.25" customHeight="1" x14ac:dyDescent="0.15">
      <c r="A512" s="190"/>
      <c r="B512" s="187"/>
      <c r="C512" s="181"/>
      <c r="D512" s="187"/>
      <c r="E512" s="338"/>
      <c r="F512" s="339"/>
      <c r="G512" s="107" t="s">
        <v>717</v>
      </c>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t="s">
        <v>717</v>
      </c>
      <c r="AC512" s="214"/>
      <c r="AD512" s="214"/>
      <c r="AE512" s="336" t="s">
        <v>717</v>
      </c>
      <c r="AF512" s="208"/>
      <c r="AG512" s="208"/>
      <c r="AH512" s="208"/>
      <c r="AI512" s="336" t="s">
        <v>717</v>
      </c>
      <c r="AJ512" s="208"/>
      <c r="AK512" s="208"/>
      <c r="AL512" s="208"/>
      <c r="AM512" s="336" t="s">
        <v>717</v>
      </c>
      <c r="AN512" s="208"/>
      <c r="AO512" s="208"/>
      <c r="AP512" s="337"/>
      <c r="AQ512" s="336" t="s">
        <v>717</v>
      </c>
      <c r="AR512" s="208"/>
      <c r="AS512" s="208"/>
      <c r="AT512" s="337"/>
      <c r="AU512" s="208" t="s">
        <v>717</v>
      </c>
      <c r="AV512" s="208"/>
      <c r="AW512" s="208"/>
      <c r="AX512" s="209"/>
      <c r="AY512">
        <f t="shared" ref="AY512:AY514" si="78">$AY$510</f>
        <v>1</v>
      </c>
    </row>
    <row r="513" spans="1:51" ht="23.25"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t="s">
        <v>717</v>
      </c>
      <c r="AC513" s="206"/>
      <c r="AD513" s="206"/>
      <c r="AE513" s="336" t="s">
        <v>717</v>
      </c>
      <c r="AF513" s="208"/>
      <c r="AG513" s="208"/>
      <c r="AH513" s="337"/>
      <c r="AI513" s="336" t="s">
        <v>717</v>
      </c>
      <c r="AJ513" s="208"/>
      <c r="AK513" s="208"/>
      <c r="AL513" s="208"/>
      <c r="AM513" s="336" t="s">
        <v>717</v>
      </c>
      <c r="AN513" s="208"/>
      <c r="AO513" s="208"/>
      <c r="AP513" s="337"/>
      <c r="AQ513" s="336" t="s">
        <v>717</v>
      </c>
      <c r="AR513" s="208"/>
      <c r="AS513" s="208"/>
      <c r="AT513" s="337"/>
      <c r="AU513" s="208" t="s">
        <v>717</v>
      </c>
      <c r="AV513" s="208"/>
      <c r="AW513" s="208"/>
      <c r="AX513" s="209"/>
      <c r="AY513">
        <f t="shared" si="78"/>
        <v>1</v>
      </c>
    </row>
    <row r="514" spans="1:51" ht="23.25"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t="s">
        <v>717</v>
      </c>
      <c r="AF514" s="208"/>
      <c r="AG514" s="208"/>
      <c r="AH514" s="337"/>
      <c r="AI514" s="336" t="s">
        <v>717</v>
      </c>
      <c r="AJ514" s="208"/>
      <c r="AK514" s="208"/>
      <c r="AL514" s="208"/>
      <c r="AM514" s="336" t="s">
        <v>717</v>
      </c>
      <c r="AN514" s="208"/>
      <c r="AO514" s="208"/>
      <c r="AP514" s="337"/>
      <c r="AQ514" s="336" t="s">
        <v>717</v>
      </c>
      <c r="AR514" s="208"/>
      <c r="AS514" s="208"/>
      <c r="AT514" s="337"/>
      <c r="AU514" s="208" t="s">
        <v>717</v>
      </c>
      <c r="AV514" s="208"/>
      <c r="AW514" s="208"/>
      <c r="AX514" s="209"/>
      <c r="AY514">
        <f t="shared" si="78"/>
        <v>1</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1</v>
      </c>
    </row>
    <row r="536" spans="1:51" ht="24.75" customHeight="1" x14ac:dyDescent="0.15">
      <c r="A536" s="190"/>
      <c r="B536" s="187"/>
      <c r="C536" s="181"/>
      <c r="D536" s="187"/>
      <c r="E536" s="128" t="s">
        <v>768</v>
      </c>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1</v>
      </c>
    </row>
    <row r="537" spans="1:51" ht="24.75" customHeight="1" thickBo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1</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7"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733</v>
      </c>
      <c r="AE702" s="342"/>
      <c r="AF702" s="342"/>
      <c r="AG702" s="379" t="s">
        <v>741</v>
      </c>
      <c r="AH702" s="380"/>
      <c r="AI702" s="380"/>
      <c r="AJ702" s="380"/>
      <c r="AK702" s="380"/>
      <c r="AL702" s="380"/>
      <c r="AM702" s="380"/>
      <c r="AN702" s="380"/>
      <c r="AO702" s="380"/>
      <c r="AP702" s="380"/>
      <c r="AQ702" s="380"/>
      <c r="AR702" s="380"/>
      <c r="AS702" s="380"/>
      <c r="AT702" s="380"/>
      <c r="AU702" s="380"/>
      <c r="AV702" s="380"/>
      <c r="AW702" s="380"/>
      <c r="AX702" s="381"/>
    </row>
    <row r="703" spans="1:51" ht="47.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733</v>
      </c>
      <c r="AE703" s="323"/>
      <c r="AF703" s="323"/>
      <c r="AG703" s="104" t="s">
        <v>742</v>
      </c>
      <c r="AH703" s="105"/>
      <c r="AI703" s="105"/>
      <c r="AJ703" s="105"/>
      <c r="AK703" s="105"/>
      <c r="AL703" s="105"/>
      <c r="AM703" s="105"/>
      <c r="AN703" s="105"/>
      <c r="AO703" s="105"/>
      <c r="AP703" s="105"/>
      <c r="AQ703" s="105"/>
      <c r="AR703" s="105"/>
      <c r="AS703" s="105"/>
      <c r="AT703" s="105"/>
      <c r="AU703" s="105"/>
      <c r="AV703" s="105"/>
      <c r="AW703" s="105"/>
      <c r="AX703" s="106"/>
    </row>
    <row r="704" spans="1:51" ht="48"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733</v>
      </c>
      <c r="AE704" s="781"/>
      <c r="AF704" s="781"/>
      <c r="AG704" s="168" t="s">
        <v>743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733</v>
      </c>
      <c r="AE705" s="713"/>
      <c r="AF705" s="713"/>
      <c r="AG705" s="128" t="s">
        <v>746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744</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745</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747</v>
      </c>
      <c r="AE708" s="603"/>
      <c r="AF708" s="603"/>
      <c r="AG708" s="740" t="s">
        <v>768</v>
      </c>
      <c r="AH708" s="741"/>
      <c r="AI708" s="741"/>
      <c r="AJ708" s="741"/>
      <c r="AK708" s="741"/>
      <c r="AL708" s="741"/>
      <c r="AM708" s="741"/>
      <c r="AN708" s="741"/>
      <c r="AO708" s="741"/>
      <c r="AP708" s="741"/>
      <c r="AQ708" s="741"/>
      <c r="AR708" s="741"/>
      <c r="AS708" s="741"/>
      <c r="AT708" s="741"/>
      <c r="AU708" s="741"/>
      <c r="AV708" s="741"/>
      <c r="AW708" s="741"/>
      <c r="AX708" s="742"/>
    </row>
    <row r="709" spans="1:50" ht="45.7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733</v>
      </c>
      <c r="AE709" s="323"/>
      <c r="AF709" s="323"/>
      <c r="AG709" s="104" t="s">
        <v>748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747</v>
      </c>
      <c r="AE710" s="323"/>
      <c r="AF710" s="323"/>
      <c r="AG710" s="104" t="s">
        <v>768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733</v>
      </c>
      <c r="AE711" s="323"/>
      <c r="AF711" s="323"/>
      <c r="AG711" s="104" t="s">
        <v>750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747</v>
      </c>
      <c r="AE712" s="781"/>
      <c r="AF712" s="781"/>
      <c r="AG712" s="805" t="s">
        <v>768</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747</v>
      </c>
      <c r="AE713" s="323"/>
      <c r="AF713" s="661"/>
      <c r="AG713" s="104" t="s">
        <v>768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733</v>
      </c>
      <c r="AE714" s="803"/>
      <c r="AF714" s="804"/>
      <c r="AG714" s="734" t="s">
        <v>749</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747</v>
      </c>
      <c r="AE715" s="603"/>
      <c r="AF715" s="654"/>
      <c r="AG715" s="740" t="s">
        <v>768</v>
      </c>
      <c r="AH715" s="741"/>
      <c r="AI715" s="741"/>
      <c r="AJ715" s="741"/>
      <c r="AK715" s="741"/>
      <c r="AL715" s="741"/>
      <c r="AM715" s="741"/>
      <c r="AN715" s="741"/>
      <c r="AO715" s="741"/>
      <c r="AP715" s="741"/>
      <c r="AQ715" s="741"/>
      <c r="AR715" s="741"/>
      <c r="AS715" s="741"/>
      <c r="AT715" s="741"/>
      <c r="AU715" s="741"/>
      <c r="AV715" s="741"/>
      <c r="AW715" s="741"/>
      <c r="AX715" s="742"/>
    </row>
    <row r="716" spans="1:50" ht="49.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733</v>
      </c>
      <c r="AE716" s="625"/>
      <c r="AF716" s="625"/>
      <c r="AG716" s="104" t="s">
        <v>751</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733</v>
      </c>
      <c r="AE717" s="323"/>
      <c r="AF717" s="323"/>
      <c r="AG717" s="104" t="s">
        <v>752</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747</v>
      </c>
      <c r="AE718" s="323"/>
      <c r="AF718" s="323"/>
      <c r="AG718" s="130" t="s">
        <v>768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747</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771</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770</v>
      </c>
      <c r="B731" s="672"/>
      <c r="C731" s="672"/>
      <c r="D731" s="672"/>
      <c r="E731" s="673"/>
      <c r="F731" s="727" t="s">
        <v>769</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383</v>
      </c>
      <c r="B733" s="672"/>
      <c r="C733" s="672"/>
      <c r="D733" s="672"/>
      <c r="E733" s="673"/>
      <c r="F733" s="635" t="s">
        <v>773</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t="s">
        <v>774</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717</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717</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717</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717</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717</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717</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717</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731</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732</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c r="J746" s="954"/>
      <c r="K746" s="100" t="str">
        <f>IF(I746="","","-")</f>
        <v/>
      </c>
      <c r="L746" s="955">
        <v>436</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c r="J747" s="954"/>
      <c r="K747" s="100" t="str">
        <f>IF(I747="","","-")</f>
        <v/>
      </c>
      <c r="L747" s="955">
        <v>471</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thickBot="1" x14ac:dyDescent="0.2">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755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756</v>
      </c>
      <c r="H789" s="669"/>
      <c r="I789" s="669"/>
      <c r="J789" s="669"/>
      <c r="K789" s="670"/>
      <c r="L789" s="662" t="s">
        <v>757</v>
      </c>
      <c r="M789" s="663"/>
      <c r="N789" s="663"/>
      <c r="O789" s="663"/>
      <c r="P789" s="663"/>
      <c r="Q789" s="663"/>
      <c r="R789" s="663"/>
      <c r="S789" s="663"/>
      <c r="T789" s="663"/>
      <c r="U789" s="663"/>
      <c r="V789" s="663"/>
      <c r="W789" s="663"/>
      <c r="X789" s="664"/>
      <c r="Y789" s="382">
        <v>7</v>
      </c>
      <c r="Z789" s="383"/>
      <c r="AA789" s="383"/>
      <c r="AB789" s="800"/>
      <c r="AC789" s="668" t="s">
        <v>768</v>
      </c>
      <c r="AD789" s="669"/>
      <c r="AE789" s="669"/>
      <c r="AF789" s="669"/>
      <c r="AG789" s="670"/>
      <c r="AH789" s="662" t="s">
        <v>768</v>
      </c>
      <c r="AI789" s="663"/>
      <c r="AJ789" s="663"/>
      <c r="AK789" s="663"/>
      <c r="AL789" s="663"/>
      <c r="AM789" s="663"/>
      <c r="AN789" s="663"/>
      <c r="AO789" s="663"/>
      <c r="AP789" s="663"/>
      <c r="AQ789" s="663"/>
      <c r="AR789" s="663"/>
      <c r="AS789" s="663"/>
      <c r="AT789" s="664"/>
      <c r="AU789" s="382" t="s">
        <v>768</v>
      </c>
      <c r="AV789" s="383"/>
      <c r="AW789" s="383"/>
      <c r="AX789" s="384"/>
    </row>
    <row r="790" spans="1:51" ht="24.75" customHeight="1" x14ac:dyDescent="0.15">
      <c r="A790" s="629"/>
      <c r="B790" s="630"/>
      <c r="C790" s="630"/>
      <c r="D790" s="630"/>
      <c r="E790" s="630"/>
      <c r="F790" s="631"/>
      <c r="G790" s="604" t="s">
        <v>758</v>
      </c>
      <c r="H790" s="605"/>
      <c r="I790" s="605"/>
      <c r="J790" s="605"/>
      <c r="K790" s="606"/>
      <c r="L790" s="596" t="s">
        <v>759</v>
      </c>
      <c r="M790" s="597"/>
      <c r="N790" s="597"/>
      <c r="O790" s="597"/>
      <c r="P790" s="597"/>
      <c r="Q790" s="597"/>
      <c r="R790" s="597"/>
      <c r="S790" s="597"/>
      <c r="T790" s="597"/>
      <c r="U790" s="597"/>
      <c r="V790" s="597"/>
      <c r="W790" s="597"/>
      <c r="X790" s="598"/>
      <c r="Y790" s="599">
        <v>5</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760</v>
      </c>
      <c r="H791" s="605"/>
      <c r="I791" s="605"/>
      <c r="J791" s="605"/>
      <c r="K791" s="606"/>
      <c r="L791" s="596" t="s">
        <v>763</v>
      </c>
      <c r="M791" s="597"/>
      <c r="N791" s="597"/>
      <c r="O791" s="597"/>
      <c r="P791" s="597"/>
      <c r="Q791" s="597"/>
      <c r="R791" s="597"/>
      <c r="S791" s="597"/>
      <c r="T791" s="597"/>
      <c r="U791" s="597"/>
      <c r="V791" s="597"/>
      <c r="W791" s="597"/>
      <c r="X791" s="598"/>
      <c r="Y791" s="599">
        <v>5</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t="s">
        <v>761</v>
      </c>
      <c r="H792" s="605"/>
      <c r="I792" s="605"/>
      <c r="J792" s="605"/>
      <c r="K792" s="606"/>
      <c r="L792" s="596" t="s">
        <v>762</v>
      </c>
      <c r="M792" s="597"/>
      <c r="N792" s="597"/>
      <c r="O792" s="597"/>
      <c r="P792" s="597"/>
      <c r="Q792" s="597"/>
      <c r="R792" s="597"/>
      <c r="S792" s="597"/>
      <c r="T792" s="597"/>
      <c r="U792" s="597"/>
      <c r="V792" s="597"/>
      <c r="W792" s="597"/>
      <c r="X792" s="598"/>
      <c r="Y792" s="599">
        <v>3</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20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48.75" customHeight="1" x14ac:dyDescent="0.15">
      <c r="A845" s="370">
        <v>1</v>
      </c>
      <c r="B845" s="370">
        <v>1</v>
      </c>
      <c r="C845" s="358" t="s">
        <v>764</v>
      </c>
      <c r="D845" s="343"/>
      <c r="E845" s="343"/>
      <c r="F845" s="343"/>
      <c r="G845" s="343"/>
      <c r="H845" s="343"/>
      <c r="I845" s="343"/>
      <c r="J845" s="344">
        <v>6012801002597</v>
      </c>
      <c r="K845" s="345"/>
      <c r="L845" s="345"/>
      <c r="M845" s="345"/>
      <c r="N845" s="345"/>
      <c r="O845" s="345"/>
      <c r="P845" s="359" t="s">
        <v>765</v>
      </c>
      <c r="Q845" s="346"/>
      <c r="R845" s="346"/>
      <c r="S845" s="346"/>
      <c r="T845" s="346"/>
      <c r="U845" s="346"/>
      <c r="V845" s="346"/>
      <c r="W845" s="346"/>
      <c r="X845" s="346"/>
      <c r="Y845" s="347">
        <v>20</v>
      </c>
      <c r="Z845" s="348"/>
      <c r="AA845" s="348"/>
      <c r="AB845" s="349"/>
      <c r="AC845" s="350" t="s">
        <v>377</v>
      </c>
      <c r="AD845" s="351"/>
      <c r="AE845" s="351"/>
      <c r="AF845" s="351"/>
      <c r="AG845" s="351"/>
      <c r="AH845" s="366">
        <v>1</v>
      </c>
      <c r="AI845" s="367"/>
      <c r="AJ845" s="367"/>
      <c r="AK845" s="367"/>
      <c r="AL845" s="354" t="s">
        <v>766</v>
      </c>
      <c r="AM845" s="355"/>
      <c r="AN845" s="355"/>
      <c r="AO845" s="356"/>
      <c r="AP845" s="357" t="s">
        <v>766</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767</v>
      </c>
      <c r="F1110" s="369"/>
      <c r="G1110" s="369"/>
      <c r="H1110" s="369"/>
      <c r="I1110" s="369"/>
      <c r="J1110" s="344" t="s">
        <v>767</v>
      </c>
      <c r="K1110" s="345"/>
      <c r="L1110" s="345"/>
      <c r="M1110" s="345"/>
      <c r="N1110" s="345"/>
      <c r="O1110" s="345"/>
      <c r="P1110" s="359" t="s">
        <v>767</v>
      </c>
      <c r="Q1110" s="346"/>
      <c r="R1110" s="346"/>
      <c r="S1110" s="346"/>
      <c r="T1110" s="346"/>
      <c r="U1110" s="346"/>
      <c r="V1110" s="346"/>
      <c r="W1110" s="346"/>
      <c r="X1110" s="346"/>
      <c r="Y1110" s="347" t="s">
        <v>767</v>
      </c>
      <c r="Z1110" s="348"/>
      <c r="AA1110" s="348"/>
      <c r="AB1110" s="349"/>
      <c r="AC1110" s="350"/>
      <c r="AD1110" s="351"/>
      <c r="AE1110" s="351"/>
      <c r="AF1110" s="351"/>
      <c r="AG1110" s="351"/>
      <c r="AH1110" s="352" t="s">
        <v>767</v>
      </c>
      <c r="AI1110" s="353"/>
      <c r="AJ1110" s="353"/>
      <c r="AK1110" s="353"/>
      <c r="AL1110" s="354" t="s">
        <v>767</v>
      </c>
      <c r="AM1110" s="355"/>
      <c r="AN1110" s="355"/>
      <c r="AO1110" s="356"/>
      <c r="AP1110" s="357" t="s">
        <v>767</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733</v>
      </c>
      <c r="M3" s="13" t="str">
        <f t="shared" ref="M3:M11" si="2">IF(L3="","",K3)</f>
        <v>文教及び科学振興</v>
      </c>
      <c r="N3" s="13" t="str">
        <f>IF(M3="",N2,IF(N2&lt;&gt;"",CONCATENATE(N2,"、",M3),M3))</f>
        <v>文教及び科学振興</v>
      </c>
      <c r="O3" s="13"/>
      <c r="P3" s="12" t="s">
        <v>75</v>
      </c>
      <c r="Q3" s="17" t="s">
        <v>733</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733</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ㅤ</cp:lastModifiedBy>
  <cp:lastPrinted>2021-05-26T14:16:34Z</cp:lastPrinted>
  <dcterms:created xsi:type="dcterms:W3CDTF">2012-03-13T00:50:25Z</dcterms:created>
  <dcterms:modified xsi:type="dcterms:W3CDTF">2021-09-03T05:08:48Z</dcterms:modified>
</cp:coreProperties>
</file>