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R3年度行政事業レビュー★★\〇確認・修正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<sst xmlns="http://schemas.openxmlformats.org/spreadsheetml/2006/main" count="3035" uniqueCount="805">
  <si>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</si>
  <si>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</si>
  <si>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</si>
  <si>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</si>
  <si>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</si>
  <si>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</si>
  <si>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</si>
  <si>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</si>
  <si>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</si>
  <si>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</si>
  <si>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</si>
  <si>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</si>
  <si>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</si>
  <si>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</si>
  <si>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</si>
  <si>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</si>
  <si>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</si>
  <si>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</si>
  <si>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</si>
  <si>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</si>
  <si>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</si>
  <si>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</si>
  <si>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</si>
  <si>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</si>
  <si>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</si>
  <si>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</si>
  <si>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</si>
  <si>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</si>
  <si>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</si>
  <si>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</si>
  <si>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</si>
  <si>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</si>
  <si>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</si>
  <si>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</si>
  <si>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</si>
  <si>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</si>
  <si>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</si>
  <si>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</si>
  <si>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</si>
  <si>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</si>
  <si>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</si>
  <si>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</si>
  <si>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</si>
  <si>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</si>
  <si>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</si>
  <si>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</si>
  <si>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</si>
  <si>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</si>
  <si>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</si>
  <si>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</si>
  <si>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</si>
  <si>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</si>
  <si>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</si>
  <si>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</si>
  <si>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</si>
  <si>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</si>
  <si>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</si>
  <si>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</si>
  <si>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</si>
  <si>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</si>
  <si>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</si>
  <si>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</si>
  <si>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</si>
  <si>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</si>
  <si>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</si>
  <si>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</si>
  <si>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</si>
  <si>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</si>
  <si>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</si>
  <si>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</si>
  <si>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</si>
  <si>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</si>
  <si>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</si>
  <si>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</si>
  <si>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</si>
  <si>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</si>
  <si>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</si>
  <si>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</si>
  <si>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</si>
  <si>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</si>
  <si>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</si>
  <si>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</si>
  <si>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</si>
  <si>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</si>
  <si>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</si>
  <si>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</si>
  <si>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</si>
  <si>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</si>
  <si>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</si>
  <si>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</si>
  <si>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</si>
  <si>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</si>
  <si>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</si>
  <si>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</si>
  <si>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</si>
  <si>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</si>
  <si>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</si>
  <si>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</si>
  <si>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</si>
  <si>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</si>
  <si>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</si>
  <si>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</si>
  <si>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</si>
  <si>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</si>
  <si>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</si>
  <si>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</si>
  <si>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</si>
  <si>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</si>
  <si>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</si>
  <si>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</si>
  <si>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</si>
  <si>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</si>
  <si>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</si>
  <si>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</si>
  <si>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</si>
  <si>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</si>
  <si>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</si>
  <si>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</si>
  <si>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</si>
  <si>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</si>
  <si>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</si>
  <si>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</si>
  <si>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</si>
  <si>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</si>
  <si>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</si>
  <si>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</si>
  <si>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</si>
  <si>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</si>
  <si>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</si>
  <si>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</si>
  <si>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</si>
  <si>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</si>
  <si>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</si>
  <si>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</si>
  <si>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</si>
  <si>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</si>
  <si>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</si>
  <si>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</si>
  <si>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</si>
  <si>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</si>
  <si>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</si>
  <si>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</si>
  <si>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</si>
  <si>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</si>
  <si>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</si>
  <si>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</si>
  <si>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</si>
  <si>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</si>
  <si>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</si>
  <si>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</si>
  <si>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</si>
  <si>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</si>
  <si>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</si>
  <si>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</si>
  <si>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</si>
  <si>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</si>
  <si>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</si>
  <si>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</si>
  <si>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</si>
  <si>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</si>
  <si>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</si>
  <si>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</si>
  <si>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</si>
  <si>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</si>
  <si>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</si>
  <si>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</si>
  <si>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</si>
  <si>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</si>
  <si>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</si>
  <si>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</si>
  <si>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</si>
  <si>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</si>
  <si>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</si>
  <si>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</si>
  <si>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</si>
  <si>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</si>
  <si>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</si>
  <si>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</si>
  <si>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</si>
  <si>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</si>
  <si>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</si>
  <si>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</si>
  <si>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</si>
  <si>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</si>
  <si>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</si>
  <si>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</si>
  <si>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</si>
  <si>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</si>
  <si>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</si>
  <si>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</si>
  <si>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</si>
  <si>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</si>
  <si>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</si>
  <si>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</si>
  <si>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</si>
  <si>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</si>
  <si>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</si>
  <si>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</si>
  <si>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</si>
  <si>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</si>
  <si>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</si>
  <si>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</si>
  <si>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</si>
  <si>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</si>
  <si>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</si>
  <si>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</si>
  <si>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</si>
  <si>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</si>
  <si>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</si>
  <si>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</si>
  <si>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</si>
  <si>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</si>
  <si>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</si>
  <si>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</si>
  <si>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</si>
  <si>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</si>
  <si>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</si>
  <si>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</si>
  <si>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</si>
  <si>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</si>
  <si>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</si>
  <si>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</si>
  <si>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</si>
  <si>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</si>
  <si>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</si>
  <si>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</si>
  <si>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</si>
  <si>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</si>
  <si>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</si>
  <si>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</si>
  <si>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</si>
  <si>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</si>
  <si>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</si>
  <si>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</si>
  <si>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</si>
  <si>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</si>
  <si>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</si>
  <si>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</si>
  <si>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</si>
  <si>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</si>
  <si>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</si>
  <si>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</si>
  <si>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</si>
  <si>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</si>
  <si>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</si>
  <si>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</si>
  <si>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</si>
  <si>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</si>
  <si>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</si>
  <si>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</si>
  <si>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</si>
  <si>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</si>
  <si>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</si>
  <si>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</si>
  <si>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</si>
  <si>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</si>
  <si>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</si>
  <si>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</si>
  <si>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</si>
  <si>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</si>
  <si>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</si>
  <si>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</si>
  <si>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</si>
  <si>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</si>
  <si>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</si>
  <si>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</si>
  <si>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</si>
  <si>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</si>
  <si>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</si>
  <si>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</si>
  <si>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</si>
  <si>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</si>
  <si>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</si>
  <si>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</si>
  <si>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</si>
  <si>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</si>
  <si>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</si>
  <si>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</si>
  <si>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</si>
  <si>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</si>
  <si>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</si>
  <si>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</si>
  <si>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</si>
  <si>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</si>
  <si>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</si>
  <si>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</si>
  <si>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</si>
  <si>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</si>
  <si>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</si>
  <si>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</si>
  <si>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</si>
  <si>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</si>
  <si>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</si>
  <si>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</si>
  <si>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</si>
  <si>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</si>
  <si>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</si>
  <si>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</si>
  <si>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</si>
  <si>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</si>
  <si>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</si>
  <si>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</si>
  <si>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</si>
  <si>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</si>
  <si>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</si>
  <si>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</si>
  <si>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</si>
  <si>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</si>
  <si>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</si>
  <si>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</si>
  <si>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</si>
  <si>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</si>
  <si>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</si>
  <si>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</si>
  <si>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</si>
  <si>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</si>
  <si>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</si>
  <si>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</si>
  <si>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</si>
  <si>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</si>
  <si>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</si>
  <si>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</si>
  <si>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</si>
  <si>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</si>
  <si>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</si>
  <si>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</si>
  <si>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</si>
  <si>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</si>
  <si>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</si>
  <si>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</si>
  <si>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</si>
  <si>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</si>
  <si>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</si>
  <si>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</si>
  <si>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</si>
  <si>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</si>
  <si>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</si>
  <si>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</si>
  <si>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</si>
  <si>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</si>
  <si>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</si>
  <si>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</si>
  <si>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</si>
  <si>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</si>
  <si>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</si>
  <si>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</si>
  <si>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</si>
  <si>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</si>
  <si>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</si>
  <si>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</si>
  <si>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</si>
  <si>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</si>
  <si>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</si>
  <si>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</si>
  <si>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</si>
  <si>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</si>
  <si>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</si>
  <si>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</si>
  <si>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</si>
  <si>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</si>
  <si>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</si>
  <si>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</si>
  <si>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</si>
  <si>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</si>
  <si>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</si>
  <si>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</si>
  <si>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</si>
  <si>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</si>
  <si>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</si>
  <si>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</si>
  <si>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</si>
  <si>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</si>
  <si>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</si>
  <si>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</si>
  <si>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</si>
  <si>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</si>
  <si>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</si>
  <si>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</si>
  <si>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</si>
  <si>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</si>
  <si>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</si>
  <si>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</si>
  <si>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</si>
  <si>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</si>
  <si>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</si>
  <si>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</si>
  <si>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</si>
  <si>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</si>
  <si>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</si>
  <si>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</si>
  <si>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</si>
  <si>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</si>
  <si>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</si>
  <si>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</si>
  <si>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</si>
  <si>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</si>
  <si>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</si>
  <si>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</si>
  <si>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</si>
  <si>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</si>
  <si>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</si>
  <si>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</si>
  <si>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</si>
  <si>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</si>
  <si>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</si>
  <si>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</si>
  <si>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</si>
  <si>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</si>
  <si>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</si>
  <si>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</si>
  <si>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</si>
  <si>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</si>
  <si>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</si>
  <si>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</si>
  <si>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</si>
  <si>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</si>
  <si>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</si>
  <si>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</si>
  <si>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</si>
  <si>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</si>
  <si>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</si>
  <si>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</si>
  <si>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</si>
  <si>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</si>
  <si>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</si>
  <si>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</si>
  <si>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</si>
  <si>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</si>
  <si>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</si>
  <si>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</si>
  <si>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</si>
  <si>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</si>
  <si>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</si>
  <si>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</si>
  <si>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</si>
  <si>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</si>
  <si>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</si>
  <si>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</si>
  <si>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</si>
  <si>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</si>
  <si>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</si>
  <si>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</si>
  <si>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</si>
  <si>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</si>
  <si>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</si>
  <si>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</si>
  <si>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</si>
  <si>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</si>
  <si>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</si>
  <si>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</si>
  <si>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</si>
  <si>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</si>
  <si>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</si>
  <si>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</si>
  <si>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</si>
  <si>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</si>
  <si>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</si>
  <si>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</si>
  <si>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</si>
  <si>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</si>
  <si>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</si>
  <si>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</si>
  <si>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</si>
  <si>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</si>
  <si>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</si>
  <si>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</si>
  <si>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</si>
  <si>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</si>
  <si>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</si>
  <si>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</si>
  <si>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</si>
  <si>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</si>
  <si>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</si>
  <si>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</si>
  <si>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</si>
  <si>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</si>
  <si>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</si>
  <si>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</si>
  <si>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</si>
  <si>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</si>
  <si>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</si>
  <si>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</si>
  <si>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</si>
  <si>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</si>
  <si>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</si>
  <si>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</si>
  <si>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</si>
  <si>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</si>
  <si>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</si>
  <si>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</si>
  <si>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</si>
  <si>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</si>
  <si>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</si>
  <si>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</si>
  <si>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</si>
  <si>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</si>
  <si>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</si>
  <si>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</si>
  <si>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</si>
  <si>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</si>
  <si>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</si>
  <si>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</si>
  <si>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</si>
  <si>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</si>
  <si>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</si>
  <si>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</si>
  <si>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</si>
  <si>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</si>
  <si>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</si>
  <si>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</si>
  <si>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</si>
  <si>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</si>
  <si>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</si>
  <si>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</si>
  <si>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</si>
  <si>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</si>
  <si>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</si>
  <si>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</si>
  <si>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</si>
  <si>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</si>
  <si>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</si>
  <si>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</si>
  <si>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</si>
  <si>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</si>
  <si>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</si>
  <si>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</si>
  <si>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</si>
  <si>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</si>
  <si>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</si>
  <si>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</si>
  <si>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</si>
  <si>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</si>
  <si>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</si>
  <si>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</si>
  <si>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</si>
  <si>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</si>
  <si>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</si>
  <si>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</si>
  <si>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</si>
  <si>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</si>
  <si>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</si>
  <si>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</si>
  <si>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</si>
  <si>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</si>
  <si>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</si>
  <si>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</si>
  <si>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</si>
  <si>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</si>
  <si>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</si>
  <si>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</si>
  <si>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</si>
  <si>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</si>
  <si>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</si>
  <si>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</si>
  <si>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</si>
  <si>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</si>
  <si>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</si>
  <si>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</si>
  <si>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</si>
  <si>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</si>
  <si>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</si>
  <si>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</si>
  <si>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</si>
  <si>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</si>
  <si>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</si>
  <si>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</si>
  <si>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</si>
  <si>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</si>
  <si>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</si>
  <si>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</si>
  <si>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</si>
  <si>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</si>
  <si>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</si>
  <si>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</si>
  <si>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</si>
  <si>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</si>
  <si>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</si>
  <si>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</si>
  <si>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</si>
  <si>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</si>
  <si>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</si>
  <si>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</si>
  <si>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</si>
  <si>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</si>
  <si>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</si>
  <si>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</si>
  <si>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</si>
  <si>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</si>
  <si>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</si>
  <si>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</si>
  <si>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</si>
  <si>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</si>
  <si>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</si>
  <si>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</si>
  <si>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</si>
  <si>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</si>
  <si>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</si>
  <si>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</si>
  <si>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</si>
  <si>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</si>
  <si>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</si>
  <si>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</si>
  <si>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</si>
  <si>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</si>
  <si>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</si>
  <si>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</si>
  <si>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</si>
  <si>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</si>
  <si>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</si>
  <si>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</si>
  <si>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</si>
  <si>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</si>
  <si>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</si>
  <si>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</si>
  <si>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</si>
  <si>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</si>
  <si>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</si>
  <si>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</si>
  <si>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</si>
  <si>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</si>
  <si>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</si>
  <si>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</si>
  <si>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</si>
  <si>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</si>
  <si>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</si>
  <si>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</si>
  <si>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</si>
  <si>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</si>
  <si>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</si>
  <si>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</si>
  <si>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</si>
  <si>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</si>
  <si>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</si>
  <si>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</si>
  <si>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</si>
  <si>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</si>
  <si>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</si>
  <si>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</si>
  <si>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</si>
  <si>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</si>
  <si>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</si>
  <si>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</si>
  <si>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</si>
  <si>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</si>
  <si>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</si>
  <si>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</si>
  <si>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</si>
  <si>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</si>
  <si>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</si>
  <si>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</si>
  <si>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</si>
  <si>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</si>
  <si>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</si>
  <si>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</si>
  <si>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</si>
  <si>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</si>
  <si>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</si>
  <si>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</si>
  <si>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</si>
  <si>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</si>
  <si>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</si>
  <si>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</si>
  <si>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</si>
  <si>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</si>
  <si>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</si>
  <si>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</si>
  <si>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</si>
  <si>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</si>
  <si>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</si>
  <si>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</si>
  <si>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</si>
  <si>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</si>
  <si>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</si>
  <si>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</si>
  <si>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</si>
  <si>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</si>
  <si>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</si>
  <si>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</si>
  <si>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</si>
  <si>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</si>
  <si>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</si>
  <si>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</si>
  <si>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</si>
  <si>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</si>
  <si>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</si>
  <si>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</si>
  <si>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</si>
  <si>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</si>
  <si>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</si>
  <si>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</si>
  <si>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</si>
  <si>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</si>
  <si>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</si>
  <si>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</si>
  <si>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</si>
  <si>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</si>
  <si>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</si>
  <si>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</si>
  <si>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</si>
  <si>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</si>
  <si>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</si>
  <si>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</si>
  <si>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</si>
  <si>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</si>
  <si>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</si>
  <si>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</si>
  <si>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</si>
  <si>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</si>
  <si>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</si>
  <si>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鉄道技術基準等</t>
  </si>
  <si>
    <t>鉄道局</t>
  </si>
  <si>
    <t>平成１４年度</t>
  </si>
  <si>
    <t>終了予定なし</t>
  </si>
  <si>
    <t>技術企画課</t>
  </si>
  <si>
    <t>鉄道に関する技術上の基準を定める省令</t>
  </si>
  <si>
    <t>-</t>
  </si>
  <si>
    <t>鉄道の技術基準について、技術レベルの向上や事故・火災等を踏まえた最新の知見をもとに調査研究を行い、技術基準を見直し、更なる鉄軌道における輸送の安全の確保を図る。</t>
  </si>
  <si>
    <t>技術研究開発調査費</t>
  </si>
  <si>
    <t>職員旅費</t>
  </si>
  <si>
    <t>公共交通等安全対策調査費</t>
  </si>
  <si>
    <t>鉄道運転事故による乗客の死者数0人</t>
  </si>
  <si>
    <t>鉄道運転事故による乗客の死亡者数</t>
  </si>
  <si>
    <t>人</t>
  </si>
  <si>
    <t>鉄道事故等報告規則及び軌道事故等報告規則に基づく運転事故の報告（各年度）</t>
  </si>
  <si>
    <t>令和2年度の鉄道運転事故件数（人身障害事故を除く）を平成27年度比1割削減
（平成27年度 鉄道運転事故件数 311件）</t>
  </si>
  <si>
    <t>人身障害事故を除く鉄道運転事故の削減数</t>
  </si>
  <si>
    <t>件</t>
  </si>
  <si>
    <t>本事業で実施した調査研究の件数</t>
  </si>
  <si>
    <t>調査研究実績額（百万円）／調査件数（件）　　　　　　　　　　　　　</t>
    <phoneticPr fontId="5"/>
  </si>
  <si>
    <t>百万円</t>
  </si>
  <si>
    <t>　執行額/件数</t>
    <phoneticPr fontId="5"/>
  </si>
  <si>
    <t>195/18</t>
  </si>
  <si>
    <t>231/22</t>
  </si>
  <si>
    <t>５　安全で安心できる交通の確保、治安・生活安全の確保</t>
  </si>
  <si>
    <t>１４　公共交通の安全確保・鉄道の安全性向上、ハイジャック・航空機テロ防止を推進する。</t>
  </si>
  <si>
    <t>293</t>
  </si>
  <si>
    <t>258</t>
  </si>
  <si>
    <t>275</t>
  </si>
  <si>
    <t>142</t>
  </si>
  <si>
    <t>138</t>
  </si>
  <si>
    <t>147</t>
  </si>
  <si>
    <t>159</t>
  </si>
  <si>
    <t>152</t>
  </si>
  <si>
    <t>151</t>
  </si>
  <si>
    <t>○</t>
  </si>
  <si>
    <t>鉄道のトンネル、橋りょう、電気設備等の鉄道施設、車両や列車の運転について、最新の知見を踏まえた調査研究を実施し、技術基準の原案を作成。
主な調査研究内容として、
①鉄道構造物の設計方法や維持管理方法に関する調査研究
②鉄道、索道の技術基準の見直しに関する調査研究
③路面電車の車両、施設の状況等についての調査研究
等を実施。</t>
    <phoneticPr fontId="5"/>
  </si>
  <si>
    <t>本事業は、鉄道の技術基準を作成するためのものであり、鉄道の安全輸送の確保を図るために必要である。</t>
    <phoneticPr fontId="5"/>
  </si>
  <si>
    <t>本事業は、鉄道の技術基準を作成するためのものであり、国が行うべきものである。</t>
    <phoneticPr fontId="5"/>
  </si>
  <si>
    <t>本事業は政策目標である「安全で安心できる交通の確保」の達成手段として必要かつ適切であり、優先度の高い事業である。</t>
    <phoneticPr fontId="5"/>
  </si>
  <si>
    <t>支出先の選定は、より良い提案を選定する企画競争又は一般競争で実施しており、競争性を確保している。</t>
    <phoneticPr fontId="5"/>
  </si>
  <si>
    <t>有</t>
  </si>
  <si>
    <t>無</t>
  </si>
  <si>
    <t>‐</t>
  </si>
  <si>
    <t>－</t>
    <phoneticPr fontId="5"/>
  </si>
  <si>
    <t>調査研究案件の調達予定金額が一定額以上のもの等を対象に金額が適正な水準となっているが外部有識者に審議を諮り、妥当性を検証している。</t>
    <phoneticPr fontId="5"/>
  </si>
  <si>
    <t>更なる鉄道輸送の安全確保（事故・災害等の防止）の観点から必要性の高いものに限定している。</t>
    <phoneticPr fontId="5"/>
  </si>
  <si>
    <t>本事業の実施にあたり、調査研究毎に低コストとなる発注方式が可能であるか検証し、コスト削減を図っている。</t>
    <phoneticPr fontId="5"/>
  </si>
  <si>
    <t>必要性の高い調査研究を精査する等した結果、見込みに見合ったものとなっている。</t>
    <phoneticPr fontId="5"/>
  </si>
  <si>
    <t>本事業の成果は、鉄道の技術基準に反映されており、それにより鉄道の安全輸送の確保に寄与している。</t>
    <phoneticPr fontId="5"/>
  </si>
  <si>
    <t>本事業については、鉄道における輸送の安全を確保するために必要な技術基準作成のための必要なものとして、適正に実施している。</t>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</si>
  <si>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phoneticPr fontId="5"/>
  </si>
  <si>
    <t>国交</t>
  </si>
  <si>
    <t>調査研究で得られた知見や成果物を活用し、鉄道の技術基準の作成・見直しを実施することにより、測定指標の達成に関与している。</t>
    <phoneticPr fontId="5"/>
  </si>
  <si>
    <t>調査請負費</t>
    <phoneticPr fontId="5"/>
  </si>
  <si>
    <t>アイテック阪急阪神株式会社</t>
    <phoneticPr fontId="5"/>
  </si>
  <si>
    <t>株式会社サンビーム</t>
    <phoneticPr fontId="5"/>
  </si>
  <si>
    <t>車椅子利用者が単独で乗降しやすい段差・隙間が解消された鉄道駅プラットホーム乗降口の有効活用に向けた調査</t>
    <phoneticPr fontId="5"/>
  </si>
  <si>
    <t>D.アイテック阪急阪神（株）</t>
    <rPh sb="11" eb="14">
      <t>カブ</t>
    </rPh>
    <phoneticPr fontId="5"/>
  </si>
  <si>
    <t>C.（独）自動車技術総合機構</t>
    <rPh sb="2" eb="5">
      <t>ドク</t>
    </rPh>
    <rPh sb="5" eb="8">
      <t>ジドウシャ</t>
    </rPh>
    <rPh sb="8" eb="10">
      <t>ギジュツ</t>
    </rPh>
    <rPh sb="10" eb="12">
      <t>ソウゴウ</t>
    </rPh>
    <rPh sb="12" eb="14">
      <t>キコウ</t>
    </rPh>
    <phoneticPr fontId="5"/>
  </si>
  <si>
    <t>調査請負</t>
    <rPh sb="0" eb="2">
      <t>チョウサ</t>
    </rPh>
    <rPh sb="2" eb="4">
      <t>ウケオイ</t>
    </rPh>
    <phoneticPr fontId="5"/>
  </si>
  <si>
    <t>鉄道における準天頂衛星等システム活用に関する調査検討</t>
    <phoneticPr fontId="5"/>
  </si>
  <si>
    <t>鉄道車両の外側磁界等に係る調査</t>
    <phoneticPr fontId="5"/>
  </si>
  <si>
    <t>（独）自動車技術総合機構</t>
    <rPh sb="0" eb="3">
      <t>ドク</t>
    </rPh>
    <rPh sb="3" eb="6">
      <t>ジドウシャ</t>
    </rPh>
    <rPh sb="6" eb="8">
      <t>ギジュツ</t>
    </rPh>
    <rPh sb="8" eb="10">
      <t>ソウゴウ</t>
    </rPh>
    <rPh sb="10" eb="12">
      <t>キコウ</t>
    </rPh>
    <phoneticPr fontId="5"/>
  </si>
  <si>
    <t>（独）自動車技術総合機構</t>
    <phoneticPr fontId="5"/>
  </si>
  <si>
    <t>A.（公財）鉄道総合技術研究所</t>
    <rPh sb="3" eb="5">
      <t>コウザイ</t>
    </rPh>
    <rPh sb="6" eb="8">
      <t>テツドウ</t>
    </rPh>
    <rPh sb="8" eb="10">
      <t>ソウゴウ</t>
    </rPh>
    <rPh sb="10" eb="12">
      <t>ギジュツ</t>
    </rPh>
    <rPh sb="12" eb="15">
      <t>ケンキュウジョ</t>
    </rPh>
    <phoneticPr fontId="5"/>
  </si>
  <si>
    <t>鉄道構造物の技術基準整備等に係る調査研究</t>
    <phoneticPr fontId="5"/>
  </si>
  <si>
    <t>調査請負費</t>
    <rPh sb="0" eb="2">
      <t>チョウサ</t>
    </rPh>
    <rPh sb="2" eb="4">
      <t>ウケオイ</t>
    </rPh>
    <rPh sb="4" eb="5">
      <t>ヒ</t>
    </rPh>
    <phoneticPr fontId="5"/>
  </si>
  <si>
    <t>鉄道における自動運転技術に関する調査研究</t>
    <phoneticPr fontId="5"/>
  </si>
  <si>
    <t>ＣＢＴＣの仕様の共通化に関する調査研究</t>
    <phoneticPr fontId="5"/>
  </si>
  <si>
    <t>（公財）鉄道総合技術研究所</t>
    <rPh sb="1" eb="3">
      <t>コウザイ</t>
    </rPh>
    <rPh sb="4" eb="6">
      <t>テツドウ</t>
    </rPh>
    <rPh sb="6" eb="8">
      <t>ソウゴウ</t>
    </rPh>
    <rPh sb="8" eb="10">
      <t>ギジュツ</t>
    </rPh>
    <rPh sb="10" eb="13">
      <t>ケンキュウジョ</t>
    </rPh>
    <phoneticPr fontId="5"/>
  </si>
  <si>
    <t>（公財）鉄道総合技術研究所</t>
    <phoneticPr fontId="5"/>
  </si>
  <si>
    <t>-</t>
    <phoneticPr fontId="5"/>
  </si>
  <si>
    <t>B.（一社）日本非破壊検査協会</t>
    <rPh sb="3" eb="5">
      <t>イッシャ</t>
    </rPh>
    <phoneticPr fontId="5"/>
  </si>
  <si>
    <t>台車枠の探傷検査に関する調査検討</t>
    <phoneticPr fontId="5"/>
  </si>
  <si>
    <t>（一社）日本非破壊検査協会</t>
    <rPh sb="1" eb="3">
      <t>イッシャ</t>
    </rPh>
    <phoneticPr fontId="5"/>
  </si>
  <si>
    <t>（一社）日本鉄道電気技術協会</t>
    <rPh sb="1" eb="3">
      <t>イッシャ</t>
    </rPh>
    <phoneticPr fontId="5"/>
  </si>
  <si>
    <t>鉄道に関する技術上の基準を定める省令第６０条（保安通信設備）等に関する調査検討</t>
    <phoneticPr fontId="5"/>
  </si>
  <si>
    <t>（一社）日本鉄道車両機械技術協会</t>
    <rPh sb="1" eb="3">
      <t>イッシャ</t>
    </rPh>
    <phoneticPr fontId="5"/>
  </si>
  <si>
    <t>鉄道に関する技術上の基準を定める省令第７０条（車体の構造）等に関する調査検討</t>
    <phoneticPr fontId="5"/>
  </si>
  <si>
    <t>（一社）日本鉄道施設協会</t>
    <rPh sb="1" eb="3">
      <t>イッシャ</t>
    </rPh>
    <phoneticPr fontId="5"/>
  </si>
  <si>
    <t>鉄道の土木技術基準に関する検証とその対応の方向性等に係る調査検討</t>
    <phoneticPr fontId="5"/>
  </si>
  <si>
    <t>（公社）日本交通計画協会</t>
    <rPh sb="1" eb="2">
      <t>コウ</t>
    </rPh>
    <rPh sb="2" eb="3">
      <t>シャ</t>
    </rPh>
    <phoneticPr fontId="5"/>
  </si>
  <si>
    <t>路面電車の運転速度に関する調査研究</t>
    <phoneticPr fontId="5"/>
  </si>
  <si>
    <t>鉄道車両材料における燃焼性規格に関する検討調査</t>
    <phoneticPr fontId="5"/>
  </si>
  <si>
    <t>（一社）日本鉄道運転協会</t>
    <rPh sb="1" eb="3">
      <t>イッシャ</t>
    </rPh>
    <phoneticPr fontId="5"/>
  </si>
  <si>
    <t>鉄道に関する技術上の基準を定める省令第１１条（動力車を操縦する係員の乗務等）に関する調査検討</t>
    <phoneticPr fontId="5"/>
  </si>
  <si>
    <t>（一社）日本鋼索交通協会</t>
    <rPh sb="1" eb="3">
      <t>イッシャ</t>
    </rPh>
    <phoneticPr fontId="5"/>
  </si>
  <si>
    <t>索道の技術継承の今後のあり方等に関する調査</t>
    <phoneticPr fontId="5"/>
  </si>
  <si>
    <t>調査研究毎に必要事項を限定するとともに、一般競争による発注方式を実施してコスト削減等を図っている。</t>
    <phoneticPr fontId="5"/>
  </si>
  <si>
    <t>調査研究で得られた知見や成果物を活用し、鉄道の技術基準の作成を通して、鉄道運転事故による乗客の死亡者数０人の目標達成に寄与している。</t>
    <phoneticPr fontId="5"/>
  </si>
  <si>
    <t>122/15</t>
    <phoneticPr fontId="5"/>
  </si>
  <si>
    <t>新技術等を活用した駅ホームにおける視覚障害者の安全対策に関する検討業務</t>
    <rPh sb="3" eb="4">
      <t>トウ</t>
    </rPh>
    <phoneticPr fontId="5"/>
  </si>
  <si>
    <t>-</t>
    <phoneticPr fontId="5"/>
  </si>
  <si>
    <t>124/12</t>
    <phoneticPr fontId="5"/>
  </si>
  <si>
    <t>岸谷　克己</t>
    <rPh sb="0" eb="2">
      <t>キシタニ</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</si>
</sst>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67685</xdr:colOff>
      <xdr:row>748</xdr:row>
      <xdr:rowOff>267361</xdr:rowOff>
    </xdr:from>
    <xdr:to>
      <xdr:col>19</xdr:col>
      <xdr:colOff>2012</xdr:colOff>
      <xdr:row>750</xdr:row>
      <xdr:rowOff>278929</xdr:rowOff>
    </xdr:to>
    <xdr:sp macro="" textlink="">
      <xdr:nvSpPr>
        <xdr:cNvPr id="2" name="正方形/長方形 1"/>
        <xdr:cNvSpPr/>
      </xdr:nvSpPr>
      <xdr:spPr>
        <a:xfrm>
          <a:off x="1658674" y="234341619"/>
          <a:ext cx="2121937" cy="7233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122</a:t>
          </a:r>
          <a:r>
            <a:rPr kumimoji="1" lang="ja-JP" altLang="en-US" sz="1100">
              <a:solidFill>
                <a:schemeClr val="tx1"/>
              </a:solidFill>
            </a:rPr>
            <a:t>百万円</a:t>
          </a:r>
        </a:p>
      </xdr:txBody>
    </xdr:sp>
    <xdr:clientData/>
  </xdr:twoCellAnchor>
  <xdr:twoCellAnchor>
    <xdr:from>
      <xdr:col>8</xdr:col>
      <xdr:colOff>0</xdr:colOff>
      <xdr:row>750</xdr:row>
      <xdr:rowOff>317781</xdr:rowOff>
    </xdr:from>
    <xdr:to>
      <xdr:col>19</xdr:col>
      <xdr:colOff>56506</xdr:colOff>
      <xdr:row>751</xdr:row>
      <xdr:rowOff>255665</xdr:rowOff>
    </xdr:to>
    <xdr:sp macro="" textlink="">
      <xdr:nvSpPr>
        <xdr:cNvPr id="3" name="正方形/長方形 2"/>
        <xdr:cNvSpPr/>
      </xdr:nvSpPr>
      <xdr:spPr>
        <a:xfrm>
          <a:off x="1590989" y="235103797"/>
          <a:ext cx="2244116" cy="2937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31052</xdr:colOff>
      <xdr:row>749</xdr:row>
      <xdr:rowOff>197216</xdr:rowOff>
    </xdr:from>
    <xdr:to>
      <xdr:col>28</xdr:col>
      <xdr:colOff>70258</xdr:colOff>
      <xdr:row>749</xdr:row>
      <xdr:rowOff>197216</xdr:rowOff>
    </xdr:to>
    <xdr:cxnSp macro="">
      <xdr:nvCxnSpPr>
        <xdr:cNvPr id="4" name="直線矢印コネクタ 3"/>
        <xdr:cNvCxnSpPr/>
      </xdr:nvCxnSpPr>
      <xdr:spPr>
        <a:xfrm>
          <a:off x="4207398" y="234627353"/>
          <a:ext cx="143132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179551</xdr:colOff>
      <xdr:row>748</xdr:row>
      <xdr:rowOff>276701</xdr:rowOff>
    </xdr:from>
    <xdr:to>
      <xdr:col>44</xdr:col>
      <xdr:colOff>113739</xdr:colOff>
      <xdr:row>750</xdr:row>
      <xdr:rowOff>290133</xdr:rowOff>
    </xdr:to>
    <xdr:sp macro="" textlink="">
      <xdr:nvSpPr>
        <xdr:cNvPr id="5" name="正方形/長方形 4"/>
        <xdr:cNvSpPr/>
      </xdr:nvSpPr>
      <xdr:spPr>
        <a:xfrm>
          <a:off x="6145760" y="234350959"/>
          <a:ext cx="2718419" cy="725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Ａ：（公財）鉄道総合技術研究所（</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68</a:t>
          </a:r>
          <a:r>
            <a:rPr kumimoji="1" lang="ja-JP" altLang="en-US" sz="1100">
              <a:solidFill>
                <a:schemeClr val="tx1"/>
              </a:solidFill>
            </a:rPr>
            <a:t>百万円</a:t>
          </a:r>
        </a:p>
      </xdr:txBody>
    </xdr:sp>
    <xdr:clientData/>
  </xdr:twoCellAnchor>
  <xdr:twoCellAnchor>
    <xdr:from>
      <xdr:col>32</xdr:col>
      <xdr:colOff>52602</xdr:colOff>
      <xdr:row>751</xdr:row>
      <xdr:rowOff>100831</xdr:rowOff>
    </xdr:from>
    <xdr:to>
      <xdr:col>43</xdr:col>
      <xdr:colOff>159615</xdr:colOff>
      <xdr:row>753</xdr:row>
      <xdr:rowOff>65392</xdr:rowOff>
    </xdr:to>
    <xdr:sp macro="" textlink="">
      <xdr:nvSpPr>
        <xdr:cNvPr id="6" name="正方形/長方形 5"/>
        <xdr:cNvSpPr/>
      </xdr:nvSpPr>
      <xdr:spPr>
        <a:xfrm>
          <a:off x="6416558" y="235242727"/>
          <a:ext cx="2294623" cy="6763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鉄道構造物の技術基準整備等に係る調査研究　</a:t>
          </a:r>
          <a:r>
            <a:rPr kumimoji="1" lang="ja-JP" altLang="en-US" sz="1100">
              <a:solidFill>
                <a:schemeClr val="tx1"/>
              </a:solidFill>
            </a:rPr>
            <a:t>等</a:t>
          </a:r>
        </a:p>
      </xdr:txBody>
    </xdr:sp>
    <xdr:clientData/>
  </xdr:twoCellAnchor>
  <xdr:twoCellAnchor>
    <xdr:from>
      <xdr:col>8</xdr:col>
      <xdr:colOff>57387</xdr:colOff>
      <xdr:row>753</xdr:row>
      <xdr:rowOff>109039</xdr:rowOff>
    </xdr:from>
    <xdr:to>
      <xdr:col>18</xdr:col>
      <xdr:colOff>189680</xdr:colOff>
      <xdr:row>755</xdr:row>
      <xdr:rowOff>11589</xdr:rowOff>
    </xdr:to>
    <xdr:sp macro="" textlink="">
      <xdr:nvSpPr>
        <xdr:cNvPr id="7" name="正方形/長方形 6"/>
        <xdr:cNvSpPr/>
      </xdr:nvSpPr>
      <xdr:spPr>
        <a:xfrm>
          <a:off x="1648376" y="235962693"/>
          <a:ext cx="2121029" cy="614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旅費</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8</xdr:col>
      <xdr:colOff>55281</xdr:colOff>
      <xdr:row>755</xdr:row>
      <xdr:rowOff>154973</xdr:rowOff>
    </xdr:from>
    <xdr:to>
      <xdr:col>18</xdr:col>
      <xdr:colOff>187574</xdr:colOff>
      <xdr:row>757</xdr:row>
      <xdr:rowOff>58638</xdr:rowOff>
    </xdr:to>
    <xdr:sp macro="" textlink="">
      <xdr:nvSpPr>
        <xdr:cNvPr id="8" name="正方形/長方形 7"/>
        <xdr:cNvSpPr/>
      </xdr:nvSpPr>
      <xdr:spPr>
        <a:xfrm>
          <a:off x="1646270" y="236720385"/>
          <a:ext cx="2121029" cy="6154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13</xdr:col>
      <xdr:colOff>73439</xdr:colOff>
      <xdr:row>751</xdr:row>
      <xdr:rowOff>290501</xdr:rowOff>
    </xdr:from>
    <xdr:to>
      <xdr:col>13</xdr:col>
      <xdr:colOff>73439</xdr:colOff>
      <xdr:row>753</xdr:row>
      <xdr:rowOff>100821</xdr:rowOff>
    </xdr:to>
    <xdr:cxnSp macro="">
      <xdr:nvCxnSpPr>
        <xdr:cNvPr id="9" name="直線コネクタ 8"/>
        <xdr:cNvCxnSpPr/>
      </xdr:nvCxnSpPr>
      <xdr:spPr>
        <a:xfrm>
          <a:off x="2658796" y="235432397"/>
          <a:ext cx="0" cy="52207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49011</xdr:colOff>
      <xdr:row>749</xdr:row>
      <xdr:rowOff>196042</xdr:rowOff>
    </xdr:from>
    <xdr:to>
      <xdr:col>24</xdr:col>
      <xdr:colOff>49012</xdr:colOff>
      <xdr:row>765</xdr:row>
      <xdr:rowOff>438986</xdr:rowOff>
    </xdr:to>
    <xdr:cxnSp macro="">
      <xdr:nvCxnSpPr>
        <xdr:cNvPr id="10" name="直線コネクタ 9"/>
        <xdr:cNvCxnSpPr/>
      </xdr:nvCxnSpPr>
      <xdr:spPr>
        <a:xfrm>
          <a:off x="4821978" y="234626179"/>
          <a:ext cx="1" cy="625102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105192</xdr:colOff>
      <xdr:row>748</xdr:row>
      <xdr:rowOff>0</xdr:rowOff>
    </xdr:from>
    <xdr:to>
      <xdr:col>39</xdr:col>
      <xdr:colOff>120783</xdr:colOff>
      <xdr:row>748</xdr:row>
      <xdr:rowOff>280062</xdr:rowOff>
    </xdr:to>
    <xdr:sp macro="" textlink="">
      <xdr:nvSpPr>
        <xdr:cNvPr id="11" name="正方形/長方形 10"/>
        <xdr:cNvSpPr/>
      </xdr:nvSpPr>
      <xdr:spPr>
        <a:xfrm>
          <a:off x="5673654" y="234074258"/>
          <a:ext cx="2203200" cy="280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30</xdr:col>
      <xdr:colOff>132344</xdr:colOff>
      <xdr:row>754</xdr:row>
      <xdr:rowOff>342021</xdr:rowOff>
    </xdr:from>
    <xdr:to>
      <xdr:col>44</xdr:col>
      <xdr:colOff>54517</xdr:colOff>
      <xdr:row>756</xdr:row>
      <xdr:rowOff>264546</xdr:rowOff>
    </xdr:to>
    <xdr:sp macro="" textlink="">
      <xdr:nvSpPr>
        <xdr:cNvPr id="12" name="正方形/長方形 11"/>
        <xdr:cNvSpPr/>
      </xdr:nvSpPr>
      <xdr:spPr>
        <a:xfrm>
          <a:off x="6098553" y="236551554"/>
          <a:ext cx="2706404" cy="6342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　（</a:t>
          </a:r>
          <a:r>
            <a:rPr kumimoji="1" lang="en-US" altLang="ja-JP" sz="1100">
              <a:solidFill>
                <a:schemeClr val="tx1"/>
              </a:solidFill>
            </a:rPr>
            <a:t>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32</xdr:col>
      <xdr:colOff>17981</xdr:colOff>
      <xdr:row>756</xdr:row>
      <xdr:rowOff>342560</xdr:rowOff>
    </xdr:from>
    <xdr:to>
      <xdr:col>43</xdr:col>
      <xdr:colOff>148535</xdr:colOff>
      <xdr:row>758</xdr:row>
      <xdr:rowOff>208631</xdr:rowOff>
    </xdr:to>
    <xdr:sp macro="" textlink="">
      <xdr:nvSpPr>
        <xdr:cNvPr id="13" name="正方形/長方形 12"/>
        <xdr:cNvSpPr/>
      </xdr:nvSpPr>
      <xdr:spPr>
        <a:xfrm>
          <a:off x="6381937" y="237263851"/>
          <a:ext cx="2318164" cy="5778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台車枠の探傷検査に関する調査検討　等</a:t>
          </a:r>
          <a:endParaRPr lang="ja-JP" altLang="ja-JP">
            <a:solidFill>
              <a:sysClr val="windowText" lastClr="000000"/>
            </a:solidFill>
          </a:endParaRPr>
        </a:p>
      </xdr:txBody>
    </xdr:sp>
    <xdr:clientData/>
  </xdr:twoCellAnchor>
  <xdr:twoCellAnchor>
    <xdr:from>
      <xdr:col>24</xdr:col>
      <xdr:colOff>47789</xdr:colOff>
      <xdr:row>755</xdr:row>
      <xdr:rowOff>279828</xdr:rowOff>
    </xdr:from>
    <xdr:to>
      <xdr:col>28</xdr:col>
      <xdr:colOff>152379</xdr:colOff>
      <xdr:row>755</xdr:row>
      <xdr:rowOff>279828</xdr:rowOff>
    </xdr:to>
    <xdr:cxnSp macro="">
      <xdr:nvCxnSpPr>
        <xdr:cNvPr id="14" name="直線矢印コネクタ 13"/>
        <xdr:cNvCxnSpPr/>
      </xdr:nvCxnSpPr>
      <xdr:spPr>
        <a:xfrm>
          <a:off x="4820756" y="236845240"/>
          <a:ext cx="90008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184019</xdr:colOff>
      <xdr:row>754</xdr:row>
      <xdr:rowOff>20511</xdr:rowOff>
    </xdr:from>
    <xdr:to>
      <xdr:col>44</xdr:col>
      <xdr:colOff>109051</xdr:colOff>
      <xdr:row>754</xdr:row>
      <xdr:rowOff>325174</xdr:rowOff>
    </xdr:to>
    <xdr:sp macro="" textlink="">
      <xdr:nvSpPr>
        <xdr:cNvPr id="15" name="正方形/長方形 14"/>
        <xdr:cNvSpPr/>
      </xdr:nvSpPr>
      <xdr:spPr>
        <a:xfrm>
          <a:off x="5951354" y="236230044"/>
          <a:ext cx="2908137"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42</xdr:col>
      <xdr:colOff>150090</xdr:colOff>
      <xdr:row>751</xdr:row>
      <xdr:rowOff>155783</xdr:rowOff>
    </xdr:from>
    <xdr:to>
      <xdr:col>43</xdr:col>
      <xdr:colOff>31605</xdr:colOff>
      <xdr:row>752</xdr:row>
      <xdr:rowOff>355194</xdr:rowOff>
    </xdr:to>
    <xdr:sp macro="" textlink="">
      <xdr:nvSpPr>
        <xdr:cNvPr id="16" name="右大かっこ 15"/>
        <xdr:cNvSpPr/>
      </xdr:nvSpPr>
      <xdr:spPr>
        <a:xfrm>
          <a:off x="8502782" y="235297679"/>
          <a:ext cx="80389" cy="55529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31259</xdr:colOff>
      <xdr:row>751</xdr:row>
      <xdr:rowOff>168483</xdr:rowOff>
    </xdr:from>
    <xdr:to>
      <xdr:col>32</xdr:col>
      <xdr:colOff>127819</xdr:colOff>
      <xdr:row>753</xdr:row>
      <xdr:rowOff>27843</xdr:rowOff>
    </xdr:to>
    <xdr:sp macro="" textlink="">
      <xdr:nvSpPr>
        <xdr:cNvPr id="17" name="左大かっこ 16"/>
        <xdr:cNvSpPr/>
      </xdr:nvSpPr>
      <xdr:spPr>
        <a:xfrm>
          <a:off x="6395215" y="235310379"/>
          <a:ext cx="96560" cy="57111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150090</xdr:colOff>
      <xdr:row>757</xdr:row>
      <xdr:rowOff>27003</xdr:rowOff>
    </xdr:from>
    <xdr:to>
      <xdr:col>43</xdr:col>
      <xdr:colOff>31605</xdr:colOff>
      <xdr:row>758</xdr:row>
      <xdr:rowOff>220774</xdr:rowOff>
    </xdr:to>
    <xdr:sp macro="" textlink="">
      <xdr:nvSpPr>
        <xdr:cNvPr id="18" name="右大かっこ 17"/>
        <xdr:cNvSpPr/>
      </xdr:nvSpPr>
      <xdr:spPr>
        <a:xfrm>
          <a:off x="8502782" y="237304173"/>
          <a:ext cx="80389" cy="549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5859</xdr:colOff>
      <xdr:row>757</xdr:row>
      <xdr:rowOff>39703</xdr:rowOff>
    </xdr:from>
    <xdr:to>
      <xdr:col>32</xdr:col>
      <xdr:colOff>105023</xdr:colOff>
      <xdr:row>758</xdr:row>
      <xdr:rowOff>249302</xdr:rowOff>
    </xdr:to>
    <xdr:sp macro="" textlink="">
      <xdr:nvSpPr>
        <xdr:cNvPr id="19" name="左大かっこ 18"/>
        <xdr:cNvSpPr/>
      </xdr:nvSpPr>
      <xdr:spPr>
        <a:xfrm>
          <a:off x="6369815" y="237316873"/>
          <a:ext cx="99164" cy="56547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145044</xdr:colOff>
      <xdr:row>760</xdr:row>
      <xdr:rowOff>241548</xdr:rowOff>
    </xdr:from>
    <xdr:to>
      <xdr:col>44</xdr:col>
      <xdr:colOff>67217</xdr:colOff>
      <xdr:row>762</xdr:row>
      <xdr:rowOff>169713</xdr:rowOff>
    </xdr:to>
    <xdr:sp macro="" textlink="">
      <xdr:nvSpPr>
        <xdr:cNvPr id="20" name="正方形/長方形 19"/>
        <xdr:cNvSpPr/>
      </xdr:nvSpPr>
      <xdr:spPr>
        <a:xfrm>
          <a:off x="6111253" y="238586356"/>
          <a:ext cx="2706404" cy="6399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　（</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9</a:t>
          </a:r>
          <a:r>
            <a:rPr kumimoji="1" lang="ja-JP" altLang="en-US" sz="1100">
              <a:solidFill>
                <a:schemeClr val="tx1"/>
              </a:solidFill>
            </a:rPr>
            <a:t>百万円</a:t>
          </a:r>
        </a:p>
      </xdr:txBody>
    </xdr:sp>
    <xdr:clientData/>
  </xdr:twoCellAnchor>
  <xdr:twoCellAnchor>
    <xdr:from>
      <xdr:col>24</xdr:col>
      <xdr:colOff>60489</xdr:colOff>
      <xdr:row>761</xdr:row>
      <xdr:rowOff>184995</xdr:rowOff>
    </xdr:from>
    <xdr:to>
      <xdr:col>28</xdr:col>
      <xdr:colOff>165079</xdr:colOff>
      <xdr:row>761</xdr:row>
      <xdr:rowOff>184995</xdr:rowOff>
    </xdr:to>
    <xdr:cxnSp macro="">
      <xdr:nvCxnSpPr>
        <xdr:cNvPr id="21" name="直線矢印コネクタ 20"/>
        <xdr:cNvCxnSpPr/>
      </xdr:nvCxnSpPr>
      <xdr:spPr>
        <a:xfrm>
          <a:off x="4833456" y="238885682"/>
          <a:ext cx="90008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196719</xdr:colOff>
      <xdr:row>759</xdr:row>
      <xdr:rowOff>349163</xdr:rowOff>
    </xdr:from>
    <xdr:to>
      <xdr:col>48</xdr:col>
      <xdr:colOff>14035</xdr:colOff>
      <xdr:row>760</xdr:row>
      <xdr:rowOff>230342</xdr:rowOff>
    </xdr:to>
    <xdr:sp macro="" textlink="">
      <xdr:nvSpPr>
        <xdr:cNvPr id="22" name="正方形/長方形 21"/>
        <xdr:cNvSpPr/>
      </xdr:nvSpPr>
      <xdr:spPr>
        <a:xfrm>
          <a:off x="5964054" y="238338092"/>
          <a:ext cx="3595915" cy="2370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43</xdr:col>
      <xdr:colOff>68919</xdr:colOff>
      <xdr:row>762</xdr:row>
      <xdr:rowOff>256666</xdr:rowOff>
    </xdr:from>
    <xdr:to>
      <xdr:col>43</xdr:col>
      <xdr:colOff>196162</xdr:colOff>
      <xdr:row>764</xdr:row>
      <xdr:rowOff>239896</xdr:rowOff>
    </xdr:to>
    <xdr:sp macro="" textlink="">
      <xdr:nvSpPr>
        <xdr:cNvPr id="23" name="右大かっこ 22"/>
        <xdr:cNvSpPr/>
      </xdr:nvSpPr>
      <xdr:spPr>
        <a:xfrm>
          <a:off x="8620485" y="239313232"/>
          <a:ext cx="127243" cy="6949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58375</xdr:colOff>
      <xdr:row>762</xdr:row>
      <xdr:rowOff>295108</xdr:rowOff>
    </xdr:from>
    <xdr:to>
      <xdr:col>32</xdr:col>
      <xdr:colOff>115119</xdr:colOff>
      <xdr:row>764</xdr:row>
      <xdr:rowOff>291381</xdr:rowOff>
    </xdr:to>
    <xdr:sp macro="" textlink="">
      <xdr:nvSpPr>
        <xdr:cNvPr id="24" name="左大かっこ 23"/>
        <xdr:cNvSpPr/>
      </xdr:nvSpPr>
      <xdr:spPr>
        <a:xfrm>
          <a:off x="6422331" y="239351674"/>
          <a:ext cx="56744" cy="7080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31259</xdr:colOff>
      <xdr:row>762</xdr:row>
      <xdr:rowOff>142333</xdr:rowOff>
    </xdr:from>
    <xdr:to>
      <xdr:col>44</xdr:col>
      <xdr:colOff>21901</xdr:colOff>
      <xdr:row>764</xdr:row>
      <xdr:rowOff>471585</xdr:rowOff>
    </xdr:to>
    <xdr:sp macro="" textlink="">
      <xdr:nvSpPr>
        <xdr:cNvPr id="25" name="正方形/長方形 24"/>
        <xdr:cNvSpPr/>
      </xdr:nvSpPr>
      <xdr:spPr>
        <a:xfrm>
          <a:off x="6395215" y="239198899"/>
          <a:ext cx="2377126" cy="10410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鉄道における準天頂衛星等システム活用に関する調査検討　等</a:t>
          </a:r>
        </a:p>
      </xdr:txBody>
    </xdr:sp>
    <xdr:clientData/>
  </xdr:twoCellAnchor>
  <xdr:twoCellAnchor>
    <xdr:from>
      <xdr:col>30</xdr:col>
      <xdr:colOff>132344</xdr:colOff>
      <xdr:row>765</xdr:row>
      <xdr:rowOff>149293</xdr:rowOff>
    </xdr:from>
    <xdr:to>
      <xdr:col>44</xdr:col>
      <xdr:colOff>54517</xdr:colOff>
      <xdr:row>766</xdr:row>
      <xdr:rowOff>111786</xdr:rowOff>
    </xdr:to>
    <xdr:sp macro="" textlink="">
      <xdr:nvSpPr>
        <xdr:cNvPr id="26" name="正方形/長方形 25"/>
        <xdr:cNvSpPr/>
      </xdr:nvSpPr>
      <xdr:spPr>
        <a:xfrm>
          <a:off x="6098553" y="240587507"/>
          <a:ext cx="2706404" cy="6323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：民間企業　（</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p>
      </xdr:txBody>
    </xdr:sp>
    <xdr:clientData/>
  </xdr:twoCellAnchor>
  <xdr:twoCellAnchor>
    <xdr:from>
      <xdr:col>24</xdr:col>
      <xdr:colOff>47789</xdr:colOff>
      <xdr:row>765</xdr:row>
      <xdr:rowOff>431100</xdr:rowOff>
    </xdr:from>
    <xdr:to>
      <xdr:col>28</xdr:col>
      <xdr:colOff>152379</xdr:colOff>
      <xdr:row>765</xdr:row>
      <xdr:rowOff>431100</xdr:rowOff>
    </xdr:to>
    <xdr:cxnSp macro="">
      <xdr:nvCxnSpPr>
        <xdr:cNvPr id="27" name="直線矢印コネクタ 26"/>
        <xdr:cNvCxnSpPr/>
      </xdr:nvCxnSpPr>
      <xdr:spPr>
        <a:xfrm>
          <a:off x="4820756" y="240869314"/>
          <a:ext cx="90008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184019</xdr:colOff>
      <xdr:row>764</xdr:row>
      <xdr:rowOff>518624</xdr:rowOff>
    </xdr:from>
    <xdr:to>
      <xdr:col>44</xdr:col>
      <xdr:colOff>109051</xdr:colOff>
      <xdr:row>765</xdr:row>
      <xdr:rowOff>147612</xdr:rowOff>
    </xdr:to>
    <xdr:sp macro="" textlink="">
      <xdr:nvSpPr>
        <xdr:cNvPr id="28" name="正方形/長方形 27"/>
        <xdr:cNvSpPr/>
      </xdr:nvSpPr>
      <xdr:spPr>
        <a:xfrm>
          <a:off x="5951354" y="240286948"/>
          <a:ext cx="2908137" cy="2988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随意契約（企画競争）・随意契約（少額）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42</xdr:col>
      <xdr:colOff>150090</xdr:colOff>
      <xdr:row>766</xdr:row>
      <xdr:rowOff>224482</xdr:rowOff>
    </xdr:from>
    <xdr:to>
      <xdr:col>43</xdr:col>
      <xdr:colOff>31605</xdr:colOff>
      <xdr:row>767</xdr:row>
      <xdr:rowOff>92815</xdr:rowOff>
    </xdr:to>
    <xdr:sp macro="" textlink="">
      <xdr:nvSpPr>
        <xdr:cNvPr id="29" name="右大かっこ 28"/>
        <xdr:cNvSpPr/>
      </xdr:nvSpPr>
      <xdr:spPr>
        <a:xfrm>
          <a:off x="8502782" y="241332586"/>
          <a:ext cx="80389" cy="538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5859</xdr:colOff>
      <xdr:row>766</xdr:row>
      <xdr:rowOff>237182</xdr:rowOff>
    </xdr:from>
    <xdr:to>
      <xdr:col>32</xdr:col>
      <xdr:colOff>105023</xdr:colOff>
      <xdr:row>767</xdr:row>
      <xdr:rowOff>121343</xdr:rowOff>
    </xdr:to>
    <xdr:sp macro="" textlink="">
      <xdr:nvSpPr>
        <xdr:cNvPr id="30" name="左大かっこ 29"/>
        <xdr:cNvSpPr/>
      </xdr:nvSpPr>
      <xdr:spPr>
        <a:xfrm>
          <a:off x="6369815" y="241345286"/>
          <a:ext cx="99164" cy="5540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56660</xdr:colOff>
      <xdr:row>766</xdr:row>
      <xdr:rowOff>118730</xdr:rowOff>
    </xdr:from>
    <xdr:to>
      <xdr:col>43</xdr:col>
      <xdr:colOff>75613</xdr:colOff>
      <xdr:row>767</xdr:row>
      <xdr:rowOff>243154</xdr:rowOff>
    </xdr:to>
    <xdr:sp macro="" textlink="">
      <xdr:nvSpPr>
        <xdr:cNvPr id="31" name="正方形/長方形 30"/>
        <xdr:cNvSpPr/>
      </xdr:nvSpPr>
      <xdr:spPr>
        <a:xfrm>
          <a:off x="6420616" y="241226834"/>
          <a:ext cx="2206563" cy="794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新技術</a:t>
          </a:r>
          <a:r>
            <a:rPr kumimoji="1" lang="ja-JP" altLang="en-US" sz="1100">
              <a:solidFill>
                <a:sysClr val="windowText" lastClr="000000"/>
              </a:solidFill>
            </a:rPr>
            <a:t>等</a:t>
          </a:r>
          <a:r>
            <a:rPr kumimoji="1" lang="ja-JP" altLang="en-US" sz="1100">
              <a:solidFill>
                <a:schemeClr val="tx1"/>
              </a:solidFill>
            </a:rPr>
            <a:t>を活用した駅ホームにおける視覚障害者の安全対策に関する検討業務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1" zoomScaleNormal="75" zoomScaleSheetLayoutView="91"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761</v>
      </c>
      <c r="AK2" s="940"/>
      <c r="AL2" s="940"/>
      <c r="AM2" s="940"/>
      <c r="AN2" s="98" t="s">
        <v>404</v>
      </c>
      <c r="AO2" s="940">
        <v>20</v>
      </c>
      <c r="AP2" s="940"/>
      <c r="AQ2" s="940"/>
      <c r="AR2" s="99" t="s">
        <v>707</v>
      </c>
      <c r="AS2" s="946">
        <v>150</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711</v>
      </c>
      <c r="H5" s="835"/>
      <c r="I5" s="835"/>
      <c r="J5" s="835"/>
      <c r="K5" s="835"/>
      <c r="L5" s="835"/>
      <c r="M5" s="836" t="s">
        <v>66</v>
      </c>
      <c r="N5" s="837"/>
      <c r="O5" s="837"/>
      <c r="P5" s="837"/>
      <c r="Q5" s="837"/>
      <c r="R5" s="838"/>
      <c r="S5" s="839" t="s">
        <v>712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804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247</v>
      </c>
      <c r="Q13" s="656"/>
      <c r="R13" s="656"/>
      <c r="S13" s="656"/>
      <c r="T13" s="656"/>
      <c r="U13" s="656"/>
      <c r="V13" s="657"/>
      <c r="W13" s="655">
        <v>247</v>
      </c>
      <c r="X13" s="656"/>
      <c r="Y13" s="656"/>
      <c r="Z13" s="656"/>
      <c r="AA13" s="656"/>
      <c r="AB13" s="656"/>
      <c r="AC13" s="657"/>
      <c r="AD13" s="655">
        <v>131</v>
      </c>
      <c r="AE13" s="656"/>
      <c r="AF13" s="656"/>
      <c r="AG13" s="656"/>
      <c r="AH13" s="656"/>
      <c r="AI13" s="656"/>
      <c r="AJ13" s="657"/>
      <c r="AK13" s="655">
        <v>124</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v>0</v>
      </c>
      <c r="Q14" s="656"/>
      <c r="R14" s="656"/>
      <c r="S14" s="656"/>
      <c r="T14" s="656"/>
      <c r="U14" s="656"/>
      <c r="V14" s="657"/>
      <c r="W14" s="655">
        <v>0</v>
      </c>
      <c r="X14" s="656"/>
      <c r="Y14" s="656"/>
      <c r="Z14" s="656"/>
      <c r="AA14" s="656"/>
      <c r="AB14" s="656"/>
      <c r="AC14" s="657"/>
      <c r="AD14" s="655">
        <v>0</v>
      </c>
      <c r="AE14" s="656"/>
      <c r="AF14" s="656"/>
      <c r="AG14" s="656"/>
      <c r="AH14" s="656"/>
      <c r="AI14" s="656"/>
      <c r="AJ14" s="657"/>
      <c r="AK14" s="655">
        <v>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0</v>
      </c>
      <c r="Q15" s="656"/>
      <c r="R15" s="656"/>
      <c r="S15" s="656"/>
      <c r="T15" s="656"/>
      <c r="U15" s="656"/>
      <c r="V15" s="657"/>
      <c r="W15" s="655">
        <v>0</v>
      </c>
      <c r="X15" s="656"/>
      <c r="Y15" s="656"/>
      <c r="Z15" s="656"/>
      <c r="AA15" s="656"/>
      <c r="AB15" s="656"/>
      <c r="AC15" s="657"/>
      <c r="AD15" s="655">
        <v>0</v>
      </c>
      <c r="AE15" s="656"/>
      <c r="AF15" s="656"/>
      <c r="AG15" s="656"/>
      <c r="AH15" s="656"/>
      <c r="AI15" s="656"/>
      <c r="AJ15" s="657"/>
      <c r="AK15" s="655">
        <v>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0</v>
      </c>
      <c r="Q16" s="656"/>
      <c r="R16" s="656"/>
      <c r="S16" s="656"/>
      <c r="T16" s="656"/>
      <c r="U16" s="656"/>
      <c r="V16" s="657"/>
      <c r="W16" s="655">
        <v>0</v>
      </c>
      <c r="X16" s="656"/>
      <c r="Y16" s="656"/>
      <c r="Z16" s="656"/>
      <c r="AA16" s="656"/>
      <c r="AB16" s="656"/>
      <c r="AC16" s="657"/>
      <c r="AD16" s="655">
        <v>0</v>
      </c>
      <c r="AE16" s="656"/>
      <c r="AF16" s="656"/>
      <c r="AG16" s="656"/>
      <c r="AH16" s="656"/>
      <c r="AI16" s="656"/>
      <c r="AJ16" s="657"/>
      <c r="AK16" s="655">
        <v>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v>0</v>
      </c>
      <c r="Q17" s="656"/>
      <c r="R17" s="656"/>
      <c r="S17" s="656"/>
      <c r="T17" s="656"/>
      <c r="U17" s="656"/>
      <c r="V17" s="657"/>
      <c r="W17" s="655">
        <v>0</v>
      </c>
      <c r="X17" s="656"/>
      <c r="Y17" s="656"/>
      <c r="Z17" s="656"/>
      <c r="AA17" s="656"/>
      <c r="AB17" s="656"/>
      <c r="AC17" s="657"/>
      <c r="AD17" s="655">
        <v>0</v>
      </c>
      <c r="AE17" s="656"/>
      <c r="AF17" s="656"/>
      <c r="AG17" s="656"/>
      <c r="AH17" s="656"/>
      <c r="AI17" s="656"/>
      <c r="AJ17" s="657"/>
      <c r="AK17" s="655">
        <v>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247</v>
      </c>
      <c r="Q18" s="874"/>
      <c r="R18" s="874"/>
      <c r="S18" s="874"/>
      <c r="T18" s="874"/>
      <c r="U18" s="874"/>
      <c r="V18" s="875"/>
      <c r="W18" s="873">
        <f>SUM(W13:AC17)</f>
        <v>247</v>
      </c>
      <c r="X18" s="874"/>
      <c r="Y18" s="874"/>
      <c r="Z18" s="874"/>
      <c r="AA18" s="874"/>
      <c r="AB18" s="874"/>
      <c r="AC18" s="875"/>
      <c r="AD18" s="873">
        <f>SUM(AD13:AJ17)</f>
        <v>131</v>
      </c>
      <c r="AE18" s="874"/>
      <c r="AF18" s="874"/>
      <c r="AG18" s="874"/>
      <c r="AH18" s="874"/>
      <c r="AI18" s="874"/>
      <c r="AJ18" s="875"/>
      <c r="AK18" s="873">
        <f>SUM(AK13:AQ17)</f>
        <v>124</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195</v>
      </c>
      <c r="Q19" s="656"/>
      <c r="R19" s="656"/>
      <c r="S19" s="656"/>
      <c r="T19" s="656"/>
      <c r="U19" s="656"/>
      <c r="V19" s="657"/>
      <c r="W19" s="655">
        <v>231</v>
      </c>
      <c r="X19" s="656"/>
      <c r="Y19" s="656"/>
      <c r="Z19" s="656"/>
      <c r="AA19" s="656"/>
      <c r="AB19" s="656"/>
      <c r="AC19" s="657"/>
      <c r="AD19" s="655">
        <v>122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0.78947368421052633</v>
      </c>
      <c r="Q20" s="316"/>
      <c r="R20" s="316"/>
      <c r="S20" s="316"/>
      <c r="T20" s="316"/>
      <c r="U20" s="316"/>
      <c r="V20" s="316"/>
      <c r="W20" s="316">
        <f t="shared" ref="W20" si="0">IF(W18=0, "-", SUM(W19)/W18)</f>
        <v>0.93522267206477738</v>
      </c>
      <c r="X20" s="316"/>
      <c r="Y20" s="316"/>
      <c r="Z20" s="316"/>
      <c r="AA20" s="316"/>
      <c r="AB20" s="316"/>
      <c r="AC20" s="316"/>
      <c r="AD20" s="316">
        <f t="shared" ref="AD20" si="1">IF(AD18=0, "-", SUM(AD19)/AD18)</f>
        <v>0.93129770992366412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352</v>
      </c>
      <c r="H21" s="315"/>
      <c r="I21" s="315"/>
      <c r="J21" s="315"/>
      <c r="K21" s="315"/>
      <c r="L21" s="315"/>
      <c r="M21" s="315"/>
      <c r="N21" s="315"/>
      <c r="O21" s="315"/>
      <c r="P21" s="316">
        <f>IF(P19=0, "-", SUM(P19)/SUM(P13,P14))</f>
        <v>0.78947368421052633</v>
      </c>
      <c r="Q21" s="316"/>
      <c r="R21" s="316"/>
      <c r="S21" s="316"/>
      <c r="T21" s="316"/>
      <c r="U21" s="316"/>
      <c r="V21" s="316"/>
      <c r="W21" s="316">
        <f t="shared" ref="W21" si="2">IF(W19=0, "-", SUM(W19)/SUM(W13,W14))</f>
        <v>0.93522267206477738</v>
      </c>
      <c r="X21" s="316"/>
      <c r="Y21" s="316"/>
      <c r="Z21" s="316"/>
      <c r="AA21" s="316"/>
      <c r="AB21" s="316"/>
      <c r="AC21" s="316"/>
      <c r="AD21" s="316">
        <f t="shared" ref="AD21" si="3">IF(AD19=0, "-", SUM(AD19)/SUM(AD13,AD14))</f>
        <v>0.93129770992366412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331</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717</v>
      </c>
      <c r="H23" s="966"/>
      <c r="I23" s="966"/>
      <c r="J23" s="966"/>
      <c r="K23" s="966"/>
      <c r="L23" s="966"/>
      <c r="M23" s="966"/>
      <c r="N23" s="966"/>
      <c r="O23" s="967"/>
      <c r="P23" s="915">
        <v>113</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718</v>
      </c>
      <c r="H24" s="932"/>
      <c r="I24" s="932"/>
      <c r="J24" s="932"/>
      <c r="K24" s="932"/>
      <c r="L24" s="932"/>
      <c r="M24" s="932"/>
      <c r="N24" s="932"/>
      <c r="O24" s="933"/>
      <c r="P24" s="655">
        <v>6</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719</v>
      </c>
      <c r="H25" s="932"/>
      <c r="I25" s="932"/>
      <c r="J25" s="932"/>
      <c r="K25" s="932"/>
      <c r="L25" s="932"/>
      <c r="M25" s="932"/>
      <c r="N25" s="932"/>
      <c r="O25" s="933"/>
      <c r="P25" s="655">
        <v>5</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335</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655">
        <f>AK13</f>
        <v>124</v>
      </c>
      <c r="Q29" s="656"/>
      <c r="R29" s="656"/>
      <c r="S29" s="656"/>
      <c r="T29" s="656"/>
      <c r="U29" s="656"/>
      <c r="V29" s="657"/>
      <c r="W29" s="947"/>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347</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0</v>
      </c>
      <c r="AF32" s="219"/>
      <c r="AG32" s="219"/>
      <c r="AH32" s="219"/>
      <c r="AI32" s="218">
        <v>0</v>
      </c>
      <c r="AJ32" s="219"/>
      <c r="AK32" s="219"/>
      <c r="AL32" s="219"/>
      <c r="AM32" s="218"/>
      <c r="AN32" s="219"/>
      <c r="AO32" s="219"/>
      <c r="AP32" s="219"/>
      <c r="AQ32" s="336" t="s">
        <v>802</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0</v>
      </c>
      <c r="AF33" s="219"/>
      <c r="AG33" s="219"/>
      <c r="AH33" s="219"/>
      <c r="AI33" s="218">
        <v>0</v>
      </c>
      <c r="AJ33" s="219"/>
      <c r="AK33" s="219"/>
      <c r="AL33" s="219"/>
      <c r="AM33" s="218"/>
      <c r="AN33" s="219"/>
      <c r="AO33" s="219"/>
      <c r="AP33" s="219"/>
      <c r="AQ33" s="336" t="s">
        <v>802</v>
      </c>
      <c r="AR33" s="208"/>
      <c r="AS33" s="208"/>
      <c r="AT33" s="337"/>
      <c r="AU33" s="219">
        <v>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c r="AN34" s="219"/>
      <c r="AO34" s="219"/>
      <c r="AP34" s="219"/>
      <c r="AQ34" s="336" t="s">
        <v>802</v>
      </c>
      <c r="AR34" s="208"/>
      <c r="AS34" s="208"/>
      <c r="AT34" s="337"/>
      <c r="AU34" s="219" t="s">
        <v>715</v>
      </c>
      <c r="AV34" s="219"/>
      <c r="AW34" s="219"/>
      <c r="AX34" s="221"/>
    </row>
    <row r="35" spans="1:51" ht="23.25" customHeight="1" x14ac:dyDescent="0.15">
      <c r="A35" s="228" t="s">
        <v>378</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347</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1</v>
      </c>
    </row>
    <row r="39" spans="1:51" ht="23.25" customHeight="1" x14ac:dyDescent="0.15">
      <c r="A39" s="397"/>
      <c r="B39" s="395"/>
      <c r="C39" s="395"/>
      <c r="D39" s="395"/>
      <c r="E39" s="395"/>
      <c r="F39" s="396"/>
      <c r="G39" s="563" t="s">
        <v>724</v>
      </c>
      <c r="H39" s="564"/>
      <c r="I39" s="564"/>
      <c r="J39" s="564"/>
      <c r="K39" s="564"/>
      <c r="L39" s="564"/>
      <c r="M39" s="564"/>
      <c r="N39" s="564"/>
      <c r="O39" s="565"/>
      <c r="P39" s="108" t="s">
        <v>725</v>
      </c>
      <c r="Q39" s="108"/>
      <c r="R39" s="108"/>
      <c r="S39" s="108"/>
      <c r="T39" s="108"/>
      <c r="U39" s="108"/>
      <c r="V39" s="108"/>
      <c r="W39" s="108"/>
      <c r="X39" s="109"/>
      <c r="Y39" s="470" t="s">
        <v>12</v>
      </c>
      <c r="Z39" s="530"/>
      <c r="AA39" s="531"/>
      <c r="AB39" s="460" t="s">
        <v>726</v>
      </c>
      <c r="AC39" s="460"/>
      <c r="AD39" s="460"/>
      <c r="AE39" s="218">
        <v>31</v>
      </c>
      <c r="AF39" s="219"/>
      <c r="AG39" s="219"/>
      <c r="AH39" s="219"/>
      <c r="AI39" s="218">
        <v>7</v>
      </c>
      <c r="AJ39" s="219"/>
      <c r="AK39" s="219"/>
      <c r="AL39" s="219"/>
      <c r="AM39" s="218"/>
      <c r="AN39" s="219"/>
      <c r="AO39" s="219"/>
      <c r="AP39" s="219"/>
      <c r="AQ39" s="336" t="s">
        <v>715</v>
      </c>
      <c r="AR39" s="208"/>
      <c r="AS39" s="208"/>
      <c r="AT39" s="337"/>
      <c r="AU39" s="219" t="s">
        <v>715</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726</v>
      </c>
      <c r="AC40" s="522"/>
      <c r="AD40" s="522"/>
      <c r="AE40" s="218">
        <v>32</v>
      </c>
      <c r="AF40" s="219"/>
      <c r="AG40" s="219"/>
      <c r="AH40" s="219"/>
      <c r="AI40" s="218">
        <v>32</v>
      </c>
      <c r="AJ40" s="219"/>
      <c r="AK40" s="219"/>
      <c r="AL40" s="219"/>
      <c r="AM40" s="218">
        <v>32</v>
      </c>
      <c r="AN40" s="219"/>
      <c r="AO40" s="219"/>
      <c r="AP40" s="219"/>
      <c r="AQ40" s="336" t="s">
        <v>715</v>
      </c>
      <c r="AR40" s="208"/>
      <c r="AS40" s="208"/>
      <c r="AT40" s="337"/>
      <c r="AU40" s="219">
        <v>32</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96.9</v>
      </c>
      <c r="AF41" s="219"/>
      <c r="AG41" s="219"/>
      <c r="AH41" s="219"/>
      <c r="AI41" s="218">
        <v>21.9</v>
      </c>
      <c r="AJ41" s="219"/>
      <c r="AK41" s="219"/>
      <c r="AL41" s="219"/>
      <c r="AM41" s="218"/>
      <c r="AN41" s="219"/>
      <c r="AO41" s="219"/>
      <c r="AP41" s="219"/>
      <c r="AQ41" s="336" t="s">
        <v>715</v>
      </c>
      <c r="AR41" s="208"/>
      <c r="AS41" s="208"/>
      <c r="AT41" s="337"/>
      <c r="AU41" s="219" t="s">
        <v>715</v>
      </c>
      <c r="AV41" s="219"/>
      <c r="AW41" s="219"/>
      <c r="AX41" s="221"/>
      <c r="AY41">
        <f t="shared" si="4"/>
        <v>1</v>
      </c>
    </row>
    <row r="42" spans="1:51" ht="23.25" customHeight="1" x14ac:dyDescent="0.15">
      <c r="A42" s="228" t="s">
        <v>378</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347</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t="s">
        <v>340</v>
      </c>
      <c r="AS79" s="273"/>
      <c r="AT79" s="274"/>
      <c r="AU79" s="274"/>
      <c r="AV79" s="274"/>
      <c r="AW79" s="274"/>
      <c r="AX79" s="963"/>
      <c r="AY79">
        <f>COUNTIF($AR$79,"☑")</f>
        <v>0</v>
      </c>
    </row>
    <row r="80" spans="1:51" ht="18.75" hidden="1" customHeight="1" x14ac:dyDescent="0.15">
      <c r="A80" s="859"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18</v>
      </c>
      <c r="AF101" s="282"/>
      <c r="AG101" s="282"/>
      <c r="AH101" s="282"/>
      <c r="AI101" s="282">
        <v>22</v>
      </c>
      <c r="AJ101" s="282"/>
      <c r="AK101" s="282"/>
      <c r="AL101" s="282"/>
      <c r="AM101" s="282">
        <v>15</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19</v>
      </c>
      <c r="AF102" s="282"/>
      <c r="AG102" s="282"/>
      <c r="AH102" s="282"/>
      <c r="AI102" s="282">
        <v>23</v>
      </c>
      <c r="AJ102" s="282"/>
      <c r="AK102" s="282"/>
      <c r="AL102" s="282"/>
      <c r="AM102" s="282">
        <v>19</v>
      </c>
      <c r="AN102" s="282"/>
      <c r="AO102" s="282"/>
      <c r="AP102" s="282"/>
      <c r="AQ102" s="282">
        <v>12</v>
      </c>
      <c r="AR102" s="282"/>
      <c r="AS102" s="282"/>
      <c r="AT102" s="282"/>
      <c r="AU102" s="225"/>
      <c r="AV102" s="226"/>
      <c r="AW102" s="226"/>
      <c r="AX102" s="321"/>
    </row>
    <row r="103" spans="1:60" ht="31.5" hidden="1"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10.8</v>
      </c>
      <c r="AF116" s="282"/>
      <c r="AG116" s="282"/>
      <c r="AH116" s="282"/>
      <c r="AI116" s="282">
        <v>10.5</v>
      </c>
      <c r="AJ116" s="282"/>
      <c r="AK116" s="282"/>
      <c r="AL116" s="282"/>
      <c r="AM116" s="282">
        <v>8.1</v>
      </c>
      <c r="AN116" s="282"/>
      <c r="AO116" s="282"/>
      <c r="AP116" s="282"/>
      <c r="AQ116" s="218">
        <v>10.3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800</v>
      </c>
      <c r="AN117" s="550"/>
      <c r="AO117" s="550"/>
      <c r="AP117" s="550"/>
      <c r="AQ117" s="550" t="s">
        <v>803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v>0</v>
      </c>
      <c r="AF134" s="208"/>
      <c r="AG134" s="208"/>
      <c r="AH134" s="208"/>
      <c r="AI134" s="207">
        <v>0</v>
      </c>
      <c r="AJ134" s="208"/>
      <c r="AK134" s="208"/>
      <c r="AL134" s="208"/>
      <c r="AM134" s="207"/>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v>0</v>
      </c>
      <c r="AF135" s="208"/>
      <c r="AG135" s="208"/>
      <c r="AH135" s="208"/>
      <c r="AI135" s="207">
        <v>0</v>
      </c>
      <c r="AJ135" s="208"/>
      <c r="AK135" s="208"/>
      <c r="AL135" s="208"/>
      <c r="AM135" s="207">
        <v>0</v>
      </c>
      <c r="AN135" s="208"/>
      <c r="AO135" s="208"/>
      <c r="AP135" s="208"/>
      <c r="AQ135" s="207"/>
      <c r="AR135" s="208"/>
      <c r="AS135" s="208"/>
      <c r="AT135" s="208"/>
      <c r="AU135" s="207"/>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1</v>
      </c>
    </row>
    <row r="138" spans="1:51" ht="39.75" customHeight="1" x14ac:dyDescent="0.15">
      <c r="A138" s="190"/>
      <c r="B138" s="187"/>
      <c r="C138" s="181"/>
      <c r="D138" s="187"/>
      <c r="E138" s="181"/>
      <c r="F138" s="182"/>
      <c r="G138" s="107" t="s">
        <v>725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726</v>
      </c>
      <c r="AC138" s="206"/>
      <c r="AD138" s="206"/>
      <c r="AE138" s="207">
        <v>31</v>
      </c>
      <c r="AF138" s="208"/>
      <c r="AG138" s="208"/>
      <c r="AH138" s="208"/>
      <c r="AI138" s="207">
        <v>7</v>
      </c>
      <c r="AJ138" s="208"/>
      <c r="AK138" s="208"/>
      <c r="AL138" s="208"/>
      <c r="AM138" s="207"/>
      <c r="AN138" s="208"/>
      <c r="AO138" s="208"/>
      <c r="AP138" s="208"/>
      <c r="AQ138" s="207"/>
      <c r="AR138" s="208"/>
      <c r="AS138" s="208"/>
      <c r="AT138" s="208"/>
      <c r="AU138" s="207"/>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726</v>
      </c>
      <c r="AC139" s="214"/>
      <c r="AD139" s="214"/>
      <c r="AE139" s="207">
        <v>32</v>
      </c>
      <c r="AF139" s="208"/>
      <c r="AG139" s="208"/>
      <c r="AH139" s="208"/>
      <c r="AI139" s="207">
        <v>32</v>
      </c>
      <c r="AJ139" s="208"/>
      <c r="AK139" s="208"/>
      <c r="AL139" s="208"/>
      <c r="AM139" s="207">
        <v>32</v>
      </c>
      <c r="AN139" s="208"/>
      <c r="AO139" s="208"/>
      <c r="AP139" s="208"/>
      <c r="AQ139" s="207"/>
      <c r="AR139" s="208"/>
      <c r="AS139" s="208"/>
      <c r="AT139" s="208"/>
      <c r="AU139" s="207"/>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27"/>
      <c r="E430" s="175" t="s">
        <v>397</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744</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744</v>
      </c>
      <c r="AE705" s="713"/>
      <c r="AF705" s="71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752</v>
      </c>
      <c r="AE708" s="603"/>
      <c r="AF708" s="603"/>
      <c r="AG708" s="740" t="s">
        <v>753</v>
      </c>
      <c r="AH708" s="741"/>
      <c r="AI708" s="741"/>
      <c r="AJ708" s="741"/>
      <c r="AK708" s="741"/>
      <c r="AL708" s="741"/>
      <c r="AM708" s="741"/>
      <c r="AN708" s="741"/>
      <c r="AO708" s="741"/>
      <c r="AP708" s="741"/>
      <c r="AQ708" s="741"/>
      <c r="AR708" s="741"/>
      <c r="AS708" s="741"/>
      <c r="AT708" s="741"/>
      <c r="AU708" s="741"/>
      <c r="AV708" s="741"/>
      <c r="AW708" s="741"/>
      <c r="AX708" s="742"/>
    </row>
    <row r="709" spans="1:50" ht="54"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752</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752</v>
      </c>
      <c r="AE712" s="781"/>
      <c r="AF712" s="781"/>
      <c r="AG712" s="805" t="s">
        <v>753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752</v>
      </c>
      <c r="AE713" s="323"/>
      <c r="AF713" s="661"/>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38.25" customHeight="1" x14ac:dyDescent="0.15">
      <c r="A714" s="643"/>
      <c r="B714" s="644"/>
      <c r="C714" s="645" t="s">
        <v>323</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744</v>
      </c>
      <c r="AE714" s="803"/>
      <c r="AF714" s="804"/>
      <c r="AG714" s="734" t="s">
        <v>798</v>
      </c>
      <c r="AH714" s="735"/>
      <c r="AI714" s="735"/>
      <c r="AJ714" s="735"/>
      <c r="AK714" s="735"/>
      <c r="AL714" s="735"/>
      <c r="AM714" s="735"/>
      <c r="AN714" s="735"/>
      <c r="AO714" s="735"/>
      <c r="AP714" s="735"/>
      <c r="AQ714" s="735"/>
      <c r="AR714" s="735"/>
      <c r="AS714" s="735"/>
      <c r="AT714" s="735"/>
      <c r="AU714" s="735"/>
      <c r="AV714" s="735"/>
      <c r="AW714" s="735"/>
      <c r="AX714" s="736"/>
    </row>
    <row r="715" spans="1:50" ht="50.25" customHeight="1" x14ac:dyDescent="0.15">
      <c r="A715" s="638"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744</v>
      </c>
      <c r="AE715" s="603"/>
      <c r="AF715" s="654"/>
      <c r="AG715" s="740" t="s">
        <v>799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744</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752</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670</v>
      </c>
      <c r="B737" s="211"/>
      <c r="C737" s="211"/>
      <c r="D737" s="212"/>
      <c r="E737" s="950" t="s">
        <v>735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736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737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738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739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740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741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742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743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708</v>
      </c>
      <c r="F746" s="954"/>
      <c r="G746" s="954"/>
      <c r="H746" s="100" t="str">
        <f>IF(E746="","","-")</f>
        <v>-</v>
      </c>
      <c r="I746" s="954"/>
      <c r="J746" s="954"/>
      <c r="K746" s="100" t="str">
        <f>IF(I746="","","-")</f>
        <v/>
      </c>
      <c r="L746" s="955">
        <v>146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708</v>
      </c>
      <c r="F747" s="954"/>
      <c r="G747" s="954"/>
      <c r="H747" s="100" t="str">
        <f>IF(E747="","","-")</f>
        <v>-</v>
      </c>
      <c r="I747" s="954"/>
      <c r="J747" s="954"/>
      <c r="K747" s="100" t="str">
        <f>IF(I747="","","-")</f>
        <v/>
      </c>
      <c r="L747" s="955">
        <v>148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774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776</v>
      </c>
      <c r="H789" s="669"/>
      <c r="I789" s="669"/>
      <c r="J789" s="669"/>
      <c r="K789" s="670"/>
      <c r="L789" s="662" t="s">
        <v>775</v>
      </c>
      <c r="M789" s="663"/>
      <c r="N789" s="663"/>
      <c r="O789" s="663"/>
      <c r="P789" s="663"/>
      <c r="Q789" s="663"/>
      <c r="R789" s="663"/>
      <c r="S789" s="663"/>
      <c r="T789" s="663"/>
      <c r="U789" s="663"/>
      <c r="V789" s="663"/>
      <c r="W789" s="663"/>
      <c r="X789" s="664"/>
      <c r="Y789" s="382">
        <v>50</v>
      </c>
      <c r="Z789" s="383"/>
      <c r="AA789" s="383"/>
      <c r="AB789" s="800"/>
      <c r="AC789" s="668" t="s">
        <v>769</v>
      </c>
      <c r="AD789" s="669"/>
      <c r="AE789" s="669"/>
      <c r="AF789" s="669"/>
      <c r="AG789" s="670"/>
      <c r="AH789" s="662" t="s">
        <v>783</v>
      </c>
      <c r="AI789" s="663"/>
      <c r="AJ789" s="663"/>
      <c r="AK789" s="663"/>
      <c r="AL789" s="663"/>
      <c r="AM789" s="663"/>
      <c r="AN789" s="663"/>
      <c r="AO789" s="663"/>
      <c r="AP789" s="663"/>
      <c r="AQ789" s="663"/>
      <c r="AR789" s="663"/>
      <c r="AS789" s="663"/>
      <c r="AT789" s="664"/>
      <c r="AU789" s="382">
        <v>6</v>
      </c>
      <c r="AV789" s="383"/>
      <c r="AW789" s="383"/>
      <c r="AX789" s="384"/>
    </row>
    <row r="790" spans="1:51" ht="24.75" customHeight="1" x14ac:dyDescent="0.15">
      <c r="A790" s="629"/>
      <c r="B790" s="630"/>
      <c r="C790" s="630"/>
      <c r="D790" s="630"/>
      <c r="E790" s="630"/>
      <c r="F790" s="631"/>
      <c r="G790" s="604" t="s">
        <v>776</v>
      </c>
      <c r="H790" s="605"/>
      <c r="I790" s="605"/>
      <c r="J790" s="605"/>
      <c r="K790" s="606"/>
      <c r="L790" s="596" t="s">
        <v>777</v>
      </c>
      <c r="M790" s="597"/>
      <c r="N790" s="597"/>
      <c r="O790" s="597"/>
      <c r="P790" s="597"/>
      <c r="Q790" s="597"/>
      <c r="R790" s="597"/>
      <c r="S790" s="597"/>
      <c r="T790" s="597"/>
      <c r="U790" s="597"/>
      <c r="V790" s="597"/>
      <c r="W790" s="597"/>
      <c r="X790" s="598"/>
      <c r="Y790" s="599">
        <v>13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776</v>
      </c>
      <c r="H791" s="605"/>
      <c r="I791" s="605"/>
      <c r="J791" s="605"/>
      <c r="K791" s="606"/>
      <c r="L791" s="596" t="s">
        <v>778</v>
      </c>
      <c r="M791" s="597"/>
      <c r="N791" s="597"/>
      <c r="O791" s="597"/>
      <c r="P791" s="597"/>
      <c r="Q791" s="597"/>
      <c r="R791" s="597"/>
      <c r="S791" s="597"/>
      <c r="T791" s="597"/>
      <c r="U791" s="597"/>
      <c r="V791" s="597"/>
      <c r="W791" s="597"/>
      <c r="X791" s="598"/>
      <c r="Y791" s="599">
        <v>5</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68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v>
      </c>
      <c r="AV799" s="827"/>
      <c r="AW799" s="827"/>
      <c r="AX799" s="829"/>
    </row>
    <row r="800" spans="1:51" ht="24.75" customHeight="1" x14ac:dyDescent="0.15">
      <c r="A800" s="629"/>
      <c r="B800" s="630"/>
      <c r="C800" s="630"/>
      <c r="D800" s="630"/>
      <c r="E800" s="630"/>
      <c r="F800" s="631"/>
      <c r="G800" s="593" t="s">
        <v>768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767</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776</v>
      </c>
      <c r="H802" s="669"/>
      <c r="I802" s="669"/>
      <c r="J802" s="669"/>
      <c r="K802" s="670"/>
      <c r="L802" s="662" t="s">
        <v>770</v>
      </c>
      <c r="M802" s="663"/>
      <c r="N802" s="663"/>
      <c r="O802" s="663"/>
      <c r="P802" s="663"/>
      <c r="Q802" s="663"/>
      <c r="R802" s="663"/>
      <c r="S802" s="663"/>
      <c r="T802" s="663"/>
      <c r="U802" s="663"/>
      <c r="V802" s="663"/>
      <c r="W802" s="663"/>
      <c r="X802" s="664"/>
      <c r="Y802" s="382">
        <v>7</v>
      </c>
      <c r="Z802" s="383"/>
      <c r="AA802" s="383"/>
      <c r="AB802" s="800"/>
      <c r="AC802" s="668" t="s">
        <v>763</v>
      </c>
      <c r="AD802" s="669"/>
      <c r="AE802" s="669"/>
      <c r="AF802" s="669"/>
      <c r="AG802" s="670"/>
      <c r="AH802" s="662" t="s">
        <v>801</v>
      </c>
      <c r="AI802" s="663"/>
      <c r="AJ802" s="663"/>
      <c r="AK802" s="663"/>
      <c r="AL802" s="663"/>
      <c r="AM802" s="663"/>
      <c r="AN802" s="663"/>
      <c r="AO802" s="663"/>
      <c r="AP802" s="663"/>
      <c r="AQ802" s="663"/>
      <c r="AR802" s="663"/>
      <c r="AS802" s="663"/>
      <c r="AT802" s="664"/>
      <c r="AU802" s="382">
        <v>5</v>
      </c>
      <c r="AV802" s="383"/>
      <c r="AW802" s="383"/>
      <c r="AX802" s="384"/>
      <c r="AY802">
        <f t="shared" ref="AY802:AY812" si="115">$AY$800</f>
        <v>2</v>
      </c>
    </row>
    <row r="803" spans="1:51" ht="24.75" customHeight="1" x14ac:dyDescent="0.15">
      <c r="A803" s="629"/>
      <c r="B803" s="630"/>
      <c r="C803" s="630"/>
      <c r="D803" s="630"/>
      <c r="E803" s="630"/>
      <c r="F803" s="631"/>
      <c r="G803" s="604" t="s">
        <v>776</v>
      </c>
      <c r="H803" s="605"/>
      <c r="I803" s="605"/>
      <c r="J803" s="605"/>
      <c r="K803" s="606"/>
      <c r="L803" s="596" t="s">
        <v>771</v>
      </c>
      <c r="M803" s="597"/>
      <c r="N803" s="597"/>
      <c r="O803" s="597"/>
      <c r="P803" s="597"/>
      <c r="Q803" s="597"/>
      <c r="R803" s="597"/>
      <c r="S803" s="597"/>
      <c r="T803" s="597"/>
      <c r="U803" s="597"/>
      <c r="V803" s="597"/>
      <c r="W803" s="597"/>
      <c r="X803" s="598"/>
      <c r="Y803" s="599">
        <v>2</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9</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5</v>
      </c>
      <c r="AV812" s="827"/>
      <c r="AW812" s="827"/>
      <c r="AX812" s="829"/>
      <c r="AY812">
        <f t="shared" si="115"/>
        <v>2</v>
      </c>
    </row>
    <row r="813" spans="1:51" ht="24.75" hidden="1" customHeight="1" x14ac:dyDescent="0.15">
      <c r="A813" s="629"/>
      <c r="B813" s="630"/>
      <c r="C813" s="630"/>
      <c r="D813" s="630"/>
      <c r="E813" s="630"/>
      <c r="F813" s="631"/>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779</v>
      </c>
      <c r="D845" s="343"/>
      <c r="E845" s="343"/>
      <c r="F845" s="343"/>
      <c r="G845" s="343"/>
      <c r="H845" s="343"/>
      <c r="I845" s="343"/>
      <c r="J845" s="344">
        <v>3012405002559</v>
      </c>
      <c r="K845" s="345"/>
      <c r="L845" s="345"/>
      <c r="M845" s="345"/>
      <c r="N845" s="345"/>
      <c r="O845" s="345"/>
      <c r="P845" s="359" t="s">
        <v>775</v>
      </c>
      <c r="Q845" s="346"/>
      <c r="R845" s="346"/>
      <c r="S845" s="346"/>
      <c r="T845" s="346"/>
      <c r="U845" s="346"/>
      <c r="V845" s="346"/>
      <c r="W845" s="346"/>
      <c r="X845" s="346"/>
      <c r="Y845" s="347">
        <v>50</v>
      </c>
      <c r="Z845" s="348"/>
      <c r="AA845" s="348"/>
      <c r="AB845" s="349"/>
      <c r="AC845" s="350" t="s">
        <v>374</v>
      </c>
      <c r="AD845" s="351"/>
      <c r="AE845" s="351"/>
      <c r="AF845" s="351"/>
      <c r="AG845" s="351"/>
      <c r="AH845" s="366">
        <v>1</v>
      </c>
      <c r="AI845" s="367"/>
      <c r="AJ845" s="367"/>
      <c r="AK845" s="367"/>
      <c r="AL845" s="354" t="s">
        <v>781</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780</v>
      </c>
      <c r="D846" s="343"/>
      <c r="E846" s="343"/>
      <c r="F846" s="343"/>
      <c r="G846" s="343"/>
      <c r="H846" s="343"/>
      <c r="I846" s="343"/>
      <c r="J846" s="344">
        <v>3012405002559</v>
      </c>
      <c r="K846" s="345"/>
      <c r="L846" s="345"/>
      <c r="M846" s="345"/>
      <c r="N846" s="345"/>
      <c r="O846" s="345"/>
      <c r="P846" s="359" t="s">
        <v>777</v>
      </c>
      <c r="Q846" s="346"/>
      <c r="R846" s="346"/>
      <c r="S846" s="346"/>
      <c r="T846" s="346"/>
      <c r="U846" s="346"/>
      <c r="V846" s="346"/>
      <c r="W846" s="346"/>
      <c r="X846" s="346"/>
      <c r="Y846" s="347">
        <v>13</v>
      </c>
      <c r="Z846" s="348"/>
      <c r="AA846" s="348"/>
      <c r="AB846" s="349"/>
      <c r="AC846" s="350" t="s">
        <v>374</v>
      </c>
      <c r="AD846" s="351"/>
      <c r="AE846" s="351"/>
      <c r="AF846" s="351"/>
      <c r="AG846" s="351"/>
      <c r="AH846" s="366">
        <v>1</v>
      </c>
      <c r="AI846" s="367"/>
      <c r="AJ846" s="367"/>
      <c r="AK846" s="367"/>
      <c r="AL846" s="354" t="s">
        <v>781</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780</v>
      </c>
      <c r="D847" s="343"/>
      <c r="E847" s="343"/>
      <c r="F847" s="343"/>
      <c r="G847" s="343"/>
      <c r="H847" s="343"/>
      <c r="I847" s="343"/>
      <c r="J847" s="344">
        <v>3012405002559</v>
      </c>
      <c r="K847" s="345"/>
      <c r="L847" s="345"/>
      <c r="M847" s="345"/>
      <c r="N847" s="345"/>
      <c r="O847" s="345"/>
      <c r="P847" s="359" t="s">
        <v>778</v>
      </c>
      <c r="Q847" s="346"/>
      <c r="R847" s="346"/>
      <c r="S847" s="346"/>
      <c r="T847" s="346"/>
      <c r="U847" s="346"/>
      <c r="V847" s="346"/>
      <c r="W847" s="346"/>
      <c r="X847" s="346"/>
      <c r="Y847" s="347">
        <v>5</v>
      </c>
      <c r="Z847" s="348"/>
      <c r="AA847" s="348"/>
      <c r="AB847" s="349"/>
      <c r="AC847" s="350" t="s">
        <v>374</v>
      </c>
      <c r="AD847" s="351"/>
      <c r="AE847" s="351"/>
      <c r="AF847" s="351"/>
      <c r="AG847" s="351"/>
      <c r="AH847" s="352">
        <v>1</v>
      </c>
      <c r="AI847" s="353"/>
      <c r="AJ847" s="353"/>
      <c r="AK847" s="353"/>
      <c r="AL847" s="354" t="s">
        <v>781</v>
      </c>
      <c r="AM847" s="355"/>
      <c r="AN847" s="355"/>
      <c r="AO847" s="356"/>
      <c r="AP847" s="357"/>
      <c r="AQ847" s="357"/>
      <c r="AR847" s="357"/>
      <c r="AS847" s="357"/>
      <c r="AT847" s="357"/>
      <c r="AU847" s="357"/>
      <c r="AV847" s="357"/>
      <c r="AW847" s="357"/>
      <c r="AX847" s="357"/>
      <c r="AY847">
        <f>COUNTA($C$847)</f>
        <v>1</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784</v>
      </c>
      <c r="D878" s="343"/>
      <c r="E878" s="343"/>
      <c r="F878" s="343"/>
      <c r="G878" s="343"/>
      <c r="H878" s="343"/>
      <c r="I878" s="343"/>
      <c r="J878" s="344">
        <v>6010005018527</v>
      </c>
      <c r="K878" s="345"/>
      <c r="L878" s="345"/>
      <c r="M878" s="345"/>
      <c r="N878" s="345"/>
      <c r="O878" s="345"/>
      <c r="P878" s="359" t="s">
        <v>783</v>
      </c>
      <c r="Q878" s="346"/>
      <c r="R878" s="346"/>
      <c r="S878" s="346"/>
      <c r="T878" s="346"/>
      <c r="U878" s="346"/>
      <c r="V878" s="346"/>
      <c r="W878" s="346"/>
      <c r="X878" s="346"/>
      <c r="Y878" s="347">
        <v>6</v>
      </c>
      <c r="Z878" s="348"/>
      <c r="AA878" s="348"/>
      <c r="AB878" s="349"/>
      <c r="AC878" s="350" t="s">
        <v>370</v>
      </c>
      <c r="AD878" s="351"/>
      <c r="AE878" s="351"/>
      <c r="AF878" s="351"/>
      <c r="AG878" s="351"/>
      <c r="AH878" s="366">
        <v>1</v>
      </c>
      <c r="AI878" s="367"/>
      <c r="AJ878" s="367"/>
      <c r="AK878" s="367"/>
      <c r="AL878" s="354">
        <v>88</v>
      </c>
      <c r="AM878" s="355"/>
      <c r="AN878" s="355"/>
      <c r="AO878" s="356"/>
      <c r="AP878" s="357"/>
      <c r="AQ878" s="357"/>
      <c r="AR878" s="357"/>
      <c r="AS878" s="357"/>
      <c r="AT878" s="357"/>
      <c r="AU878" s="357"/>
      <c r="AV878" s="357"/>
      <c r="AW878" s="357"/>
      <c r="AX878" s="357"/>
      <c r="AY878">
        <f t="shared" si="118"/>
        <v>1</v>
      </c>
    </row>
    <row r="879" spans="1:51" ht="55.5" customHeight="1" x14ac:dyDescent="0.15">
      <c r="A879" s="370">
        <v>2</v>
      </c>
      <c r="B879" s="370">
        <v>1</v>
      </c>
      <c r="C879" s="358" t="s">
        <v>785</v>
      </c>
      <c r="D879" s="343"/>
      <c r="E879" s="343"/>
      <c r="F879" s="343"/>
      <c r="G879" s="343"/>
      <c r="H879" s="343"/>
      <c r="I879" s="343"/>
      <c r="J879" s="344">
        <v>8010505000107</v>
      </c>
      <c r="K879" s="345"/>
      <c r="L879" s="345"/>
      <c r="M879" s="345"/>
      <c r="N879" s="345"/>
      <c r="O879" s="345"/>
      <c r="P879" s="359" t="s">
        <v>786</v>
      </c>
      <c r="Q879" s="346"/>
      <c r="R879" s="346"/>
      <c r="S879" s="346"/>
      <c r="T879" s="346"/>
      <c r="U879" s="346"/>
      <c r="V879" s="346"/>
      <c r="W879" s="346"/>
      <c r="X879" s="346"/>
      <c r="Y879" s="347">
        <v>6</v>
      </c>
      <c r="Z879" s="348"/>
      <c r="AA879" s="348"/>
      <c r="AB879" s="349"/>
      <c r="AC879" s="350" t="s">
        <v>370</v>
      </c>
      <c r="AD879" s="351"/>
      <c r="AE879" s="351"/>
      <c r="AF879" s="351"/>
      <c r="AG879" s="351"/>
      <c r="AH879" s="366">
        <v>1</v>
      </c>
      <c r="AI879" s="367"/>
      <c r="AJ879" s="367"/>
      <c r="AK879" s="367"/>
      <c r="AL879" s="354">
        <v>97</v>
      </c>
      <c r="AM879" s="355"/>
      <c r="AN879" s="355"/>
      <c r="AO879" s="356"/>
      <c r="AP879" s="357"/>
      <c r="AQ879" s="357"/>
      <c r="AR879" s="357"/>
      <c r="AS879" s="357"/>
      <c r="AT879" s="357"/>
      <c r="AU879" s="357"/>
      <c r="AV879" s="357"/>
      <c r="AW879" s="357"/>
      <c r="AX879" s="357"/>
      <c r="AY879">
        <f>COUNTA($C$879)</f>
        <v>1</v>
      </c>
    </row>
    <row r="880" spans="1:51" ht="65.25" customHeight="1" x14ac:dyDescent="0.15">
      <c r="A880" s="370">
        <v>3</v>
      </c>
      <c r="B880" s="370">
        <v>1</v>
      </c>
      <c r="C880" s="358" t="s">
        <v>787</v>
      </c>
      <c r="D880" s="343"/>
      <c r="E880" s="343"/>
      <c r="F880" s="343"/>
      <c r="G880" s="343"/>
      <c r="H880" s="343"/>
      <c r="I880" s="343"/>
      <c r="J880" s="344">
        <v>1010405010609</v>
      </c>
      <c r="K880" s="345"/>
      <c r="L880" s="345"/>
      <c r="M880" s="345"/>
      <c r="N880" s="345"/>
      <c r="O880" s="345"/>
      <c r="P880" s="359" t="s">
        <v>788</v>
      </c>
      <c r="Q880" s="346"/>
      <c r="R880" s="346"/>
      <c r="S880" s="346"/>
      <c r="T880" s="346"/>
      <c r="U880" s="346"/>
      <c r="V880" s="346"/>
      <c r="W880" s="346"/>
      <c r="X880" s="346"/>
      <c r="Y880" s="347">
        <v>5</v>
      </c>
      <c r="Z880" s="348"/>
      <c r="AA880" s="348"/>
      <c r="AB880" s="349"/>
      <c r="AC880" s="350" t="s">
        <v>370</v>
      </c>
      <c r="AD880" s="351"/>
      <c r="AE880" s="351"/>
      <c r="AF880" s="351"/>
      <c r="AG880" s="351"/>
      <c r="AH880" s="352">
        <v>1</v>
      </c>
      <c r="AI880" s="353"/>
      <c r="AJ880" s="353"/>
      <c r="AK880" s="353"/>
      <c r="AL880" s="354">
        <v>97</v>
      </c>
      <c r="AM880" s="355"/>
      <c r="AN880" s="355"/>
      <c r="AO880" s="356"/>
      <c r="AP880" s="357"/>
      <c r="AQ880" s="357"/>
      <c r="AR880" s="357"/>
      <c r="AS880" s="357"/>
      <c r="AT880" s="357"/>
      <c r="AU880" s="357"/>
      <c r="AV880" s="357"/>
      <c r="AW880" s="357"/>
      <c r="AX880" s="357"/>
      <c r="AY880">
        <f>COUNTA($C$880)</f>
        <v>1</v>
      </c>
    </row>
    <row r="881" spans="1:51" ht="48" customHeight="1" x14ac:dyDescent="0.15">
      <c r="A881" s="370">
        <v>4</v>
      </c>
      <c r="B881" s="370">
        <v>1</v>
      </c>
      <c r="C881" s="358" t="s">
        <v>789</v>
      </c>
      <c r="D881" s="343"/>
      <c r="E881" s="343"/>
      <c r="F881" s="343"/>
      <c r="G881" s="343"/>
      <c r="H881" s="343"/>
      <c r="I881" s="343"/>
      <c r="J881" s="344">
        <v>8010505001955</v>
      </c>
      <c r="K881" s="345"/>
      <c r="L881" s="345"/>
      <c r="M881" s="345"/>
      <c r="N881" s="345"/>
      <c r="O881" s="345"/>
      <c r="P881" s="359" t="s">
        <v>790</v>
      </c>
      <c r="Q881" s="346"/>
      <c r="R881" s="346"/>
      <c r="S881" s="346"/>
      <c r="T881" s="346"/>
      <c r="U881" s="346"/>
      <c r="V881" s="346"/>
      <c r="W881" s="346"/>
      <c r="X881" s="346"/>
      <c r="Y881" s="347">
        <v>5</v>
      </c>
      <c r="Z881" s="348"/>
      <c r="AA881" s="348"/>
      <c r="AB881" s="349"/>
      <c r="AC881" s="350" t="s">
        <v>370</v>
      </c>
      <c r="AD881" s="351"/>
      <c r="AE881" s="351"/>
      <c r="AF881" s="351"/>
      <c r="AG881" s="351"/>
      <c r="AH881" s="352">
        <v>1</v>
      </c>
      <c r="AI881" s="353"/>
      <c r="AJ881" s="353"/>
      <c r="AK881" s="353"/>
      <c r="AL881" s="354">
        <v>99</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58" t="s">
        <v>791</v>
      </c>
      <c r="D882" s="343"/>
      <c r="E882" s="343"/>
      <c r="F882" s="343"/>
      <c r="G882" s="343"/>
      <c r="H882" s="343"/>
      <c r="I882" s="343"/>
      <c r="J882" s="344">
        <v>8010005003758</v>
      </c>
      <c r="K882" s="345"/>
      <c r="L882" s="345"/>
      <c r="M882" s="345"/>
      <c r="N882" s="345"/>
      <c r="O882" s="345"/>
      <c r="P882" s="359" t="s">
        <v>792</v>
      </c>
      <c r="Q882" s="346"/>
      <c r="R882" s="346"/>
      <c r="S882" s="346"/>
      <c r="T882" s="346"/>
      <c r="U882" s="346"/>
      <c r="V882" s="346"/>
      <c r="W882" s="346"/>
      <c r="X882" s="346"/>
      <c r="Y882" s="347">
        <v>5</v>
      </c>
      <c r="Z882" s="348"/>
      <c r="AA882" s="348"/>
      <c r="AB882" s="349"/>
      <c r="AC882" s="350" t="s">
        <v>370</v>
      </c>
      <c r="AD882" s="351"/>
      <c r="AE882" s="351"/>
      <c r="AF882" s="351"/>
      <c r="AG882" s="351"/>
      <c r="AH882" s="352">
        <v>1</v>
      </c>
      <c r="AI882" s="353"/>
      <c r="AJ882" s="353"/>
      <c r="AK882" s="353"/>
      <c r="AL882" s="354">
        <v>94</v>
      </c>
      <c r="AM882" s="355"/>
      <c r="AN882" s="355"/>
      <c r="AO882" s="356"/>
      <c r="AP882" s="357"/>
      <c r="AQ882" s="357"/>
      <c r="AR882" s="357"/>
      <c r="AS882" s="357"/>
      <c r="AT882" s="357"/>
      <c r="AU882" s="357"/>
      <c r="AV882" s="357"/>
      <c r="AW882" s="357"/>
      <c r="AX882" s="357"/>
      <c r="AY882">
        <f>COUNTA($C$882)</f>
        <v>1</v>
      </c>
    </row>
    <row r="883" spans="1:51" ht="52.5" customHeight="1" x14ac:dyDescent="0.15">
      <c r="A883" s="370">
        <v>6</v>
      </c>
      <c r="B883" s="370">
        <v>1</v>
      </c>
      <c r="C883" s="358" t="s">
        <v>787</v>
      </c>
      <c r="D883" s="343"/>
      <c r="E883" s="343"/>
      <c r="F883" s="343"/>
      <c r="G883" s="343"/>
      <c r="H883" s="343"/>
      <c r="I883" s="343"/>
      <c r="J883" s="344">
        <v>1010405010609</v>
      </c>
      <c r="K883" s="345"/>
      <c r="L883" s="345"/>
      <c r="M883" s="345"/>
      <c r="N883" s="345"/>
      <c r="O883" s="345"/>
      <c r="P883" s="359" t="s">
        <v>793</v>
      </c>
      <c r="Q883" s="346"/>
      <c r="R883" s="346"/>
      <c r="S883" s="346"/>
      <c r="T883" s="346"/>
      <c r="U883" s="346"/>
      <c r="V883" s="346"/>
      <c r="W883" s="346"/>
      <c r="X883" s="346"/>
      <c r="Y883" s="347">
        <v>4</v>
      </c>
      <c r="Z883" s="348"/>
      <c r="AA883" s="348"/>
      <c r="AB883" s="349"/>
      <c r="AC883" s="350" t="s">
        <v>370</v>
      </c>
      <c r="AD883" s="351"/>
      <c r="AE883" s="351"/>
      <c r="AF883" s="351"/>
      <c r="AG883" s="351"/>
      <c r="AH883" s="352">
        <v>1</v>
      </c>
      <c r="AI883" s="353"/>
      <c r="AJ883" s="353"/>
      <c r="AK883" s="353"/>
      <c r="AL883" s="354">
        <v>98</v>
      </c>
      <c r="AM883" s="355"/>
      <c r="AN883" s="355"/>
      <c r="AO883" s="356"/>
      <c r="AP883" s="357"/>
      <c r="AQ883" s="357"/>
      <c r="AR883" s="357"/>
      <c r="AS883" s="357"/>
      <c r="AT883" s="357"/>
      <c r="AU883" s="357"/>
      <c r="AV883" s="357"/>
      <c r="AW883" s="357"/>
      <c r="AX883" s="357"/>
      <c r="AY883">
        <f>COUNTA($C$883)</f>
        <v>1</v>
      </c>
    </row>
    <row r="884" spans="1:51" ht="69.75" customHeight="1" x14ac:dyDescent="0.15">
      <c r="A884" s="370">
        <v>7</v>
      </c>
      <c r="B884" s="370">
        <v>1</v>
      </c>
      <c r="C884" s="358" t="s">
        <v>794</v>
      </c>
      <c r="D884" s="343"/>
      <c r="E884" s="343"/>
      <c r="F884" s="343"/>
      <c r="G884" s="343"/>
      <c r="H884" s="343"/>
      <c r="I884" s="343"/>
      <c r="J884" s="344">
        <v>1010505001953</v>
      </c>
      <c r="K884" s="345"/>
      <c r="L884" s="345"/>
      <c r="M884" s="345"/>
      <c r="N884" s="345"/>
      <c r="O884" s="345"/>
      <c r="P884" s="359" t="s">
        <v>795</v>
      </c>
      <c r="Q884" s="346"/>
      <c r="R884" s="346"/>
      <c r="S884" s="346"/>
      <c r="T884" s="346"/>
      <c r="U884" s="346"/>
      <c r="V884" s="346"/>
      <c r="W884" s="346"/>
      <c r="X884" s="346"/>
      <c r="Y884" s="347">
        <v>3</v>
      </c>
      <c r="Z884" s="348"/>
      <c r="AA884" s="348"/>
      <c r="AB884" s="349"/>
      <c r="AC884" s="350" t="s">
        <v>370</v>
      </c>
      <c r="AD884" s="351"/>
      <c r="AE884" s="351"/>
      <c r="AF884" s="351"/>
      <c r="AG884" s="351"/>
      <c r="AH884" s="352">
        <v>1</v>
      </c>
      <c r="AI884" s="353"/>
      <c r="AJ884" s="353"/>
      <c r="AK884" s="353"/>
      <c r="AL884" s="354">
        <v>87</v>
      </c>
      <c r="AM884" s="355"/>
      <c r="AN884" s="355"/>
      <c r="AO884" s="356"/>
      <c r="AP884" s="357"/>
      <c r="AQ884" s="357"/>
      <c r="AR884" s="357"/>
      <c r="AS884" s="357"/>
      <c r="AT884" s="357"/>
      <c r="AU884" s="357"/>
      <c r="AV884" s="357"/>
      <c r="AW884" s="357"/>
      <c r="AX884" s="357"/>
      <c r="AY884">
        <f>COUNTA($C$884)</f>
        <v>1</v>
      </c>
    </row>
    <row r="885" spans="1:51" ht="30" customHeight="1" x14ac:dyDescent="0.15">
      <c r="A885" s="370">
        <v>8</v>
      </c>
      <c r="B885" s="370">
        <v>1</v>
      </c>
      <c r="C885" s="358" t="s">
        <v>796</v>
      </c>
      <c r="D885" s="343"/>
      <c r="E885" s="343"/>
      <c r="F885" s="343"/>
      <c r="G885" s="343"/>
      <c r="H885" s="343"/>
      <c r="I885" s="343"/>
      <c r="J885" s="344">
        <v>4010505002081</v>
      </c>
      <c r="K885" s="345"/>
      <c r="L885" s="345"/>
      <c r="M885" s="345"/>
      <c r="N885" s="345"/>
      <c r="O885" s="345"/>
      <c r="P885" s="359" t="s">
        <v>797</v>
      </c>
      <c r="Q885" s="346"/>
      <c r="R885" s="346"/>
      <c r="S885" s="346"/>
      <c r="T885" s="346"/>
      <c r="U885" s="346"/>
      <c r="V885" s="346"/>
      <c r="W885" s="346"/>
      <c r="X885" s="346"/>
      <c r="Y885" s="347">
        <v>3</v>
      </c>
      <c r="Z885" s="348"/>
      <c r="AA885" s="348"/>
      <c r="AB885" s="349"/>
      <c r="AC885" s="350" t="s">
        <v>370</v>
      </c>
      <c r="AD885" s="351"/>
      <c r="AE885" s="351"/>
      <c r="AF885" s="351"/>
      <c r="AG885" s="351"/>
      <c r="AH885" s="352">
        <v>1</v>
      </c>
      <c r="AI885" s="353"/>
      <c r="AJ885" s="353"/>
      <c r="AK885" s="353"/>
      <c r="AL885" s="354">
        <v>99</v>
      </c>
      <c r="AM885" s="355"/>
      <c r="AN885" s="355"/>
      <c r="AO885" s="356"/>
      <c r="AP885" s="357"/>
      <c r="AQ885" s="357"/>
      <c r="AR885" s="357"/>
      <c r="AS885" s="357"/>
      <c r="AT885" s="357"/>
      <c r="AU885" s="357"/>
      <c r="AV885" s="357"/>
      <c r="AW885" s="357"/>
      <c r="AX885" s="357"/>
      <c r="AY885">
        <f>COUNTA($C$885)</f>
        <v>1</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54" customHeight="1" x14ac:dyDescent="0.15">
      <c r="A911" s="370">
        <v>1</v>
      </c>
      <c r="B911" s="370">
        <v>1</v>
      </c>
      <c r="C911" s="358" t="s">
        <v>772</v>
      </c>
      <c r="D911" s="343"/>
      <c r="E911" s="343"/>
      <c r="F911" s="343"/>
      <c r="G911" s="343"/>
      <c r="H911" s="343"/>
      <c r="I911" s="343"/>
      <c r="J911" s="344">
        <v>1011105001930</v>
      </c>
      <c r="K911" s="345"/>
      <c r="L911" s="345"/>
      <c r="M911" s="345"/>
      <c r="N911" s="345"/>
      <c r="O911" s="345"/>
      <c r="P911" s="359" t="s">
        <v>770</v>
      </c>
      <c r="Q911" s="346"/>
      <c r="R911" s="346"/>
      <c r="S911" s="346"/>
      <c r="T911" s="346"/>
      <c r="U911" s="346"/>
      <c r="V911" s="346"/>
      <c r="W911" s="346"/>
      <c r="X911" s="346"/>
      <c r="Y911" s="347">
        <v>7</v>
      </c>
      <c r="Z911" s="348"/>
      <c r="AA911" s="348"/>
      <c r="AB911" s="349"/>
      <c r="AC911" s="350" t="s">
        <v>370</v>
      </c>
      <c r="AD911" s="351"/>
      <c r="AE911" s="351"/>
      <c r="AF911" s="351"/>
      <c r="AG911" s="351"/>
      <c r="AH911" s="366">
        <v>1</v>
      </c>
      <c r="AI911" s="367"/>
      <c r="AJ911" s="367"/>
      <c r="AK911" s="367"/>
      <c r="AL911" s="354">
        <v>98</v>
      </c>
      <c r="AM911" s="355"/>
      <c r="AN911" s="355"/>
      <c r="AO911" s="356"/>
      <c r="AP911" s="357"/>
      <c r="AQ911" s="357"/>
      <c r="AR911" s="357"/>
      <c r="AS911" s="357"/>
      <c r="AT911" s="357"/>
      <c r="AU911" s="357"/>
      <c r="AV911" s="357"/>
      <c r="AW911" s="357"/>
      <c r="AX911" s="357"/>
      <c r="AY911">
        <f t="shared" si="119"/>
        <v>1</v>
      </c>
    </row>
    <row r="912" spans="1:51" ht="44.25" customHeight="1" x14ac:dyDescent="0.15">
      <c r="A912" s="370">
        <v>2</v>
      </c>
      <c r="B912" s="370">
        <v>1</v>
      </c>
      <c r="C912" s="358" t="s">
        <v>773</v>
      </c>
      <c r="D912" s="343"/>
      <c r="E912" s="343"/>
      <c r="F912" s="343"/>
      <c r="G912" s="343"/>
      <c r="H912" s="343"/>
      <c r="I912" s="343"/>
      <c r="J912" s="344">
        <v>1011105001930</v>
      </c>
      <c r="K912" s="345"/>
      <c r="L912" s="345"/>
      <c r="M912" s="345"/>
      <c r="N912" s="345"/>
      <c r="O912" s="345"/>
      <c r="P912" s="359" t="s">
        <v>771</v>
      </c>
      <c r="Q912" s="346"/>
      <c r="R912" s="346"/>
      <c r="S912" s="346"/>
      <c r="T912" s="346"/>
      <c r="U912" s="346"/>
      <c r="V912" s="346"/>
      <c r="W912" s="346"/>
      <c r="X912" s="346"/>
      <c r="Y912" s="347">
        <v>2</v>
      </c>
      <c r="Z912" s="348"/>
      <c r="AA912" s="348"/>
      <c r="AB912" s="349"/>
      <c r="AC912" s="350" t="s">
        <v>370</v>
      </c>
      <c r="AD912" s="351"/>
      <c r="AE912" s="351"/>
      <c r="AF912" s="351"/>
      <c r="AG912" s="351"/>
      <c r="AH912" s="366">
        <v>1</v>
      </c>
      <c r="AI912" s="367"/>
      <c r="AJ912" s="367"/>
      <c r="AK912" s="367"/>
      <c r="AL912" s="354">
        <v>78</v>
      </c>
      <c r="AM912" s="355"/>
      <c r="AN912" s="355"/>
      <c r="AO912" s="356"/>
      <c r="AP912" s="357"/>
      <c r="AQ912" s="357"/>
      <c r="AR912" s="357"/>
      <c r="AS912" s="357"/>
      <c r="AT912" s="357"/>
      <c r="AU912" s="357"/>
      <c r="AV912" s="357"/>
      <c r="AW912" s="357"/>
      <c r="AX912" s="357"/>
      <c r="AY912">
        <f>COUNTA($C$912)</f>
        <v>1</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54.75" customHeight="1" x14ac:dyDescent="0.15">
      <c r="A944" s="370">
        <v>1</v>
      </c>
      <c r="B944" s="370">
        <v>1</v>
      </c>
      <c r="C944" s="358" t="s">
        <v>764</v>
      </c>
      <c r="D944" s="343"/>
      <c r="E944" s="343"/>
      <c r="F944" s="343"/>
      <c r="G944" s="343"/>
      <c r="H944" s="343"/>
      <c r="I944" s="343"/>
      <c r="J944" s="344">
        <v>8120001034119</v>
      </c>
      <c r="K944" s="345"/>
      <c r="L944" s="345"/>
      <c r="M944" s="345"/>
      <c r="N944" s="345"/>
      <c r="O944" s="345"/>
      <c r="P944" s="359" t="s">
        <v>801</v>
      </c>
      <c r="Q944" s="346"/>
      <c r="R944" s="346"/>
      <c r="S944" s="346"/>
      <c r="T944" s="346"/>
      <c r="U944" s="346"/>
      <c r="V944" s="346"/>
      <c r="W944" s="346"/>
      <c r="X944" s="346"/>
      <c r="Y944" s="347">
        <v>5</v>
      </c>
      <c r="Z944" s="348"/>
      <c r="AA944" s="348"/>
      <c r="AB944" s="349"/>
      <c r="AC944" s="350" t="s">
        <v>374</v>
      </c>
      <c r="AD944" s="351"/>
      <c r="AE944" s="351"/>
      <c r="AF944" s="351"/>
      <c r="AG944" s="351"/>
      <c r="AH944" s="366">
        <v>1</v>
      </c>
      <c r="AI944" s="367"/>
      <c r="AJ944" s="367"/>
      <c r="AK944" s="367"/>
      <c r="AL944" s="354" t="s">
        <v>781</v>
      </c>
      <c r="AM944" s="355"/>
      <c r="AN944" s="355"/>
      <c r="AO944" s="356"/>
      <c r="AP944" s="357"/>
      <c r="AQ944" s="357"/>
      <c r="AR944" s="357"/>
      <c r="AS944" s="357"/>
      <c r="AT944" s="357"/>
      <c r="AU944" s="357"/>
      <c r="AV944" s="357"/>
      <c r="AW944" s="357"/>
      <c r="AX944" s="357"/>
      <c r="AY944">
        <f t="shared" si="120"/>
        <v>1</v>
      </c>
    </row>
    <row r="945" spans="1:51" ht="69" customHeight="1" x14ac:dyDescent="0.15">
      <c r="A945" s="370">
        <v>2</v>
      </c>
      <c r="B945" s="370">
        <v>1</v>
      </c>
      <c r="C945" s="358" t="s">
        <v>765</v>
      </c>
      <c r="D945" s="343"/>
      <c r="E945" s="343"/>
      <c r="F945" s="343"/>
      <c r="G945" s="343"/>
      <c r="H945" s="343"/>
      <c r="I945" s="343"/>
      <c r="J945" s="344">
        <v>4010001095836</v>
      </c>
      <c r="K945" s="345"/>
      <c r="L945" s="345"/>
      <c r="M945" s="345"/>
      <c r="N945" s="345"/>
      <c r="O945" s="345"/>
      <c r="P945" s="359" t="s">
        <v>766</v>
      </c>
      <c r="Q945" s="346"/>
      <c r="R945" s="346"/>
      <c r="S945" s="346"/>
      <c r="T945" s="346"/>
      <c r="U945" s="346"/>
      <c r="V945" s="346"/>
      <c r="W945" s="346"/>
      <c r="X945" s="346"/>
      <c r="Y945" s="347">
        <v>1</v>
      </c>
      <c r="Z945" s="348"/>
      <c r="AA945" s="348"/>
      <c r="AB945" s="349"/>
      <c r="AC945" s="350" t="s">
        <v>376</v>
      </c>
      <c r="AD945" s="351"/>
      <c r="AE945" s="351"/>
      <c r="AF945" s="351"/>
      <c r="AG945" s="351"/>
      <c r="AH945" s="366">
        <v>1</v>
      </c>
      <c r="AI945" s="367"/>
      <c r="AJ945" s="367"/>
      <c r="AK945" s="367"/>
      <c r="AL945" s="354" t="s">
        <v>781</v>
      </c>
      <c r="AM945" s="355"/>
      <c r="AN945" s="355"/>
      <c r="AO945" s="356"/>
      <c r="AP945" s="357"/>
      <c r="AQ945" s="357"/>
      <c r="AR945" s="357"/>
      <c r="AS945" s="357"/>
      <c r="AT945" s="357"/>
      <c r="AU945" s="357"/>
      <c r="AV945" s="357"/>
      <c r="AW945" s="357"/>
      <c r="AX945" s="357"/>
      <c r="AY945">
        <f>COUNTA($C$945)</f>
        <v>1</v>
      </c>
    </row>
    <row r="946" spans="1:51" ht="68.25"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71.25"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t="s">
        <v>781</v>
      </c>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89" max="49" man="1"/>
    <brk id="733" max="49" man="1"/>
    <brk id="875"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5"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744</v>
      </c>
      <c r="M3" s="13" t="str">
        <f t="shared" ref="M3:M11" si="2">IF(L3="","",K3)</f>
        <v>文教及び科学振興</v>
      </c>
      <c r="N3" s="13" t="str">
        <f>IF(M3="",N2,IF(N2&lt;&gt;"",CONCATENATE(N2,"、",M3),M3))</f>
        <v>文教及び科学振興</v>
      </c>
      <c r="O3" s="13"/>
      <c r="P3" s="12" t="s">
        <v>75</v>
      </c>
      <c r="Q3" s="17" t="s">
        <v>744</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文教及び科学振興、その他の事項経費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手塚 洋平</dc:creator>
  <cp:lastModifiedBy>ㅤ</cp:lastModifiedBy>
  <cp:lastPrinted>2021-03-08T07:58:12Z</cp:lastPrinted>
  <dcterms:created xsi:type="dcterms:W3CDTF">2012-03-13T00:50:25Z</dcterms:created>
  <dcterms:modified xsi:type="dcterms:W3CDTF">2021-06-30T07:32:16Z</dcterms:modified>
</cp:coreProperties>
</file>