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5EE7712A-EC46-4797-AFD9-B3961C13B613}"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<sst xmlns="http://schemas.openxmlformats.org/spreadsheetml/2006/main" count="2321" uniqueCount="685">
  <si>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</si>
  <si>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</si>
  <si>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</si>
  <si>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</si>
  <si>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</si>
  <si>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</si>
  <si>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</si>
  <si>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</si>
  <si>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</si>
  <si>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</si>
  <si>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</si>
  <si>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</si>
  <si>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</si>
  <si>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</si>
  <si>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</si>
  <si>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</si>
  <si>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</si>
  <si>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</si>
  <si>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</si>
  <si>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</si>
  <si>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</si>
  <si>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</si>
  <si>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</si>
  <si>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</si>
  <si>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</si>
  <si>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</si>
  <si>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</si>
  <si>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</si>
  <si>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</si>
  <si>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</si>
  <si>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</si>
  <si>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</si>
  <si>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</si>
  <si>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</si>
  <si>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</si>
  <si>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</si>
  <si>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</si>
  <si>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</si>
  <si>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</si>
  <si>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</si>
  <si>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</si>
  <si>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</si>
  <si>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</si>
  <si>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</si>
  <si>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</si>
  <si>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</si>
  <si>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</si>
  <si>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</si>
  <si>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</si>
  <si>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</si>
  <si>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</si>
  <si>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</si>
  <si>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</si>
  <si>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</si>
  <si>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</si>
  <si>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</si>
  <si>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</si>
  <si>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</si>
  <si>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</si>
  <si>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</si>
  <si>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</si>
  <si>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</si>
  <si>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</si>
  <si>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</si>
  <si>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</si>
  <si>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</si>
  <si>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</si>
  <si>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</si>
  <si>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</si>
  <si>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</si>
  <si>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</si>
  <si>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</si>
  <si>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</si>
  <si>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</si>
  <si>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</si>
  <si>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</si>
  <si>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</si>
  <si>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</si>
  <si>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</si>
  <si>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</si>
  <si>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</si>
  <si>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</si>
  <si>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</si>
  <si>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</si>
  <si>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</si>
  <si>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</si>
  <si>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</si>
  <si>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</si>
  <si>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</si>
  <si>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</si>
  <si>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</si>
  <si>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</si>
  <si>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</si>
  <si>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</si>
  <si>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</si>
  <si>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</si>
  <si>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</si>
  <si>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</si>
  <si>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</si>
  <si>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</si>
  <si>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</si>
  <si>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</si>
  <si>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</si>
  <si>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</si>
  <si>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</si>
  <si>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</si>
  <si>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</si>
  <si>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</si>
  <si>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</si>
  <si>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</si>
  <si>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</si>
  <si>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</si>
  <si>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</si>
  <si>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</si>
  <si>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</si>
  <si>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</si>
  <si>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</si>
  <si>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</si>
  <si>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</si>
  <si>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</si>
  <si>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</si>
  <si>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</si>
  <si>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</si>
  <si>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</si>
  <si>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</si>
  <si>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</si>
  <si>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</si>
  <si>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</si>
  <si>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</si>
  <si>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</si>
  <si>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</si>
  <si>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</si>
  <si>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</si>
  <si>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</si>
  <si>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</si>
  <si>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</si>
  <si>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</si>
  <si>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</si>
  <si>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</si>
  <si>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</si>
  <si>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</si>
  <si>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</si>
  <si>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</si>
  <si>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</si>
  <si>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</si>
  <si>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</si>
  <si>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</si>
  <si>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</si>
  <si>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</si>
  <si>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</si>
  <si>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</si>
  <si>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</si>
  <si>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</si>
  <si>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</si>
  <si>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</si>
  <si>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</si>
  <si>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</si>
  <si>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</si>
  <si>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</si>
  <si>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</si>
  <si>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</si>
  <si>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</si>
  <si>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</si>
  <si>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</si>
  <si>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</si>
  <si>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</si>
  <si>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</si>
  <si>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</si>
  <si>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</si>
  <si>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</si>
  <si>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</si>
  <si>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</si>
  <si>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</si>
  <si>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</si>
  <si>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</si>
  <si>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</si>
  <si>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</si>
  <si>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</si>
  <si>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</si>
  <si>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</si>
  <si>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</si>
  <si>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</si>
  <si>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</si>
  <si>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</si>
  <si>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</si>
  <si>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</si>
  <si>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</si>
  <si>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</si>
  <si>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</si>
  <si>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</si>
  <si>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</si>
  <si>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</si>
  <si>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</si>
  <si>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</si>
  <si>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</si>
  <si>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</si>
  <si>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</si>
  <si>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</si>
  <si>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</si>
  <si>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</si>
  <si>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</si>
  <si>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</si>
  <si>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</si>
  <si>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</si>
  <si>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</si>
  <si>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</si>
  <si>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</si>
  <si>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</si>
  <si>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</si>
  <si>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</si>
  <si>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</si>
  <si>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</si>
  <si>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</si>
  <si>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</si>
  <si>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</si>
  <si>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</si>
  <si>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</si>
  <si>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</si>
  <si>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</si>
  <si>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</si>
  <si>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</si>
  <si>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</si>
  <si>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</si>
  <si>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</si>
  <si>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</si>
  <si>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</si>
  <si>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</si>
  <si>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</si>
  <si>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</si>
  <si>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</si>
  <si>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</si>
  <si>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</si>
  <si>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</si>
  <si>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</si>
  <si>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</si>
  <si>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</si>
  <si>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</si>
  <si>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</si>
  <si>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</si>
  <si>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</si>
  <si>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</si>
  <si>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</si>
  <si>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</si>
  <si>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</si>
  <si>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</si>
  <si>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</si>
  <si>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</si>
  <si>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</si>
  <si>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</si>
  <si>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</si>
  <si>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</si>
  <si>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</si>
  <si>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</si>
  <si>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</si>
  <si>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</si>
  <si>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</si>
  <si>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</si>
  <si>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</si>
  <si>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</si>
  <si>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</si>
  <si>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</si>
  <si>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</si>
  <si>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</si>
  <si>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</si>
  <si>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</si>
  <si>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</si>
  <si>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</si>
  <si>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</si>
  <si>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</si>
  <si>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</si>
  <si>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</si>
  <si>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</si>
  <si>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</si>
  <si>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</si>
  <si>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</si>
  <si>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</si>
  <si>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</si>
  <si>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</si>
  <si>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</si>
  <si>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</si>
  <si>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</si>
  <si>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</si>
  <si>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</si>
  <si>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</si>
  <si>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</si>
  <si>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</si>
  <si>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</si>
  <si>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</si>
  <si>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</si>
  <si>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</si>
  <si>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</si>
  <si>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</si>
  <si>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</si>
  <si>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</si>
  <si>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</si>
  <si>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</si>
  <si>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</si>
  <si>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</si>
  <si>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</si>
  <si>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</si>
  <si>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</si>
  <si>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</si>
  <si>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</si>
  <si>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</si>
  <si>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</si>
  <si>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</si>
  <si>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</si>
  <si>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</si>
  <si>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</si>
  <si>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</si>
  <si>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</si>
  <si>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</si>
  <si>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</si>
  <si>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</si>
  <si>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</si>
  <si>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</si>
  <si>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</si>
  <si>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</si>
  <si>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</si>
  <si>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</si>
  <si>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</si>
  <si>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</si>
  <si>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</si>
  <si>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</si>
  <si>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</si>
  <si>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</si>
  <si>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</si>
  <si>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</si>
  <si>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</si>
  <si>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</si>
  <si>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</si>
  <si>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</si>
  <si>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</si>
  <si>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</si>
  <si>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</si>
  <si>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</si>
  <si>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</si>
  <si>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</si>
  <si>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</si>
  <si>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</si>
  <si>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</si>
  <si>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</si>
  <si>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</si>
  <si>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</si>
  <si>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</si>
  <si>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</si>
  <si>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</si>
  <si>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</si>
  <si>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</si>
  <si>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</si>
  <si>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</si>
  <si>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</si>
  <si>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</si>
  <si>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</si>
  <si>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</si>
  <si>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</si>
  <si>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</si>
  <si>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</si>
  <si>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</si>
  <si>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</si>
  <si>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</si>
  <si>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</si>
  <si>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</si>
  <si>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</si>
  <si>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</si>
  <si>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</si>
  <si>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</si>
  <si>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</si>
  <si>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</si>
  <si>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</si>
  <si>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</si>
  <si>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</si>
  <si>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</si>
  <si>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</si>
  <si>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</si>
  <si>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</si>
  <si>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</si>
  <si>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</si>
  <si>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</si>
  <si>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</si>
  <si>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</si>
  <si>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</si>
  <si>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</si>
  <si>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</si>
  <si>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</si>
  <si>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</si>
  <si>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</si>
  <si>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</si>
  <si>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</si>
  <si>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</si>
  <si>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</si>
  <si>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</si>
  <si>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</si>
  <si>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</si>
  <si>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</si>
  <si>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</si>
  <si>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</si>
  <si>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</si>
  <si>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</si>
  <si>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</si>
  <si>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</si>
  <si>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</si>
  <si>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</si>
  <si>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</si>
  <si>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</si>
  <si>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</si>
  <si>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</si>
  <si>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</si>
  <si>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</si>
  <si>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</si>
  <si>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</si>
  <si>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</si>
  <si>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</si>
  <si>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</si>
  <si>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</si>
  <si>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</si>
  <si>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</si>
  <si>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</si>
  <si>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</si>
  <si>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</si>
  <si>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</si>
  <si>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</si>
  <si>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</si>
  <si>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</si>
  <si>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</si>
  <si>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</si>
  <si>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</si>
  <si>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</si>
  <si>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</si>
  <si>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</si>
  <si>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</si>
  <si>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</si>
  <si>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</si>
  <si>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</si>
  <si>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</si>
  <si>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</si>
  <si>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</si>
  <si>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</si>
  <si>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</si>
  <si>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</si>
  <si>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</si>
  <si>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</si>
  <si>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</si>
  <si>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</si>
  <si>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</si>
  <si>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</si>
  <si>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</si>
  <si>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</si>
  <si>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</si>
  <si>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</si>
  <si>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</si>
  <si>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</si>
  <si>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</si>
  <si>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</si>
  <si>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</si>
  <si>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</si>
  <si>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</si>
  <si>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</si>
  <si>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</si>
  <si>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</si>
  <si>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</si>
  <si>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</si>
  <si>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</si>
  <si>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</si>
  <si>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</si>
  <si>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</si>
  <si>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</si>
  <si>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</si>
  <si>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</si>
  <si>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</si>
  <si>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</si>
  <si>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</si>
  <si>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</si>
  <si>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</si>
  <si>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</si>
  <si>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</si>
  <si>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</si>
  <si>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</si>
  <si>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</si>
  <si>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</si>
  <si>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</si>
  <si>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</si>
  <si>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</si>
  <si>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</si>
  <si>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</si>
  <si>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</si>
  <si>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</si>
  <si>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</si>
  <si>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</si>
  <si>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</si>
  <si>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</si>
  <si>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</si>
  <si>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</si>
  <si>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</si>
  <si>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</si>
  <si>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</si>
  <si>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</si>
  <si>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</si>
  <si>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</si>
  <si>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</si>
  <si>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</si>
  <si>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</si>
  <si>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</si>
  <si>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</si>
  <si>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</si>
  <si>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</si>
  <si>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</si>
  <si>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</si>
  <si>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</si>
  <si>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</si>
  <si>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</si>
  <si>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</si>
  <si>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</si>
  <si>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</si>
  <si>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</si>
  <si>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</si>
  <si>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</si>
  <si>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</si>
  <si>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</si>
  <si>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</si>
  <si>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</si>
  <si>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</si>
  <si>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</si>
  <si>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</si>
  <si>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</si>
  <si>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</si>
  <si>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</si>
  <si>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</si>
  <si>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</si>
  <si>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</si>
  <si>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</si>
  <si>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</si>
  <si>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</si>
  <si>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</si>
  <si>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</si>
  <si>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</si>
  <si>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</si>
  <si>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</si>
  <si>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</si>
  <si>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</si>
  <si>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</si>
  <si>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</si>
  <si>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</si>
  <si>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</si>
  <si>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</si>
  <si>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</si>
  <si>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</si>
  <si>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</si>
  <si>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</si>
  <si>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</si>
  <si>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</si>
  <si>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</si>
  <si>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</si>
  <si>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</si>
  <si>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</si>
  <si>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</si>
  <si>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</si>
  <si>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</si>
  <si>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</si>
  <si>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</si>
  <si>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</si>
  <si>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</si>
  <si>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</si>
  <si>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</si>
  <si>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</si>
  <si>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</si>
  <si>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</si>
  <si>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</si>
  <si>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</si>
  <si>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</si>
  <si>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</si>
  <si>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</si>
  <si>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</si>
  <si>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</si>
  <si>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</si>
  <si>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</si>
  <si>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</si>
  <si>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</si>
  <si>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</si>
  <si>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</si>
  <si>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</si>
  <si>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</si>
  <si>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</si>
  <si>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</si>
  <si>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</si>
  <si>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</si>
  <si>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</si>
  <si>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</si>
  <si>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</si>
  <si>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</si>
  <si>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</si>
  <si>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</si>
  <si>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</si>
  <si>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</si>
  <si>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</si>
  <si>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</si>
  <si>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</si>
  <si>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</si>
  <si>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</si>
  <si>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</si>
  <si>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</si>
  <si>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</si>
  <si>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</si>
  <si>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</si>
  <si>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</si>
  <si>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</si>
  <si>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</si>
  <si>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</si>
  <si>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</si>
  <si>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</si>
  <si>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</si>
  <si>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</si>
  <si>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</si>
  <si>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</si>
  <si>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</si>
  <si>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</si>
  <si>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</si>
  <si>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</si>
  <si>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</si>
  <si>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</si>
  <si>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</si>
  <si>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</si>
  <si>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</si>
  <si>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</si>
  <si>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</si>
  <si>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</si>
  <si>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</si>
  <si>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</si>
  <si>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</si>
  <si>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</si>
  <si>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斜面・対策施設下部が全面的に水没した場合の崩壊危険度の評価手法の検討</t>
  </si>
  <si>
    <t>国土技術政策総合研究所</t>
  </si>
  <si>
    <t>室長　中谷 洋明</t>
  </si>
  <si>
    <t>令和2年度</t>
  </si>
  <si>
    <t>土砂災害研究部　土砂災害研究室</t>
  </si>
  <si>
    <t>-</t>
  </si>
  <si>
    <t>試験研究費</t>
  </si>
  <si>
    <t>職員旅費</t>
  </si>
  <si>
    <t>件</t>
  </si>
  <si>
    <t>国土技術政策総合研究所調べ</t>
  </si>
  <si>
    <t>内水氾濫後の急傾斜地崩壊対策施設リスク評価に関する研究項目の終了件数</t>
  </si>
  <si>
    <t>執行額（百万円）／　内水氾濫後の急傾斜地崩壊対策施設リスク評価に関する研究項目　　　　　　</t>
    <phoneticPr fontId="5"/>
  </si>
  <si>
    <t>百万円／件</t>
  </si>
  <si>
    <t>11 ICTの利活用及び技術研究開発の推進</t>
  </si>
  <si>
    <t>41 技術研究開発を推進する</t>
  </si>
  <si>
    <t>目標を達成した技術研究開発課題の割合</t>
  </si>
  <si>
    <t>－</t>
  </si>
  <si>
    <t>○</t>
  </si>
  <si>
    <t>-</t>
    <phoneticPr fontId="5"/>
  </si>
  <si>
    <t>A.パシフィックコンサルタンツ株式会社</t>
    <phoneticPr fontId="5"/>
  </si>
  <si>
    <t>役務費</t>
  </si>
  <si>
    <t>自然斜面における気液二相流解析モデル構築のための模型実験業務</t>
  </si>
  <si>
    <t>パシフィックコンサルタンツ株式会社</t>
  </si>
  <si>
    <t>国土防災技術株式会社</t>
  </si>
  <si>
    <t>内水氾濫を想定した斜面及び施設安定性検討業務</t>
  </si>
  <si>
    <t>-</t>
    <phoneticPr fontId="5"/>
  </si>
  <si>
    <t>国交</t>
    <rPh sb="0" eb="2">
      <t>コッコウ</t>
    </rPh>
    <phoneticPr fontId="5"/>
  </si>
  <si>
    <t>国土交通省</t>
    <rPh sb="0" eb="5">
      <t>コクドコウツウショウ</t>
    </rPh>
    <phoneticPr fontId="5"/>
  </si>
  <si>
    <t>-</t>
    <phoneticPr fontId="5"/>
  </si>
  <si>
    <t>国土交通省が実施している技術研究開発課題を効果的・効率的に推進することに資する。</t>
  </si>
  <si>
    <t>有</t>
  </si>
  <si>
    <t>無</t>
  </si>
  <si>
    <t>内閣府の国土強靭化基本計画で謳われている、防災のための重要インフラ等の機能維持に資する調査研究である。</t>
    <phoneticPr fontId="5"/>
  </si>
  <si>
    <t>都道府県が急傾斜地崩壊対策事業を実施する際に従わなければならない急傾斜地法で定める国の技術基準に関するものである。</t>
    <phoneticPr fontId="5"/>
  </si>
  <si>
    <t>近年全国各地で頻発している大規模な河川の氾濫や浸水による直接的な被害が多く発生し、近年の斜面の水没事象に対する危険度評価手法の開発は喫緊の課題である。</t>
    <phoneticPr fontId="5"/>
  </si>
  <si>
    <t>調査内容が専門的かつ高度であることから、第三者機関である技術提案評価審査会に諮ったうえで、支出先を選定しており、妥当性や競争性の確保に努めている。</t>
    <phoneticPr fontId="5"/>
  </si>
  <si>
    <t>類似業務等を参考にしてコスト水準の妥当性を確認している。</t>
    <phoneticPr fontId="5"/>
  </si>
  <si>
    <t>事業に必要な経費のみに支出している。</t>
    <phoneticPr fontId="5"/>
  </si>
  <si>
    <t>‐</t>
  </si>
  <si>
    <t>施設管理者の協力を得て必要なデータを効率的に収集するなどの工夫を行っている。</t>
    <rPh sb="0" eb="2">
      <t>シセツ</t>
    </rPh>
    <rPh sb="2" eb="5">
      <t>カンリシャ</t>
    </rPh>
    <phoneticPr fontId="5"/>
  </si>
  <si>
    <t>25百万円/2</t>
    <rPh sb="2" eb="3">
      <t>ヒャク</t>
    </rPh>
    <rPh sb="3" eb="5">
      <t>マンエン</t>
    </rPh>
    <phoneticPr fontId="5"/>
  </si>
  <si>
    <t>5百万円/1</t>
    <rPh sb="1" eb="3">
      <t>ヒャクマン</t>
    </rPh>
    <rPh sb="3" eb="4">
      <t>エン</t>
    </rPh>
    <phoneticPr fontId="5"/>
  </si>
  <si>
    <t>新型コロナウイルス感染拡大防止のため、現地調査や有識者へのヒアリングを一部縮小したために繰越が生じている。</t>
    <rPh sb="0" eb="2">
      <t>シンガタ</t>
    </rPh>
    <rPh sb="9" eb="11">
      <t>カンセン</t>
    </rPh>
    <rPh sb="11" eb="13">
      <t>カクダイ</t>
    </rPh>
    <rPh sb="13" eb="15">
      <t>ボウシ</t>
    </rPh>
    <rPh sb="19" eb="21">
      <t>ゲンチ</t>
    </rPh>
    <rPh sb="21" eb="23">
      <t>チョウサ</t>
    </rPh>
    <rPh sb="24" eb="27">
      <t>ユウシキシャ</t>
    </rPh>
    <rPh sb="35" eb="37">
      <t>イチブ</t>
    </rPh>
    <rPh sb="37" eb="39">
      <t>シュクショウ</t>
    </rPh>
    <rPh sb="44" eb="46">
      <t>クリコシ</t>
    </rPh>
    <rPh sb="47" eb="48">
      <t>ショウ</t>
    </rPh>
    <phoneticPr fontId="5"/>
  </si>
  <si>
    <t>当初見込み通りの研究項目を実施した。</t>
    <phoneticPr fontId="5"/>
  </si>
  <si>
    <t>新型コロナウイルス感染拡大防止のため、計画に一部変更があったものの、成果目標を概ね達成した。</t>
    <rPh sb="19" eb="21">
      <t>ケイカク</t>
    </rPh>
    <rPh sb="22" eb="24">
      <t>イチブ</t>
    </rPh>
    <rPh sb="24" eb="26">
      <t>ヘンコウ</t>
    </rPh>
    <rPh sb="34" eb="36">
      <t>セイカ</t>
    </rPh>
    <rPh sb="36" eb="38">
      <t>モクヒョウ</t>
    </rPh>
    <rPh sb="39" eb="40">
      <t>オオム</t>
    </rPh>
    <rPh sb="41" eb="43">
      <t>タッセイ</t>
    </rPh>
    <phoneticPr fontId="5"/>
  </si>
  <si>
    <t>随意契約（企画競争）による支出を行い、効率的かつ効果的な事業実施に努めた。</t>
    <rPh sb="0" eb="2">
      <t>ズイイ</t>
    </rPh>
    <rPh sb="2" eb="4">
      <t>ケイヤク</t>
    </rPh>
    <rPh sb="5" eb="7">
      <t>キカク</t>
    </rPh>
    <rPh sb="7" eb="9">
      <t>キョウソウ</t>
    </rPh>
    <rPh sb="13" eb="15">
      <t>シシュツ</t>
    </rPh>
    <rPh sb="16" eb="17">
      <t>オコナ</t>
    </rPh>
    <rPh sb="19" eb="21">
      <t>コウリツ</t>
    </rPh>
    <rPh sb="20" eb="21">
      <t>ジッコウ</t>
    </rPh>
    <rPh sb="21" eb="22">
      <t>テキ</t>
    </rPh>
    <rPh sb="24" eb="27">
      <t>コウカテキ</t>
    </rPh>
    <rPh sb="28" eb="30">
      <t>ジギョウ</t>
    </rPh>
    <rPh sb="30" eb="32">
      <t>ジッシ</t>
    </rPh>
    <rPh sb="33" eb="34">
      <t>ツト</t>
    </rPh>
    <phoneticPr fontId="5"/>
  </si>
  <si>
    <t>政策目的の達成のための基礎資料として活用する。</t>
    <rPh sb="0" eb="2">
      <t>セイサク</t>
    </rPh>
    <rPh sb="2" eb="4">
      <t>モクテキ</t>
    </rPh>
    <rPh sb="5" eb="7">
      <t>タッセイ</t>
    </rPh>
    <rPh sb="11" eb="13">
      <t>キソ</t>
    </rPh>
    <rPh sb="13" eb="15">
      <t>シリョウ</t>
    </rPh>
    <rPh sb="18" eb="20">
      <t>カツヨウ</t>
    </rPh>
    <phoneticPr fontId="5"/>
  </si>
  <si>
    <t>近年の豪雨災害により大規模な氾濫・浸水が発生し急傾斜地及びその対策施設下部が全面的に水没する事象が発生している。急傾斜地において斜面下部が水没した場合に斜面が不安定化するタイミングと度合いを評価する必要がある。また、法枠工、擁壁工等の急傾斜地崩壊対策施設が設置されている場合には、施設設計上想定されている斜面の土質強度が得られなくなり、斜面内の排水が出来なくなることで、斜面の安定性を確保する施設機能が十分に発揮されないリスクを定量化する必要がある。</t>
    <phoneticPr fontId="5"/>
  </si>
  <si>
    <t>・本事業は、近年の豪雨災害により大規模な氾濫・浸水が発生し急傾斜地及びその対策施設下部が全面的に水没した場合の斜面の安定性を確保する施設機能が十分に発揮されないリスクの定量化を試行し、有意な成果が得られた。
・支出にあたっては、随意契約（企画競争）により競争性の確保に努めた。</t>
    <rPh sb="1" eb="2">
      <t>ホン</t>
    </rPh>
    <rPh sb="2" eb="4">
      <t>ジギョウ</t>
    </rPh>
    <rPh sb="52" eb="54">
      <t>バアイ</t>
    </rPh>
    <rPh sb="88" eb="90">
      <t>シコウ</t>
    </rPh>
    <rPh sb="92" eb="94">
      <t>ユウイ</t>
    </rPh>
    <rPh sb="95" eb="97">
      <t>セイカ</t>
    </rPh>
    <rPh sb="98" eb="99">
      <t>エ</t>
    </rPh>
    <rPh sb="105" eb="107">
      <t>シシュツ</t>
    </rPh>
    <rPh sb="114" eb="116">
      <t>ズイイ</t>
    </rPh>
    <rPh sb="116" eb="118">
      <t>ケイヤク</t>
    </rPh>
    <phoneticPr fontId="5"/>
  </si>
  <si>
    <t xml:space="preserve">擁壁※1等が洪水及び内水※2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
※1　擁壁：土圧や地すべりなどの滑動力に対して斜面の崩壊やすべりを防止するための壁体の構造物
※2　内水：水防法第 2 条第 1 項に規定される雨水出水を指し、一時的に大量の降雨が生じた場合において排水施設に当該雨水を排除できないこと又は排水施設から河川その他の公共の水域若しくは海域に当該雨水を排除できないことによる出水。
</t>
    <phoneticPr fontId="5"/>
  </si>
  <si>
    <t>・擁壁等の管理者である自治体において有効に活用されるべく、結果の解釈が容易で扱いやすい危険度評価指標となるように留意して取り組む。</t>
    <rPh sb="1" eb="3">
      <t>ヨウヘキ</t>
    </rPh>
    <rPh sb="3" eb="4">
      <t>トウ</t>
    </rPh>
    <rPh sb="5" eb="8">
      <t>カンリシャ</t>
    </rPh>
    <rPh sb="11" eb="14">
      <t>ジチタイ</t>
    </rPh>
    <rPh sb="18" eb="20">
      <t>ユウコウ</t>
    </rPh>
    <rPh sb="21" eb="23">
      <t>カツヨウ</t>
    </rPh>
    <rPh sb="29" eb="31">
      <t>ケッカ</t>
    </rPh>
    <rPh sb="32" eb="34">
      <t>カイシャク</t>
    </rPh>
    <rPh sb="35" eb="37">
      <t>ヨウイ</t>
    </rPh>
    <rPh sb="38" eb="39">
      <t>アツカ</t>
    </rPh>
    <rPh sb="43" eb="46">
      <t>キケンド</t>
    </rPh>
    <rPh sb="46" eb="48">
      <t>ヒョウカ</t>
    </rPh>
    <rPh sb="48" eb="50">
      <t>シヒョウ</t>
    </rPh>
    <phoneticPr fontId="5"/>
  </si>
  <si>
    <t>随意契約
（企画競争）</t>
    <phoneticPr fontId="5"/>
  </si>
  <si>
    <t>-</t>
    <phoneticPr fontId="5"/>
  </si>
  <si>
    <t>内水氾濫後の急傾斜地崩壊対策施設リスク評価に関する実態調査結果1件を公開する。</t>
    <phoneticPr fontId="5"/>
  </si>
  <si>
    <t>内水氾濫後の急傾斜地崩壊対策施設リスク評価に関する実態調査公開件数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</si>
</sst>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140637</xdr:colOff>
      <xdr:row>759</xdr:row>
      <xdr:rowOff>127451</xdr:rowOff>
    </xdr:from>
    <xdr:ext cx="3013362" cy="507940"/>
    <xdr:sp macro="" textlink="">
      <xdr:nvSpPr>
        <xdr:cNvPr id="20" name="契約方式大かっこ">
          <a:extLst>
            <a:ext uri="{FF2B5EF4-FFF2-40B4-BE49-F238E27FC236}">
              <a16:creationId xmlns:a16="http://schemas.microsoft.com/office/drawing/2014/main" id="{00000000-0008-0000-0000-000014000000}"/>
            </a:ext>
          </a:extLst>
        </xdr:cNvPr>
        <xdr:cNvSpPr/>
      </xdr:nvSpPr>
      <xdr:spPr>
        <a:xfrm>
          <a:off x="6541437" y="42704201"/>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55943</xdr:colOff>
      <xdr:row>757</xdr:row>
      <xdr:rowOff>19245</xdr:rowOff>
    </xdr:from>
    <xdr:to>
      <xdr:col>46</xdr:col>
      <xdr:colOff>49260</xdr:colOff>
      <xdr:row>759</xdr:row>
      <xdr:rowOff>86790</xdr:rowOff>
    </xdr:to>
    <xdr:sp macro="" textlink="">
      <xdr:nvSpPr>
        <xdr:cNvPr id="21" name="契約方式上位">
          <a:extLst>
            <a:ext uri="{FF2B5EF4-FFF2-40B4-BE49-F238E27FC236}">
              <a16:creationId xmlns:a16="http://schemas.microsoft.com/office/drawing/2014/main" id="{00000000-0008-0000-0000-000015000000}"/>
            </a:ext>
          </a:extLst>
        </xdr:cNvPr>
        <xdr:cNvSpPr txBox="1"/>
      </xdr:nvSpPr>
      <xdr:spPr>
        <a:xfrm>
          <a:off x="6791479" y="41140031"/>
          <a:ext cx="2646710" cy="775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民間企業（２社）
　　２５百万円</a:t>
          </a:r>
          <a:endParaRPr lang="en-US" altLang="en-US">
            <a:effectLst/>
          </a:endParaRPr>
        </a:p>
      </xdr:txBody>
    </xdr:sp>
    <xdr:clientData/>
  </xdr:twoCellAnchor>
  <xdr:oneCellAnchor>
    <xdr:from>
      <xdr:col>33</xdr:col>
      <xdr:colOff>49015</xdr:colOff>
      <xdr:row>756</xdr:row>
      <xdr:rowOff>17307</xdr:rowOff>
    </xdr:from>
    <xdr:ext cx="2313214" cy="275717"/>
    <xdr:sp macro="" textlink="">
      <xdr:nvSpPr>
        <xdr:cNvPr id="22" name="契約方式">
          <a:extLst>
            <a:ext uri="{FF2B5EF4-FFF2-40B4-BE49-F238E27FC236}">
              <a16:creationId xmlns:a16="http://schemas.microsoft.com/office/drawing/2014/main" id="{00000000-0008-0000-0000-000016000000}"/>
            </a:ext>
          </a:extLst>
        </xdr:cNvPr>
        <xdr:cNvSpPr txBox="1"/>
      </xdr:nvSpPr>
      <xdr:spPr>
        <a:xfrm>
          <a:off x="6784551" y="4078430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32657</xdr:colOff>
      <xdr:row>749</xdr:row>
      <xdr:rowOff>115658</xdr:rowOff>
    </xdr:from>
    <xdr:to>
      <xdr:col>24</xdr:col>
      <xdr:colOff>115787</xdr:colOff>
      <xdr:row>751</xdr:row>
      <xdr:rowOff>148643</xdr:rowOff>
    </xdr:to>
    <xdr:sp macro="" textlink="">
      <xdr:nvSpPr>
        <xdr:cNvPr id="23" name="機関名">
          <a:extLst>
            <a:ext uri="{FF2B5EF4-FFF2-40B4-BE49-F238E27FC236}">
              <a16:creationId xmlns:a16="http://schemas.microsoft.com/office/drawing/2014/main" id="{00000000-0008-0000-0000-000017000000}"/>
            </a:ext>
          </a:extLst>
        </xdr:cNvPr>
        <xdr:cNvSpPr txBox="1"/>
      </xdr:nvSpPr>
      <xdr:spPr>
        <a:xfrm>
          <a:off x="1665514" y="3840615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２５百万円</a:t>
          </a:r>
        </a:p>
      </xdr:txBody>
    </xdr:sp>
    <xdr:clientData/>
  </xdr:twoCellAnchor>
  <xdr:twoCellAnchor>
    <xdr:from>
      <xdr:col>15</xdr:col>
      <xdr:colOff>173531</xdr:colOff>
      <xdr:row>758</xdr:row>
      <xdr:rowOff>55415</xdr:rowOff>
    </xdr:from>
    <xdr:to>
      <xdr:col>32</xdr:col>
      <xdr:colOff>186571</xdr:colOff>
      <xdr:row>758</xdr:row>
      <xdr:rowOff>55415</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235138" y="4152998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173531</xdr:colOff>
      <xdr:row>757</xdr:row>
      <xdr:rowOff>45861</xdr:rowOff>
    </xdr:from>
    <xdr:to>
      <xdr:col>15</xdr:col>
      <xdr:colOff>173531</xdr:colOff>
      <xdr:row>758</xdr:row>
      <xdr:rowOff>53921</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235138" y="41166647"/>
          <a:ext cx="0" cy="3618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190500</xdr:colOff>
      <xdr:row>751</xdr:row>
      <xdr:rowOff>349242</xdr:rowOff>
    </xdr:from>
    <xdr:ext cx="3390900" cy="1803408"/>
    <xdr:sp macro="" textlink="">
      <xdr:nvSpPr>
        <xdr:cNvPr id="26" name="契約方式大かっこ">
          <a:extLst>
            <a:ext uri="{FF2B5EF4-FFF2-40B4-BE49-F238E27FC236}">
              <a16:creationId xmlns:a16="http://schemas.microsoft.com/office/drawing/2014/main" id="{00000000-0008-0000-0000-00001A000000}"/>
            </a:ext>
          </a:extLst>
        </xdr:cNvPr>
        <xdr:cNvSpPr/>
      </xdr:nvSpPr>
      <xdr:spPr>
        <a:xfrm>
          <a:off x="1590675" y="40106592"/>
          <a:ext cx="3390900" cy="18034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eaLnBrk="1" fontAlgn="auto" latinLnBrk="0" hangingPunct="1"/>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89807</xdr:colOff>
      <xdr:row>750</xdr:row>
      <xdr:rowOff>345171</xdr:rowOff>
    </xdr:from>
    <xdr:to>
      <xdr:col>46</xdr:col>
      <xdr:colOff>33391</xdr:colOff>
      <xdr:row>755</xdr:row>
      <xdr:rowOff>32910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621236" y="38989457"/>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18547</xdr:colOff>
      <xdr:row>752</xdr:row>
      <xdr:rowOff>199373</xdr:rowOff>
    </xdr:from>
    <xdr:to>
      <xdr:col>45</xdr:col>
      <xdr:colOff>23263</xdr:colOff>
      <xdr:row>753</xdr:row>
      <xdr:rowOff>342899</xdr:rowOff>
    </xdr:to>
    <xdr:sp macro="" textlink="">
      <xdr:nvSpPr>
        <xdr:cNvPr id="28" name="職員旅費">
          <a:extLst>
            <a:ext uri="{FF2B5EF4-FFF2-40B4-BE49-F238E27FC236}">
              <a16:creationId xmlns:a16="http://schemas.microsoft.com/office/drawing/2014/main" id="{00000000-0008-0000-0000-00001C000000}"/>
            </a:ext>
          </a:extLst>
        </xdr:cNvPr>
        <xdr:cNvSpPr/>
      </xdr:nvSpPr>
      <xdr:spPr>
        <a:xfrm>
          <a:off x="6819397" y="40309148"/>
          <a:ext cx="2204991" cy="4959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０．０百万円</a:t>
          </a:r>
          <a:endParaRPr kumimoji="1" lang="en-US" altLang="en-US" sz="1100">
            <a:solidFill>
              <a:sysClr val="windowText" lastClr="000000"/>
            </a:solidFill>
            <a:latin typeface="+mj-ea"/>
            <a:ea typeface="+mj-ea"/>
          </a:endParaRPr>
        </a:p>
      </xdr:txBody>
    </xdr:sp>
    <xdr:clientData/>
  </xdr:twoCellAnchor>
  <xdr:twoCellAnchor>
    <xdr:from>
      <xdr:col>35</xdr:col>
      <xdr:colOff>66172</xdr:colOff>
      <xdr:row>752</xdr:row>
      <xdr:rowOff>127242</xdr:rowOff>
    </xdr:from>
    <xdr:to>
      <xdr:col>46</xdr:col>
      <xdr:colOff>78146</xdr:colOff>
      <xdr:row>753</xdr:row>
      <xdr:rowOff>76948</xdr:rowOff>
    </xdr:to>
    <xdr:sp macro="" textlink="">
      <xdr:nvSpPr>
        <xdr:cNvPr id="29" name="試験研究費">
          <a:extLst>
            <a:ext uri="{FF2B5EF4-FFF2-40B4-BE49-F238E27FC236}">
              <a16:creationId xmlns:a16="http://schemas.microsoft.com/office/drawing/2014/main" id="{00000000-0008-0000-0000-00001D000000}"/>
            </a:ext>
          </a:extLst>
        </xdr:cNvPr>
        <xdr:cNvSpPr/>
      </xdr:nvSpPr>
      <xdr:spPr>
        <a:xfrm>
          <a:off x="7209922" y="39479099"/>
          <a:ext cx="2257153" cy="3034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33</xdr:col>
      <xdr:colOff>189140</xdr:colOff>
      <xdr:row>751</xdr:row>
      <xdr:rowOff>73018</xdr:rowOff>
    </xdr:from>
    <xdr:to>
      <xdr:col>45</xdr:col>
      <xdr:colOff>2924</xdr:colOff>
      <xdr:row>752</xdr:row>
      <xdr:rowOff>16473</xdr:rowOff>
    </xdr:to>
    <xdr:sp macro="" textlink="">
      <xdr:nvSpPr>
        <xdr:cNvPr id="30" name="事務費">
          <a:extLst>
            <a:ext uri="{FF2B5EF4-FFF2-40B4-BE49-F238E27FC236}">
              <a16:creationId xmlns:a16="http://schemas.microsoft.com/office/drawing/2014/main" id="{00000000-0008-0000-0000-00001E000000}"/>
            </a:ext>
          </a:extLst>
        </xdr:cNvPr>
        <xdr:cNvSpPr/>
      </xdr:nvSpPr>
      <xdr:spPr>
        <a:xfrm>
          <a:off x="6924676" y="39071089"/>
          <a:ext cx="2263069" cy="2972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０．０百万円</a:t>
          </a:r>
        </a:p>
      </xdr:txBody>
    </xdr:sp>
    <xdr:clientData/>
  </xdr:twoCellAnchor>
  <xdr:oneCellAnchor>
    <xdr:from>
      <xdr:col>9</xdr:col>
      <xdr:colOff>95250</xdr:colOff>
      <xdr:row>751</xdr:row>
      <xdr:rowOff>352424</xdr:rowOff>
    </xdr:from>
    <xdr:ext cx="2952750" cy="1857375"/>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895475" y="41633774"/>
          <a:ext cx="2952750" cy="1857375"/>
        </a:xfrm>
        <a:prstGeom prst="rect">
          <a:avLst/>
        </a:prstGeom>
        <a:solidFill>
          <a:sysClr val="window" lastClr="FFFFFF"/>
        </a:solidFill>
        <a:ln w="9525">
          <a:noFill/>
          <a:miter lim="800000"/>
          <a:headEnd/>
          <a:tailEnd/>
        </a:ln>
      </xdr:spPr>
      <xdr:txBody>
        <a:bodyPr vertOverflow="overflow" horzOverflow="overflow" wrap="square" lIns="27432"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擁壁等が洪水及び内水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a:t>
          </a:r>
        </a:p>
      </xdr:txBody>
    </xdr:sp>
    <xdr:clientData/>
  </xdr:oneCellAnchor>
  <xdr:oneCellAnchor>
    <xdr:from>
      <xdr:col>33</xdr:col>
      <xdr:colOff>57149</xdr:colOff>
      <xdr:row>759</xdr:row>
      <xdr:rowOff>114299</xdr:rowOff>
    </xdr:from>
    <xdr:ext cx="2809876" cy="752001"/>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57974" y="44215049"/>
          <a:ext cx="2809876" cy="752001"/>
        </a:xfrm>
        <a:prstGeom prst="rect">
          <a:avLst/>
        </a:prstGeom>
        <a:solidFill>
          <a:srgbClr val="FFFFFF"/>
        </a:solidFill>
        <a:ln w="9525">
          <a:noFill/>
          <a:miter lim="800000"/>
          <a:headEnd/>
          <a:tailEnd/>
        </a:ln>
      </xdr:spPr>
      <xdr:txBody>
        <a:bodyPr vertOverflow="overflow" horzOverflow="overflow" wrap="square" lIns="27432"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調査対象とする斜面の既往対策施設下部が浸水した影響について、赤外線画像解析、及び斜面安定性に係る数値解析を実施する。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656</v>
      </c>
      <c r="AK2" s="191"/>
      <c r="AL2" s="191"/>
      <c r="AM2" s="191"/>
      <c r="AN2" s="83" t="s">
        <v>325</v>
      </c>
      <c r="AO2" s="191">
        <v>20</v>
      </c>
      <c r="AP2" s="191"/>
      <c r="AQ2" s="191"/>
      <c r="AR2" s="84" t="s">
        <v>628</v>
      </c>
      <c r="AS2" s="192">
        <v>540</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2">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8" t="s">
        <v>208</v>
      </c>
      <c r="B8" s="809"/>
      <c r="C8" s="809"/>
      <c r="D8" s="809"/>
      <c r="E8" s="809"/>
      <c r="F8" s="810"/>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4"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5"/>
    </row>
    <row r="9" spans="1:50" ht="80.25" customHeight="1" x14ac:dyDescent="0.2">
      <c r="A9" s="108" t="s">
        <v>23</v>
      </c>
      <c r="B9" s="109"/>
      <c r="C9" s="109"/>
      <c r="D9" s="109"/>
      <c r="E9" s="109"/>
      <c r="F9" s="109"/>
      <c r="G9" s="553" t="s">
        <v>677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24.5" customHeight="1" x14ac:dyDescent="0.2">
      <c r="A10" s="726" t="s">
        <v>29</v>
      </c>
      <c r="B10" s="727"/>
      <c r="C10" s="727"/>
      <c r="D10" s="727"/>
      <c r="E10" s="727"/>
      <c r="F10" s="727"/>
      <c r="G10" s="656" t="s">
        <v>679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6" t="s">
        <v>5</v>
      </c>
      <c r="B11" s="727"/>
      <c r="C11" s="727"/>
      <c r="D11" s="727"/>
      <c r="E11" s="727"/>
      <c r="F11" s="73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8"/>
    </row>
    <row r="13" spans="1:50" ht="21" customHeight="1" x14ac:dyDescent="0.2">
      <c r="A13" s="105"/>
      <c r="B13" s="106"/>
      <c r="C13" s="106"/>
      <c r="D13" s="106"/>
      <c r="E13" s="106"/>
      <c r="F13" s="107"/>
      <c r="G13" s="729" t="s">
        <v>6</v>
      </c>
      <c r="H13" s="730"/>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v>30</v>
      </c>
      <c r="AE13" s="149"/>
      <c r="AF13" s="149"/>
      <c r="AG13" s="149"/>
      <c r="AH13" s="149"/>
      <c r="AI13" s="149"/>
      <c r="AJ13" s="150"/>
      <c r="AK13" s="148" t="s">
        <v>635</v>
      </c>
      <c r="AL13" s="149"/>
      <c r="AM13" s="149"/>
      <c r="AN13" s="149"/>
      <c r="AO13" s="149"/>
      <c r="AP13" s="149"/>
      <c r="AQ13" s="150"/>
      <c r="AR13" s="145" t="s">
        <v>655</v>
      </c>
      <c r="AS13" s="146"/>
      <c r="AT13" s="146"/>
      <c r="AU13" s="146"/>
      <c r="AV13" s="146"/>
      <c r="AW13" s="146"/>
      <c r="AX13" s="376"/>
    </row>
    <row r="14" spans="1:50" ht="21" customHeight="1" x14ac:dyDescent="0.2">
      <c r="A14" s="105"/>
      <c r="B14" s="106"/>
      <c r="C14" s="106"/>
      <c r="D14" s="106"/>
      <c r="E14" s="106"/>
      <c r="F14" s="107"/>
      <c r="G14" s="731"/>
      <c r="H14" s="732"/>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0</v>
      </c>
      <c r="AE14" s="149"/>
      <c r="AF14" s="149"/>
      <c r="AG14" s="149"/>
      <c r="AH14" s="149"/>
      <c r="AI14" s="149"/>
      <c r="AJ14" s="150"/>
      <c r="AK14" s="148">
        <v>0</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31"/>
      <c r="H15" s="732"/>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v>0</v>
      </c>
      <c r="AE15" s="149"/>
      <c r="AF15" s="149"/>
      <c r="AG15" s="149"/>
      <c r="AH15" s="149"/>
      <c r="AI15" s="149"/>
      <c r="AJ15" s="150"/>
      <c r="AK15" s="148">
        <v>5</v>
      </c>
      <c r="AL15" s="149"/>
      <c r="AM15" s="149"/>
      <c r="AN15" s="149"/>
      <c r="AO15" s="149"/>
      <c r="AP15" s="149"/>
      <c r="AQ15" s="150"/>
      <c r="AR15" s="148" t="s">
        <v>655</v>
      </c>
      <c r="AS15" s="149"/>
      <c r="AT15" s="149"/>
      <c r="AU15" s="149"/>
      <c r="AV15" s="149"/>
      <c r="AW15" s="149"/>
      <c r="AX15" s="609"/>
    </row>
    <row r="16" spans="1:50" ht="21" customHeight="1" x14ac:dyDescent="0.2">
      <c r="A16" s="105"/>
      <c r="B16" s="106"/>
      <c r="C16" s="106"/>
      <c r="D16" s="106"/>
      <c r="E16" s="106"/>
      <c r="F16" s="107"/>
      <c r="G16" s="731"/>
      <c r="H16" s="732"/>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-5</v>
      </c>
      <c r="AE16" s="149"/>
      <c r="AF16" s="149"/>
      <c r="AG16" s="149"/>
      <c r="AH16" s="149"/>
      <c r="AI16" s="149"/>
      <c r="AJ16" s="150"/>
      <c r="AK16" s="148" t="s">
        <v>635</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31"/>
      <c r="H17" s="732"/>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v>0</v>
      </c>
      <c r="AE17" s="149"/>
      <c r="AF17" s="149"/>
      <c r="AG17" s="149"/>
      <c r="AH17" s="149"/>
      <c r="AI17" s="149"/>
      <c r="AJ17" s="150"/>
      <c r="AK17" s="148" t="s">
        <v>635</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0</v>
      </c>
      <c r="X18" s="155"/>
      <c r="Y18" s="155"/>
      <c r="Z18" s="155"/>
      <c r="AA18" s="155"/>
      <c r="AB18" s="155"/>
      <c r="AC18" s="156"/>
      <c r="AD18" s="154">
        <f>SUM(AD13:AJ17)</f>
        <v>25</v>
      </c>
      <c r="AE18" s="155"/>
      <c r="AF18" s="155"/>
      <c r="AG18" s="155"/>
      <c r="AH18" s="155"/>
      <c r="AI18" s="155"/>
      <c r="AJ18" s="156"/>
      <c r="AK18" s="154">
        <f>SUM(AK13:AQ17)</f>
        <v>5</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25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9" t="s">
        <v>274</v>
      </c>
      <c r="H21" s="910"/>
      <c r="I21" s="910"/>
      <c r="J21" s="910"/>
      <c r="K21" s="910"/>
      <c r="L21" s="910"/>
      <c r="M21" s="910"/>
      <c r="N21" s="910"/>
      <c r="O21" s="910"/>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0.83333333333333337</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636</v>
      </c>
      <c r="H23" s="118"/>
      <c r="I23" s="118"/>
      <c r="J23" s="118"/>
      <c r="K23" s="118"/>
      <c r="L23" s="118"/>
      <c r="M23" s="118"/>
      <c r="N23" s="118"/>
      <c r="O23" s="119"/>
      <c r="P23" s="145" t="s">
        <v>648</v>
      </c>
      <c r="Q23" s="146"/>
      <c r="R23" s="146"/>
      <c r="S23" s="146"/>
      <c r="T23" s="146"/>
      <c r="U23" s="146"/>
      <c r="V23" s="147"/>
      <c r="W23" s="145" t="s">
        <v>648</v>
      </c>
      <c r="X23" s="146"/>
      <c r="Y23" s="146"/>
      <c r="Z23" s="146"/>
      <c r="AA23" s="146"/>
      <c r="AB23" s="146"/>
      <c r="AC23" s="147"/>
      <c r="AD23" s="134" t="s">
        <v>682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637</v>
      </c>
      <c r="H24" s="121"/>
      <c r="I24" s="121"/>
      <c r="J24" s="121"/>
      <c r="K24" s="121"/>
      <c r="L24" s="121"/>
      <c r="M24" s="121"/>
      <c r="N24" s="121"/>
      <c r="O24" s="122"/>
      <c r="P24" s="148" t="s">
        <v>648</v>
      </c>
      <c r="Q24" s="149"/>
      <c r="R24" s="149"/>
      <c r="S24" s="149"/>
      <c r="T24" s="149"/>
      <c r="U24" s="149"/>
      <c r="V24" s="150"/>
      <c r="W24" s="148" t="s">
        <v>648</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3</v>
      </c>
      <c r="AV31" s="256"/>
      <c r="AW31" s="360" t="s">
        <v>175</v>
      </c>
      <c r="AX31" s="361"/>
    </row>
    <row r="32" spans="1:50" ht="23.25" customHeight="1" x14ac:dyDescent="0.2">
      <c r="A32" s="496"/>
      <c r="B32" s="494"/>
      <c r="C32" s="494"/>
      <c r="D32" s="494"/>
      <c r="E32" s="494"/>
      <c r="F32" s="495"/>
      <c r="G32" s="521" t="s">
        <v>683</v>
      </c>
      <c r="H32" s="522"/>
      <c r="I32" s="522"/>
      <c r="J32" s="522"/>
      <c r="K32" s="522"/>
      <c r="L32" s="522"/>
      <c r="M32" s="522"/>
      <c r="N32" s="522"/>
      <c r="O32" s="523"/>
      <c r="P32" s="176" t="s">
        <v>684</v>
      </c>
      <c r="Q32" s="176"/>
      <c r="R32" s="176"/>
      <c r="S32" s="176"/>
      <c r="T32" s="176"/>
      <c r="U32" s="176"/>
      <c r="V32" s="176"/>
      <c r="W32" s="176"/>
      <c r="X32" s="218"/>
      <c r="Y32" s="324" t="s">
        <v>12</v>
      </c>
      <c r="Z32" s="530"/>
      <c r="AA32" s="531"/>
      <c r="AB32" s="532" t="s">
        <v>638</v>
      </c>
      <c r="AC32" s="532"/>
      <c r="AD32" s="532"/>
      <c r="AE32" s="348" t="s">
        <v>635</v>
      </c>
      <c r="AF32" s="349"/>
      <c r="AG32" s="349"/>
      <c r="AH32" s="349"/>
      <c r="AI32" s="348" t="s">
        <v>635</v>
      </c>
      <c r="AJ32" s="349"/>
      <c r="AK32" s="349"/>
      <c r="AL32" s="349"/>
      <c r="AM32" s="348">
        <v>1</v>
      </c>
      <c r="AN32" s="349"/>
      <c r="AO32" s="349"/>
      <c r="AP32" s="349"/>
      <c r="AQ32" s="151" t="s">
        <v>635</v>
      </c>
      <c r="AR32" s="152"/>
      <c r="AS32" s="152"/>
      <c r="AT32" s="153"/>
      <c r="AU32" s="349" t="s">
        <v>635</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t="s">
        <v>635</v>
      </c>
      <c r="AF33" s="349"/>
      <c r="AG33" s="349"/>
      <c r="AH33" s="349"/>
      <c r="AI33" s="348" t="s">
        <v>635</v>
      </c>
      <c r="AJ33" s="349"/>
      <c r="AK33" s="349"/>
      <c r="AL33" s="349"/>
      <c r="AM33" s="348">
        <v>1</v>
      </c>
      <c r="AN33" s="349"/>
      <c r="AO33" s="349"/>
      <c r="AP33" s="349"/>
      <c r="AQ33" s="151" t="s">
        <v>635</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v>100</v>
      </c>
      <c r="AN34" s="349"/>
      <c r="AO34" s="349"/>
      <c r="AP34" s="349"/>
      <c r="AQ34" s="151" t="s">
        <v>635</v>
      </c>
      <c r="AR34" s="152"/>
      <c r="AS34" s="152"/>
      <c r="AT34" s="153"/>
      <c r="AU34" s="349" t="s">
        <v>635</v>
      </c>
      <c r="AV34" s="349"/>
      <c r="AW34" s="349"/>
      <c r="AX34" s="350"/>
    </row>
    <row r="35" spans="1:51" ht="23.25" customHeight="1" x14ac:dyDescent="0.2">
      <c r="A35" s="882" t="s">
        <v>299</v>
      </c>
      <c r="B35" s="883"/>
      <c r="C35" s="883"/>
      <c r="D35" s="883"/>
      <c r="E35" s="883"/>
      <c r="F35" s="884"/>
      <c r="G35" s="888" t="s">
        <v>639</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2" t="s">
        <v>299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2" t="s">
        <v>299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2">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2" t="s">
        <v>299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2">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2" t="s">
        <v>299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2">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309</v>
      </c>
      <c r="AF65" s="320"/>
      <c r="AG65" s="320"/>
      <c r="AH65" s="320"/>
      <c r="AI65" s="320" t="s">
        <v>331</v>
      </c>
      <c r="AJ65" s="320"/>
      <c r="AK65" s="320"/>
      <c r="AL65" s="320"/>
      <c r="AM65" s="320" t="s">
        <v>428</v>
      </c>
      <c r="AN65" s="320"/>
      <c r="AO65" s="320"/>
      <c r="AP65" s="320"/>
      <c r="AQ65" s="200" t="s">
        <v>184</v>
      </c>
      <c r="AR65" s="184"/>
      <c r="AS65" s="184"/>
      <c r="AT65" s="185"/>
      <c r="AU65" s="961" t="s">
        <v>133</v>
      </c>
      <c r="AV65" s="961"/>
      <c r="AW65" s="961"/>
      <c r="AX65" s="962"/>
      <c r="AY65">
        <f>COUNTA($H$67)</f>
        <v>0</v>
      </c>
    </row>
    <row r="66" spans="1:51" ht="18.75" hidden="1" customHeight="1" x14ac:dyDescent="0.2">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3"/>
      <c r="AY66">
        <f>$AY$65</f>
        <v>0</v>
      </c>
    </row>
    <row r="67" spans="1:51" ht="23.25" hidden="1" customHeight="1" x14ac:dyDescent="0.2">
      <c r="A67" s="833"/>
      <c r="B67" s="834"/>
      <c r="C67" s="834"/>
      <c r="D67" s="834"/>
      <c r="E67" s="834"/>
      <c r="F67" s="835"/>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289</v>
      </c>
      <c r="AC67" s="936"/>
      <c r="AD67" s="936"/>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2">
      <c r="A68" s="833"/>
      <c r="B68" s="834"/>
      <c r="C68" s="834"/>
      <c r="D68" s="834"/>
      <c r="E68" s="834"/>
      <c r="F68" s="835"/>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289</v>
      </c>
      <c r="AC68" s="959"/>
      <c r="AD68" s="959"/>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2">
      <c r="A69" s="833"/>
      <c r="B69" s="834"/>
      <c r="C69" s="834"/>
      <c r="D69" s="834"/>
      <c r="E69" s="834"/>
      <c r="F69" s="835"/>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290</v>
      </c>
      <c r="AC69" s="960"/>
      <c r="AD69" s="960"/>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2">
      <c r="A70" s="833" t="s">
        <v>275</v>
      </c>
      <c r="B70" s="834"/>
      <c r="C70" s="834"/>
      <c r="D70" s="834"/>
      <c r="E70" s="834"/>
      <c r="F70" s="835"/>
      <c r="G70" s="924" t="s">
        <v>187</v>
      </c>
      <c r="H70" s="925"/>
      <c r="I70" s="925"/>
      <c r="J70" s="925"/>
      <c r="K70" s="925"/>
      <c r="L70" s="925"/>
      <c r="M70" s="925"/>
      <c r="N70" s="925"/>
      <c r="O70" s="925"/>
      <c r="P70" s="925"/>
      <c r="Q70" s="925"/>
      <c r="R70" s="925"/>
      <c r="S70" s="925"/>
      <c r="T70" s="925"/>
      <c r="U70" s="925"/>
      <c r="V70" s="925"/>
      <c r="W70" s="928" t="s">
        <v>288</v>
      </c>
      <c r="X70" s="929"/>
      <c r="Y70" s="934" t="s">
        <v>12</v>
      </c>
      <c r="Z70" s="934"/>
      <c r="AA70" s="935"/>
      <c r="AB70" s="936" t="s">
        <v>289</v>
      </c>
      <c r="AC70" s="936"/>
      <c r="AD70" s="936"/>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2">
      <c r="A71" s="833"/>
      <c r="B71" s="834"/>
      <c r="C71" s="834"/>
      <c r="D71" s="834"/>
      <c r="E71" s="834"/>
      <c r="F71" s="835"/>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289</v>
      </c>
      <c r="AC71" s="959"/>
      <c r="AD71" s="959"/>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2">
      <c r="A72" s="836"/>
      <c r="B72" s="837"/>
      <c r="C72" s="837"/>
      <c r="D72" s="837"/>
      <c r="E72" s="837"/>
      <c r="F72" s="838"/>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290</v>
      </c>
      <c r="AC72" s="960"/>
      <c r="AD72" s="960"/>
      <c r="AE72" s="356"/>
      <c r="AF72" s="357"/>
      <c r="AG72" s="357"/>
      <c r="AH72" s="357"/>
      <c r="AI72" s="356"/>
      <c r="AJ72" s="357"/>
      <c r="AK72" s="357"/>
      <c r="AL72" s="357"/>
      <c r="AM72" s="356"/>
      <c r="AN72" s="357"/>
      <c r="AO72" s="357"/>
      <c r="AP72" s="923"/>
      <c r="AQ72" s="348"/>
      <c r="AR72" s="349"/>
      <c r="AS72" s="349"/>
      <c r="AT72" s="798"/>
      <c r="AU72" s="349"/>
      <c r="AV72" s="349"/>
      <c r="AW72" s="349"/>
      <c r="AX72" s="350"/>
      <c r="AY72">
        <f t="shared" si="8"/>
        <v>0</v>
      </c>
    </row>
    <row r="73" spans="1:51" ht="18.75" hidden="1" customHeight="1" x14ac:dyDescent="0.2">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7" t="s">
        <v>302</v>
      </c>
      <c r="B78" s="898"/>
      <c r="C78" s="898"/>
      <c r="D78" s="898"/>
      <c r="E78" s="895" t="s">
        <v>249</v>
      </c>
      <c r="F78" s="896"/>
      <c r="G78" s="45" t="s">
        <v>187</v>
      </c>
      <c r="H78" s="776"/>
      <c r="I78" s="230"/>
      <c r="J78" s="230"/>
      <c r="K78" s="230"/>
      <c r="L78" s="230"/>
      <c r="M78" s="230"/>
      <c r="N78" s="230"/>
      <c r="O78" s="777"/>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619</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2">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8"/>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3"/>
      <c r="R87" s="783"/>
      <c r="S87" s="783"/>
      <c r="T87" s="783"/>
      <c r="U87" s="783"/>
      <c r="V87" s="783"/>
      <c r="W87" s="783"/>
      <c r="X87" s="784"/>
      <c r="Y87" s="739" t="s">
        <v>61</v>
      </c>
      <c r="Z87" s="740"/>
      <c r="AA87" s="741"/>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5"/>
      <c r="Q88" s="785"/>
      <c r="R88" s="785"/>
      <c r="S88" s="785"/>
      <c r="T88" s="785"/>
      <c r="U88" s="785"/>
      <c r="V88" s="785"/>
      <c r="W88" s="785"/>
      <c r="X88" s="786"/>
      <c r="Y88" s="716" t="s">
        <v>53</v>
      </c>
      <c r="Z88" s="717"/>
      <c r="AA88" s="718"/>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7"/>
      <c r="Y89" s="716" t="s">
        <v>13</v>
      </c>
      <c r="Z89" s="717"/>
      <c r="AA89" s="718"/>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3"/>
      <c r="R92" s="783"/>
      <c r="S92" s="783"/>
      <c r="T92" s="783"/>
      <c r="U92" s="783"/>
      <c r="V92" s="783"/>
      <c r="W92" s="783"/>
      <c r="X92" s="784"/>
      <c r="Y92" s="739" t="s">
        <v>61</v>
      </c>
      <c r="Z92" s="740"/>
      <c r="AA92" s="741"/>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5"/>
      <c r="Q93" s="785"/>
      <c r="R93" s="785"/>
      <c r="S93" s="785"/>
      <c r="T93" s="785"/>
      <c r="U93" s="785"/>
      <c r="V93" s="785"/>
      <c r="W93" s="785"/>
      <c r="X93" s="786"/>
      <c r="Y93" s="716" t="s">
        <v>53</v>
      </c>
      <c r="Z93" s="717"/>
      <c r="AA93" s="718"/>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7"/>
      <c r="Y94" s="716" t="s">
        <v>13</v>
      </c>
      <c r="Z94" s="717"/>
      <c r="AA94" s="718"/>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2">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309</v>
      </c>
      <c r="AF100" s="806"/>
      <c r="AG100" s="806"/>
      <c r="AH100" s="807"/>
      <c r="AI100" s="805" t="s">
        <v>331</v>
      </c>
      <c r="AJ100" s="806"/>
      <c r="AK100" s="806"/>
      <c r="AL100" s="807"/>
      <c r="AM100" s="805" t="s">
        <v>428</v>
      </c>
      <c r="AN100" s="806"/>
      <c r="AO100" s="806"/>
      <c r="AP100" s="807"/>
      <c r="AQ100" s="911" t="s">
        <v>336</v>
      </c>
      <c r="AR100" s="912"/>
      <c r="AS100" s="912"/>
      <c r="AT100" s="913"/>
      <c r="AU100" s="911" t="s">
        <v>460</v>
      </c>
      <c r="AV100" s="912"/>
      <c r="AW100" s="912"/>
      <c r="AX100" s="914"/>
    </row>
    <row r="101" spans="1:60" ht="23.25" customHeight="1" x14ac:dyDescent="0.2">
      <c r="A101" s="472"/>
      <c r="B101" s="473"/>
      <c r="C101" s="473"/>
      <c r="D101" s="473"/>
      <c r="E101" s="473"/>
      <c r="F101" s="474"/>
      <c r="G101" s="176" t="s">
        <v>640</v>
      </c>
      <c r="H101" s="176"/>
      <c r="I101" s="176"/>
      <c r="J101" s="176"/>
      <c r="K101" s="176"/>
      <c r="L101" s="176"/>
      <c r="M101" s="176"/>
      <c r="N101" s="176"/>
      <c r="O101" s="176"/>
      <c r="P101" s="176"/>
      <c r="Q101" s="176"/>
      <c r="R101" s="176"/>
      <c r="S101" s="176"/>
      <c r="T101" s="176"/>
      <c r="U101" s="176"/>
      <c r="V101" s="176"/>
      <c r="W101" s="176"/>
      <c r="X101" s="218"/>
      <c r="Y101" s="797" t="s">
        <v>54</v>
      </c>
      <c r="Z101" s="699"/>
      <c r="AA101" s="700"/>
      <c r="AB101" s="532" t="s">
        <v>638</v>
      </c>
      <c r="AC101" s="532"/>
      <c r="AD101" s="532"/>
      <c r="AE101" s="343" t="s">
        <v>635</v>
      </c>
      <c r="AF101" s="343"/>
      <c r="AG101" s="343"/>
      <c r="AH101" s="343"/>
      <c r="AI101" s="343" t="s">
        <v>635</v>
      </c>
      <c r="AJ101" s="343"/>
      <c r="AK101" s="343"/>
      <c r="AL101" s="343"/>
      <c r="AM101" s="343">
        <v>2</v>
      </c>
      <c r="AN101" s="343"/>
      <c r="AO101" s="343"/>
      <c r="AP101" s="343"/>
      <c r="AQ101" s="343">
        <v>1</v>
      </c>
      <c r="AR101" s="343"/>
      <c r="AS101" s="343"/>
      <c r="AT101" s="343"/>
      <c r="AU101" s="348" t="s">
        <v>658</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t="s">
        <v>635</v>
      </c>
      <c r="AF102" s="343"/>
      <c r="AG102" s="343"/>
      <c r="AH102" s="343"/>
      <c r="AI102" s="343" t="s">
        <v>635</v>
      </c>
      <c r="AJ102" s="343"/>
      <c r="AK102" s="343"/>
      <c r="AL102" s="343"/>
      <c r="AM102" s="343">
        <v>3</v>
      </c>
      <c r="AN102" s="343"/>
      <c r="AO102" s="343"/>
      <c r="AP102" s="343"/>
      <c r="AQ102" s="343">
        <v>1</v>
      </c>
      <c r="AR102" s="343"/>
      <c r="AS102" s="343"/>
      <c r="AT102" s="343"/>
      <c r="AU102" s="356" t="s">
        <v>658</v>
      </c>
      <c r="AV102" s="357"/>
      <c r="AW102" s="357"/>
      <c r="AX102" s="915"/>
    </row>
    <row r="103" spans="1:60" ht="31.5" hidden="1" customHeight="1" x14ac:dyDescent="0.2">
      <c r="A103" s="469" t="s">
        <v>272</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t="s">
        <v>635</v>
      </c>
      <c r="AF116" s="343"/>
      <c r="AG116" s="343"/>
      <c r="AH116" s="343"/>
      <c r="AI116" s="343" t="s">
        <v>635</v>
      </c>
      <c r="AJ116" s="343"/>
      <c r="AK116" s="343"/>
      <c r="AL116" s="343"/>
      <c r="AM116" s="343">
        <v>12.5</v>
      </c>
      <c r="AN116" s="343"/>
      <c r="AO116" s="343"/>
      <c r="AP116" s="343"/>
      <c r="AQ116" s="348">
        <v>5</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635</v>
      </c>
      <c r="AJ117" s="291"/>
      <c r="AK117" s="291"/>
      <c r="AL117" s="291"/>
      <c r="AM117" s="291" t="s">
        <v>670</v>
      </c>
      <c r="AN117" s="291"/>
      <c r="AO117" s="291"/>
      <c r="AP117" s="291"/>
      <c r="AQ117" s="291" t="s">
        <v>671</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8" t="s">
        <v>324</v>
      </c>
      <c r="B130" s="976"/>
      <c r="C130" s="975" t="s">
        <v>188</v>
      </c>
      <c r="D130" s="976"/>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9"/>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2">
      <c r="A134" s="979"/>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t="s">
        <v>635</v>
      </c>
      <c r="AF134" s="152"/>
      <c r="AG134" s="152"/>
      <c r="AH134" s="152"/>
      <c r="AI134" s="251" t="s">
        <v>635</v>
      </c>
      <c r="AJ134" s="152"/>
      <c r="AK134" s="152"/>
      <c r="AL134" s="152"/>
      <c r="AM134" s="251"/>
      <c r="AN134" s="152"/>
      <c r="AO134" s="152"/>
      <c r="AP134" s="152"/>
      <c r="AQ134" s="251" t="s">
        <v>635</v>
      </c>
      <c r="AR134" s="152"/>
      <c r="AS134" s="152"/>
      <c r="AT134" s="152"/>
      <c r="AU134" s="251"/>
      <c r="AV134" s="152"/>
      <c r="AW134" s="152"/>
      <c r="AX134" s="196"/>
      <c r="AY134">
        <f t="shared" ref="AY134:AY135" si="13">$AY$132</f>
        <v>1</v>
      </c>
    </row>
    <row r="135" spans="1:51" ht="39.75" customHeight="1" x14ac:dyDescent="0.2">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290</v>
      </c>
      <c r="AC135" s="160"/>
      <c r="AD135" s="160"/>
      <c r="AE135" s="251" t="s">
        <v>635</v>
      </c>
      <c r="AF135" s="152"/>
      <c r="AG135" s="152"/>
      <c r="AH135" s="152"/>
      <c r="AI135" s="251" t="s">
        <v>635</v>
      </c>
      <c r="AJ135" s="152"/>
      <c r="AK135" s="152"/>
      <c r="AL135" s="152"/>
      <c r="AM135" s="251">
        <v>90</v>
      </c>
      <c r="AN135" s="152"/>
      <c r="AO135" s="152"/>
      <c r="AP135" s="152"/>
      <c r="AQ135" s="251" t="s">
        <v>635</v>
      </c>
      <c r="AR135" s="152"/>
      <c r="AS135" s="152"/>
      <c r="AT135" s="152"/>
      <c r="AU135" s="251">
        <v>90</v>
      </c>
      <c r="AV135" s="152"/>
      <c r="AW135" s="152"/>
      <c r="AX135" s="196"/>
      <c r="AY135">
        <f t="shared" si="13"/>
        <v>1</v>
      </c>
    </row>
    <row r="136" spans="1:51" ht="18.75" hidden="1" customHeight="1" x14ac:dyDescent="0.2">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9"/>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9"/>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2">
      <c r="A433" s="979"/>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646</v>
      </c>
      <c r="AC433" s="160"/>
      <c r="AD433" s="160"/>
      <c r="AE433" s="151" t="s">
        <v>635</v>
      </c>
      <c r="AF433" s="152"/>
      <c r="AG433" s="152"/>
      <c r="AH433" s="152"/>
      <c r="AI433" s="151" t="s">
        <v>635</v>
      </c>
      <c r="AJ433" s="152"/>
      <c r="AK433" s="152"/>
      <c r="AL433" s="152"/>
      <c r="AM433" s="151" t="s">
        <v>655</v>
      </c>
      <c r="AN433" s="152"/>
      <c r="AO433" s="152"/>
      <c r="AP433" s="153"/>
      <c r="AQ433" s="151" t="s">
        <v>635</v>
      </c>
      <c r="AR433" s="152"/>
      <c r="AS433" s="152"/>
      <c r="AT433" s="153"/>
      <c r="AU433" s="152" t="s">
        <v>635</v>
      </c>
      <c r="AV433" s="152"/>
      <c r="AW433" s="152"/>
      <c r="AX433" s="196"/>
      <c r="AY433">
        <f t="shared" ref="AY433:AY435" si="63">$AY$431</f>
        <v>1</v>
      </c>
    </row>
    <row r="434" spans="1:51" ht="23.25" customHeight="1" x14ac:dyDescent="0.2">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646</v>
      </c>
      <c r="AC434" s="209"/>
      <c r="AD434" s="209"/>
      <c r="AE434" s="151" t="s">
        <v>635</v>
      </c>
      <c r="AF434" s="152"/>
      <c r="AG434" s="152"/>
      <c r="AH434" s="153"/>
      <c r="AI434" s="151" t="s">
        <v>635</v>
      </c>
      <c r="AJ434" s="152"/>
      <c r="AK434" s="152"/>
      <c r="AL434" s="152"/>
      <c r="AM434" s="151" t="s">
        <v>655</v>
      </c>
      <c r="AN434" s="152"/>
      <c r="AO434" s="152"/>
      <c r="AP434" s="153"/>
      <c r="AQ434" s="151" t="s">
        <v>635</v>
      </c>
      <c r="AR434" s="152"/>
      <c r="AS434" s="152"/>
      <c r="AT434" s="153"/>
      <c r="AU434" s="152" t="s">
        <v>635</v>
      </c>
      <c r="AV434" s="152"/>
      <c r="AW434" s="152"/>
      <c r="AX434" s="196"/>
      <c r="AY434">
        <f t="shared" si="63"/>
        <v>1</v>
      </c>
    </row>
    <row r="435" spans="1:51" ht="23.25" customHeight="1" x14ac:dyDescent="0.2">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655</v>
      </c>
      <c r="AN435" s="152"/>
      <c r="AO435" s="152"/>
      <c r="AP435" s="153"/>
      <c r="AQ435" s="151" t="s">
        <v>635</v>
      </c>
      <c r="AR435" s="152"/>
      <c r="AS435" s="152"/>
      <c r="AT435" s="153"/>
      <c r="AU435" s="152" t="s">
        <v>635</v>
      </c>
      <c r="AV435" s="152"/>
      <c r="AW435" s="152"/>
      <c r="AX435" s="196"/>
      <c r="AY435">
        <f t="shared" si="63"/>
        <v>1</v>
      </c>
    </row>
    <row r="436" spans="1:51" ht="18.75" hidden="1" customHeight="1" x14ac:dyDescent="0.2">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2">
      <c r="A458" s="979"/>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646</v>
      </c>
      <c r="AC458" s="160"/>
      <c r="AD458" s="160"/>
      <c r="AE458" s="151" t="s">
        <v>635</v>
      </c>
      <c r="AF458" s="152"/>
      <c r="AG458" s="152"/>
      <c r="AH458" s="152"/>
      <c r="AI458" s="151" t="s">
        <v>635</v>
      </c>
      <c r="AJ458" s="152"/>
      <c r="AK458" s="152"/>
      <c r="AL458" s="152"/>
      <c r="AM458" s="151" t="s">
        <v>655</v>
      </c>
      <c r="AN458" s="152"/>
      <c r="AO458" s="152"/>
      <c r="AP458" s="153"/>
      <c r="AQ458" s="151" t="s">
        <v>635</v>
      </c>
      <c r="AR458" s="152"/>
      <c r="AS458" s="152"/>
      <c r="AT458" s="153"/>
      <c r="AU458" s="152" t="s">
        <v>635</v>
      </c>
      <c r="AV458" s="152"/>
      <c r="AW458" s="152"/>
      <c r="AX458" s="196"/>
      <c r="AY458">
        <f t="shared" ref="AY458:AY460" si="68">$AY$456</f>
        <v>1</v>
      </c>
    </row>
    <row r="459" spans="1:51" ht="23.25" customHeight="1" x14ac:dyDescent="0.2">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646</v>
      </c>
      <c r="AC459" s="209"/>
      <c r="AD459" s="209"/>
      <c r="AE459" s="151" t="s">
        <v>635</v>
      </c>
      <c r="AF459" s="152"/>
      <c r="AG459" s="152"/>
      <c r="AH459" s="153"/>
      <c r="AI459" s="151" t="s">
        <v>635</v>
      </c>
      <c r="AJ459" s="152"/>
      <c r="AK459" s="152"/>
      <c r="AL459" s="152"/>
      <c r="AM459" s="151" t="s">
        <v>655</v>
      </c>
      <c r="AN459" s="152"/>
      <c r="AO459" s="152"/>
      <c r="AP459" s="153"/>
      <c r="AQ459" s="151" t="s">
        <v>635</v>
      </c>
      <c r="AR459" s="152"/>
      <c r="AS459" s="152"/>
      <c r="AT459" s="153"/>
      <c r="AU459" s="152" t="s">
        <v>635</v>
      </c>
      <c r="AV459" s="152"/>
      <c r="AW459" s="152"/>
      <c r="AX459" s="196"/>
      <c r="AY459">
        <f t="shared" si="68"/>
        <v>1</v>
      </c>
    </row>
    <row r="460" spans="1:51" ht="23.25" customHeight="1" thickBot="1" x14ac:dyDescent="0.2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655</v>
      </c>
      <c r="AN460" s="152"/>
      <c r="AO460" s="152"/>
      <c r="AP460" s="153"/>
      <c r="AQ460" s="151" t="s">
        <v>635</v>
      </c>
      <c r="AR460" s="152"/>
      <c r="AS460" s="152"/>
      <c r="AT460" s="153"/>
      <c r="AU460" s="152" t="s">
        <v>635</v>
      </c>
      <c r="AV460" s="152"/>
      <c r="AW460" s="152"/>
      <c r="AX460" s="196"/>
      <c r="AY460">
        <f t="shared" si="68"/>
        <v>1</v>
      </c>
    </row>
    <row r="461" spans="1:51" ht="18.75" hidden="1" customHeight="1" x14ac:dyDescent="0.2">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9"/>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9"/>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9"/>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9"/>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9"/>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9"/>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9"/>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9"/>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9"/>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5" customHeight="1" x14ac:dyDescent="0.2">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647</v>
      </c>
      <c r="AE702" s="881"/>
      <c r="AF702" s="881"/>
      <c r="AG702" s="867" t="s">
        <v>662</v>
      </c>
      <c r="AH702" s="868"/>
      <c r="AI702" s="868"/>
      <c r="AJ702" s="868"/>
      <c r="AK702" s="868"/>
      <c r="AL702" s="868"/>
      <c r="AM702" s="868"/>
      <c r="AN702" s="868"/>
      <c r="AO702" s="868"/>
      <c r="AP702" s="868"/>
      <c r="AQ702" s="868"/>
      <c r="AR702" s="868"/>
      <c r="AS702" s="868"/>
      <c r="AT702" s="868"/>
      <c r="AU702" s="868"/>
      <c r="AV702" s="868"/>
      <c r="AW702" s="868"/>
      <c r="AX702" s="869"/>
    </row>
    <row r="703" spans="1:51" ht="4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647</v>
      </c>
      <c r="AE703" s="170"/>
      <c r="AF703" s="170"/>
      <c r="AG703" s="877" t="s">
        <v>663</v>
      </c>
      <c r="AH703" s="878"/>
      <c r="AI703" s="878"/>
      <c r="AJ703" s="878"/>
      <c r="AK703" s="878"/>
      <c r="AL703" s="878"/>
      <c r="AM703" s="878"/>
      <c r="AN703" s="878"/>
      <c r="AO703" s="878"/>
      <c r="AP703" s="878"/>
      <c r="AQ703" s="878"/>
      <c r="AR703" s="878"/>
      <c r="AS703" s="878"/>
      <c r="AT703" s="878"/>
      <c r="AU703" s="878"/>
      <c r="AV703" s="878"/>
      <c r="AW703" s="878"/>
      <c r="AX703" s="879"/>
    </row>
    <row r="704" spans="1:51" ht="4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647</v>
      </c>
      <c r="AE704" s="567"/>
      <c r="AF704" s="567"/>
      <c r="AG704" s="710" t="s">
        <v>664</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2">
      <c r="A705" s="602" t="s">
        <v>38</v>
      </c>
      <c r="B705" s="753"/>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647</v>
      </c>
      <c r="AE705" s="720"/>
      <c r="AF705" s="720"/>
      <c r="AG705" s="175" t="s">
        <v>665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4"/>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4"/>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668</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647</v>
      </c>
      <c r="AE709" s="170"/>
      <c r="AF709" s="170"/>
      <c r="AG709" s="648" t="s">
        <v>666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668</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647</v>
      </c>
      <c r="AE711" s="170"/>
      <c r="AF711" s="170"/>
      <c r="AG711" s="648" t="s">
        <v>667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668</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647</v>
      </c>
      <c r="AE713" s="170"/>
      <c r="AF713" s="171"/>
      <c r="AG713" s="648" t="s">
        <v>672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2" t="s">
        <v>647</v>
      </c>
      <c r="AE714" s="573"/>
      <c r="AF714" s="574"/>
      <c r="AG714" s="673" t="s">
        <v>669</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647</v>
      </c>
      <c r="AE715" s="652"/>
      <c r="AF715" s="761"/>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647</v>
      </c>
      <c r="AE716" s="743"/>
      <c r="AF716" s="743"/>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647</v>
      </c>
      <c r="AE717" s="170"/>
      <c r="AF717" s="170"/>
      <c r="AG717" s="648" t="s">
        <v>673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647</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7"/>
      <c r="AD719" s="651" t="s">
        <v>668</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81" t="s">
        <v>678</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5">
      <c r="A727" s="604"/>
      <c r="B727" s="605"/>
      <c r="C727" s="679" t="s">
        <v>56</v>
      </c>
      <c r="D727" s="680"/>
      <c r="E727" s="680"/>
      <c r="F727" s="681"/>
      <c r="G727" s="779" t="s">
        <v>680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2">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657</v>
      </c>
      <c r="F747" s="98"/>
      <c r="G747" s="98"/>
      <c r="H747" s="85" t="str">
        <f>IF(E747="","","-")</f>
        <v>-</v>
      </c>
      <c r="I747" s="98" t="s">
        <v>332</v>
      </c>
      <c r="J747" s="98"/>
      <c r="K747" s="85" t="str">
        <f>IF(I747="","","-")</f>
        <v>-</v>
      </c>
      <c r="L747" s="89">
        <v>67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thickBot="1" x14ac:dyDescent="0.2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4" t="s">
        <v>305</v>
      </c>
      <c r="B787" s="745"/>
      <c r="C787" s="745"/>
      <c r="D787" s="745"/>
      <c r="E787" s="745"/>
      <c r="F787" s="746"/>
      <c r="G787" s="420" t="s">
        <v>649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7"/>
      <c r="C789" s="747"/>
      <c r="D789" s="747"/>
      <c r="E789" s="747"/>
      <c r="F789" s="748"/>
      <c r="G789" s="430" t="s">
        <v>650</v>
      </c>
      <c r="H789" s="431"/>
      <c r="I789" s="431"/>
      <c r="J789" s="431"/>
      <c r="K789" s="432"/>
      <c r="L789" s="433" t="s">
        <v>651</v>
      </c>
      <c r="M789" s="434"/>
      <c r="N789" s="434"/>
      <c r="O789" s="434"/>
      <c r="P789" s="434"/>
      <c r="Q789" s="434"/>
      <c r="R789" s="434"/>
      <c r="S789" s="434"/>
      <c r="T789" s="434"/>
      <c r="U789" s="434"/>
      <c r="V789" s="434"/>
      <c r="W789" s="434"/>
      <c r="X789" s="435"/>
      <c r="Y789" s="436">
        <v>15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7"/>
      <c r="C790" s="747"/>
      <c r="D790" s="747"/>
      <c r="E790" s="747"/>
      <c r="F790" s="748"/>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7"/>
      <c r="C802" s="747"/>
      <c r="D802" s="747"/>
      <c r="E802" s="747"/>
      <c r="F802" s="74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2">
      <c r="A803" s="537"/>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0" t="s">
        <v>265</v>
      </c>
      <c r="AM839" s="941"/>
      <c r="AN839" s="94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9.25" customHeight="1" x14ac:dyDescent="0.2">
      <c r="A845" s="386">
        <v>1</v>
      </c>
      <c r="B845" s="386">
        <v>1</v>
      </c>
      <c r="C845" s="400" t="s">
        <v>652</v>
      </c>
      <c r="D845" s="400"/>
      <c r="E845" s="400"/>
      <c r="F845" s="400"/>
      <c r="G845" s="400"/>
      <c r="H845" s="400"/>
      <c r="I845" s="400"/>
      <c r="J845" s="401">
        <v>8013401001509</v>
      </c>
      <c r="K845" s="402"/>
      <c r="L845" s="402"/>
      <c r="M845" s="402"/>
      <c r="N845" s="402"/>
      <c r="O845" s="402"/>
      <c r="P845" s="302" t="s">
        <v>651</v>
      </c>
      <c r="Q845" s="302"/>
      <c r="R845" s="302"/>
      <c r="S845" s="302"/>
      <c r="T845" s="302"/>
      <c r="U845" s="302"/>
      <c r="V845" s="302"/>
      <c r="W845" s="302"/>
      <c r="X845" s="302"/>
      <c r="Y845" s="303">
        <v>15</v>
      </c>
      <c r="Z845" s="304"/>
      <c r="AA845" s="304"/>
      <c r="AB845" s="305"/>
      <c r="AC845" s="307" t="s">
        <v>681</v>
      </c>
      <c r="AD845" s="308"/>
      <c r="AE845" s="308"/>
      <c r="AF845" s="308"/>
      <c r="AG845" s="308"/>
      <c r="AH845" s="403">
        <v>1</v>
      </c>
      <c r="AI845" s="404"/>
      <c r="AJ845" s="404"/>
      <c r="AK845" s="404"/>
      <c r="AL845" s="311">
        <v>100</v>
      </c>
      <c r="AM845" s="312"/>
      <c r="AN845" s="312"/>
      <c r="AO845" s="313"/>
      <c r="AP845" s="306"/>
      <c r="AQ845" s="306"/>
      <c r="AR845" s="306"/>
      <c r="AS845" s="306"/>
      <c r="AT845" s="306"/>
      <c r="AU845" s="306"/>
      <c r="AV845" s="306"/>
      <c r="AW845" s="306"/>
      <c r="AX845" s="306"/>
    </row>
    <row r="846" spans="1:51" ht="72" customHeight="1" x14ac:dyDescent="0.2">
      <c r="A846" s="386">
        <v>2</v>
      </c>
      <c r="B846" s="386">
        <v>1</v>
      </c>
      <c r="C846" s="405" t="s">
        <v>653</v>
      </c>
      <c r="D846" s="400"/>
      <c r="E846" s="400"/>
      <c r="F846" s="400"/>
      <c r="G846" s="400"/>
      <c r="H846" s="400"/>
      <c r="I846" s="400"/>
      <c r="J846" s="401">
        <v>9010401010035</v>
      </c>
      <c r="K846" s="402"/>
      <c r="L846" s="402"/>
      <c r="M846" s="402"/>
      <c r="N846" s="402"/>
      <c r="O846" s="402"/>
      <c r="P846" s="302" t="s">
        <v>654</v>
      </c>
      <c r="Q846" s="302"/>
      <c r="R846" s="302"/>
      <c r="S846" s="302"/>
      <c r="T846" s="302"/>
      <c r="U846" s="302"/>
      <c r="V846" s="302"/>
      <c r="W846" s="302"/>
      <c r="X846" s="302"/>
      <c r="Y846" s="303">
        <v>10</v>
      </c>
      <c r="Z846" s="304"/>
      <c r="AA846" s="304"/>
      <c r="AB846" s="305"/>
      <c r="AC846" s="307" t="s">
        <v>681</v>
      </c>
      <c r="AD846" s="308"/>
      <c r="AE846" s="308"/>
      <c r="AF846" s="308"/>
      <c r="AG846" s="308"/>
      <c r="AH846" s="403">
        <v>1</v>
      </c>
      <c r="AI846" s="404"/>
      <c r="AJ846" s="404"/>
      <c r="AK846" s="404"/>
      <c r="AL846" s="311">
        <v>100</v>
      </c>
      <c r="AM846" s="312"/>
      <c r="AN846" s="312"/>
      <c r="AO846" s="313"/>
      <c r="AP846" s="306"/>
      <c r="AQ846" s="306"/>
      <c r="AR846" s="306"/>
      <c r="AS846" s="306"/>
      <c r="AT846" s="306"/>
      <c r="AU846" s="306"/>
      <c r="AV846" s="306"/>
      <c r="AW846" s="306"/>
      <c r="AX846" s="306"/>
      <c r="AY846">
        <f>COUNTA($C$846)</f>
        <v>1</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customHeight="1" x14ac:dyDescent="0.2">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111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t="s">
        <v>647</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647</v>
      </c>
      <c r="M3" s="13" t="str">
        <f t="shared" ref="M3:M11" si="2">IF(L3="","",K3)</f>
        <v>文教及び科学振興</v>
      </c>
      <c r="N3" s="13" t="str">
        <f>IF(M3="",N2,IF(N2&lt;&gt;"",CONCATENATE(N2,"、",M3),M3))</f>
        <v>文教及び科学振興</v>
      </c>
      <c r="O3" s="13"/>
      <c r="P3" s="12" t="s">
        <v>74</v>
      </c>
      <c r="Q3" s="17" t="s">
        <v>647</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647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647</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2021-05-24T02:22:16Z</cp:lastPrinted>
  <dcterms:created xsi:type="dcterms:W3CDTF">2012-03-13T00:50:25Z</dcterms:created>
  <dcterms:modified xsi:type="dcterms:W3CDTF">2021-06-28T09:02:39Z</dcterms:modified>
</cp:coreProperties>
</file>