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266884D9-58E8-4184-83D5-7019D1D1CBDA}"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<sst xmlns="http://schemas.openxmlformats.org/spreadsheetml/2006/main" count="2316" uniqueCount="679">
  <si>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</si>
  <si>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</si>
  <si>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</si>
  <si>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</si>
  <si>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</si>
  <si>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</si>
  <si>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</si>
  <si>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</si>
  <si>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</si>
  <si>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</si>
  <si>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</si>
  <si>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</si>
  <si>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</si>
  <si>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</si>
  <si>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</si>
  <si>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</si>
  <si>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</si>
  <si>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</si>
  <si>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</si>
  <si>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</si>
  <si>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</si>
  <si>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</si>
  <si>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</si>
  <si>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</si>
  <si>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</si>
  <si>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</si>
  <si>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</si>
  <si>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</si>
  <si>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</si>
  <si>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</si>
  <si>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</si>
  <si>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</si>
  <si>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</si>
  <si>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</si>
  <si>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</si>
  <si>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</si>
  <si>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</si>
  <si>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</si>
  <si>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</si>
  <si>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</si>
  <si>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</si>
  <si>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</si>
  <si>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</si>
  <si>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</si>
  <si>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</si>
  <si>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</si>
  <si>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</si>
  <si>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</si>
  <si>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</si>
  <si>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</si>
  <si>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</si>
  <si>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</si>
  <si>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</si>
  <si>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</si>
  <si>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</si>
  <si>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</si>
  <si>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</si>
  <si>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</si>
  <si>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</si>
  <si>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</si>
  <si>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</si>
  <si>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</si>
  <si>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</si>
  <si>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</si>
  <si>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</si>
  <si>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</si>
  <si>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</si>
  <si>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</si>
  <si>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</si>
  <si>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</si>
  <si>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</si>
  <si>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</si>
  <si>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</si>
  <si>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</si>
  <si>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</si>
  <si>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</si>
  <si>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</si>
  <si>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</si>
  <si>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</si>
  <si>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</si>
  <si>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</si>
  <si>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</si>
  <si>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</si>
  <si>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</si>
  <si>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</si>
  <si>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</si>
  <si>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</si>
  <si>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</si>
  <si>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</si>
  <si>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</si>
  <si>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</si>
  <si>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</si>
  <si>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</si>
  <si>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</si>
  <si>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</si>
  <si>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</si>
  <si>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</si>
  <si>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</si>
  <si>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</si>
  <si>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</si>
  <si>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</si>
  <si>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</si>
  <si>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</si>
  <si>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</si>
  <si>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</si>
  <si>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</si>
  <si>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</si>
  <si>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</si>
  <si>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</si>
  <si>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</si>
  <si>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</si>
  <si>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</si>
  <si>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</si>
  <si>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</si>
  <si>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</si>
  <si>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</si>
  <si>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</si>
  <si>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</si>
  <si>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</si>
  <si>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</si>
  <si>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</si>
  <si>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</si>
  <si>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</si>
  <si>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</si>
  <si>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</si>
  <si>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</si>
  <si>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</si>
  <si>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</si>
  <si>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</si>
  <si>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</si>
  <si>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</si>
  <si>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</si>
  <si>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</si>
  <si>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</si>
  <si>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</si>
  <si>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</si>
  <si>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</si>
  <si>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</si>
  <si>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</si>
  <si>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</si>
  <si>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</si>
  <si>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</si>
  <si>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</si>
  <si>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</si>
  <si>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</si>
  <si>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</si>
  <si>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</si>
  <si>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</si>
  <si>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</si>
  <si>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</si>
  <si>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</si>
  <si>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</si>
  <si>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</si>
  <si>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</si>
  <si>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</si>
  <si>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</si>
  <si>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</si>
  <si>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</si>
  <si>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</si>
  <si>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</si>
  <si>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</si>
  <si>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</si>
  <si>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</si>
  <si>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</si>
  <si>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</si>
  <si>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</si>
  <si>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</si>
  <si>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</si>
  <si>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</si>
  <si>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</si>
  <si>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</si>
  <si>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</si>
  <si>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</si>
  <si>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</si>
  <si>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</si>
  <si>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</si>
  <si>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</si>
  <si>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</si>
  <si>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</si>
  <si>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</si>
  <si>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</si>
  <si>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</si>
  <si>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</si>
  <si>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</si>
  <si>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</si>
  <si>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</si>
  <si>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</si>
  <si>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</si>
  <si>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</si>
  <si>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</si>
  <si>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</si>
  <si>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</si>
  <si>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</si>
  <si>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</si>
  <si>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</si>
  <si>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</si>
  <si>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</si>
  <si>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</si>
  <si>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</si>
  <si>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</si>
  <si>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</si>
  <si>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</si>
  <si>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</si>
  <si>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</si>
  <si>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</si>
  <si>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</si>
  <si>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</si>
  <si>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</si>
  <si>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</si>
  <si>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</si>
  <si>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</si>
  <si>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</si>
  <si>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</si>
  <si>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</si>
  <si>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</si>
  <si>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</si>
  <si>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</si>
  <si>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</si>
  <si>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</si>
  <si>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</si>
  <si>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</si>
  <si>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</si>
  <si>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</si>
  <si>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</si>
  <si>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</si>
  <si>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</si>
  <si>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</si>
  <si>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</si>
  <si>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</si>
  <si>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</si>
  <si>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</si>
  <si>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</si>
  <si>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</si>
  <si>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</si>
  <si>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</si>
  <si>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</si>
  <si>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</si>
  <si>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</si>
  <si>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</si>
  <si>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</si>
  <si>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</si>
  <si>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</si>
  <si>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</si>
  <si>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</si>
  <si>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</si>
  <si>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</si>
  <si>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</si>
  <si>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</si>
  <si>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</si>
  <si>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</si>
  <si>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</si>
  <si>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</si>
  <si>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</si>
  <si>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</si>
  <si>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</si>
  <si>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</si>
  <si>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</si>
  <si>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</si>
  <si>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</si>
  <si>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</si>
  <si>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</si>
  <si>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</si>
  <si>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</si>
  <si>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</si>
  <si>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</si>
  <si>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</si>
  <si>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</si>
  <si>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</si>
  <si>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</si>
  <si>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</si>
  <si>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</si>
  <si>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</si>
  <si>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</si>
  <si>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</si>
  <si>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</si>
  <si>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</si>
  <si>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</si>
  <si>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</si>
  <si>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</si>
  <si>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</si>
  <si>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</si>
  <si>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</si>
  <si>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</si>
  <si>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</si>
  <si>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</si>
  <si>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</si>
  <si>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</si>
  <si>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</si>
  <si>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</si>
  <si>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</si>
  <si>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</si>
  <si>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</si>
  <si>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</si>
  <si>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</si>
  <si>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</si>
  <si>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</si>
  <si>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</si>
  <si>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</si>
  <si>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</si>
  <si>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</si>
  <si>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</si>
  <si>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</si>
  <si>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</si>
  <si>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</si>
  <si>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</si>
  <si>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</si>
  <si>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</si>
  <si>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</si>
  <si>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</si>
  <si>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</si>
  <si>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</si>
  <si>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</si>
  <si>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</si>
  <si>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</si>
  <si>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</si>
  <si>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</si>
  <si>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</si>
  <si>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</si>
  <si>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</si>
  <si>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</si>
  <si>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</si>
  <si>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</si>
  <si>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</si>
  <si>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</si>
  <si>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</si>
  <si>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</si>
  <si>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</si>
  <si>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</si>
  <si>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</si>
  <si>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</si>
  <si>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</si>
  <si>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</si>
  <si>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</si>
  <si>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</si>
  <si>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</si>
  <si>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</si>
  <si>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</si>
  <si>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</si>
  <si>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</si>
  <si>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</si>
  <si>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</si>
  <si>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</si>
  <si>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</si>
  <si>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</si>
  <si>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</si>
  <si>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</si>
  <si>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</si>
  <si>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</si>
  <si>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</si>
  <si>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</si>
  <si>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</si>
  <si>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</si>
  <si>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</si>
  <si>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</si>
  <si>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</si>
  <si>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</si>
  <si>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</si>
  <si>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</si>
  <si>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</si>
  <si>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</si>
  <si>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</si>
  <si>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</si>
  <si>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</si>
  <si>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</si>
  <si>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</si>
  <si>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</si>
  <si>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</si>
  <si>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</si>
  <si>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</si>
  <si>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</si>
  <si>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</si>
  <si>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</si>
  <si>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</si>
  <si>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</si>
  <si>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</si>
  <si>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</si>
  <si>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</si>
  <si>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</si>
  <si>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</si>
  <si>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</si>
  <si>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</si>
  <si>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</si>
  <si>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</si>
  <si>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</si>
  <si>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</si>
  <si>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</si>
  <si>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</si>
  <si>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</si>
  <si>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</si>
  <si>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</si>
  <si>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</si>
  <si>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</si>
  <si>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</si>
  <si>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</si>
  <si>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</si>
  <si>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</si>
  <si>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</si>
  <si>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</si>
  <si>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</si>
  <si>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</si>
  <si>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</si>
  <si>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</si>
  <si>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</si>
  <si>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</si>
  <si>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</si>
  <si>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</si>
  <si>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</si>
  <si>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</si>
  <si>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</si>
  <si>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</si>
  <si>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</si>
  <si>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</si>
  <si>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</si>
  <si>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</si>
  <si>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</si>
  <si>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</si>
  <si>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</si>
  <si>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</si>
  <si>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</si>
  <si>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</si>
  <si>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</si>
  <si>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</si>
  <si>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</si>
  <si>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</si>
  <si>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</si>
  <si>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</si>
  <si>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</si>
  <si>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</si>
  <si>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</si>
  <si>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</si>
  <si>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</si>
  <si>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</si>
  <si>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</si>
  <si>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</si>
  <si>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</si>
  <si>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</si>
  <si>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</si>
  <si>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</si>
  <si>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</si>
  <si>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</si>
  <si>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</si>
  <si>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</si>
  <si>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</si>
  <si>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</si>
  <si>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</si>
  <si>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</si>
  <si>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</si>
  <si>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</si>
  <si>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</si>
  <si>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</si>
  <si>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</si>
  <si>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</si>
  <si>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</si>
  <si>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</si>
  <si>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</si>
  <si>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</si>
  <si>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</si>
  <si>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</si>
  <si>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</si>
  <si>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</si>
  <si>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</si>
  <si>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</si>
  <si>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</si>
  <si>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</si>
  <si>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</si>
  <si>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</si>
  <si>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</si>
  <si>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</si>
  <si>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</si>
  <si>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</si>
  <si>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</si>
  <si>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</si>
  <si>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</si>
  <si>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</si>
  <si>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</si>
  <si>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</si>
  <si>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</si>
  <si>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</si>
  <si>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</si>
  <si>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</si>
  <si>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</si>
  <si>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</si>
  <si>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</si>
  <si>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</si>
  <si>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</si>
  <si>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</si>
  <si>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</si>
  <si>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</si>
  <si>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</si>
  <si>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</si>
  <si>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</si>
  <si>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</si>
  <si>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</si>
  <si>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</si>
  <si>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</si>
  <si>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</si>
  <si>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</si>
  <si>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</si>
  <si>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</si>
  <si>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</si>
  <si>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</si>
  <si>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</si>
  <si>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</si>
  <si>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</si>
  <si>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</si>
  <si>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</si>
  <si>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</si>
  <si>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</si>
  <si>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</si>
  <si>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</si>
  <si>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</si>
  <si>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</si>
  <si>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</si>
  <si>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</si>
  <si>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</si>
  <si>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</si>
  <si>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</si>
  <si>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</si>
  <si>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</si>
  <si>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</si>
  <si>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</si>
  <si>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</si>
  <si>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</si>
  <si>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</si>
  <si>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</si>
  <si>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</si>
  <si>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</si>
  <si>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</si>
  <si>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</si>
  <si>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</si>
  <si>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</si>
  <si>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</si>
  <si>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</si>
  <si>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</si>
  <si>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</si>
  <si>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</si>
  <si>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</si>
  <si>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</si>
  <si>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</si>
  <si>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</si>
  <si>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</si>
  <si>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</si>
  <si>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</si>
  <si>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</si>
  <si>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</si>
  <si>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</si>
  <si>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</si>
  <si>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</si>
  <si>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</si>
  <si>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</si>
  <si>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</si>
  <si>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</si>
  <si>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</si>
  <si>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</si>
  <si>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</si>
  <si>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</si>
  <si>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</si>
  <si>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</si>
  <si>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</si>
  <si>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</si>
  <si>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</si>
  <si>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</si>
  <si>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</si>
  <si>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</si>
  <si>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</si>
  <si>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</si>
  <si>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</si>
  <si>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</si>
  <si>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</si>
  <si>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</si>
  <si>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</si>
  <si>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</si>
  <si>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</si>
  <si>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</si>
  <si>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</si>
  <si>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</si>
  <si>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</si>
  <si>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</si>
  <si>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</si>
  <si>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</si>
  <si>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</si>
  <si>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</si>
  <si>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</si>
  <si>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</si>
  <si>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</si>
  <si>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</si>
  <si>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</si>
  <si>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</si>
  <si>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</si>
  <si>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</si>
  <si>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</si>
  <si>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</si>
  <si>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</si>
  <si>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</si>
  <si>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</si>
  <si>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</si>
  <si>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</si>
  <si>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</si>
  <si>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</si>
  <si>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</si>
  <si>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</si>
  <si>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</si>
  <si>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</si>
  <si>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</si>
  <si>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</si>
  <si>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</si>
  <si>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</si>
  <si>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</si>
  <si>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</si>
  <si>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</si>
  <si>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</si>
  <si>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</si>
  <si>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</si>
  <si>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</si>
  <si>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</si>
  <si>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</si>
  <si>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</si>
  <si>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</si>
  <si>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</si>
  <si>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</si>
  <si>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</si>
  <si>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</si>
  <si>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</si>
  <si>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</si>
  <si>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</si>
  <si>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</si>
  <si>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</si>
  <si>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</si>
  <si>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</si>
  <si>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</si>
  <si>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免疫性を考慮した降雨指標に応じた崩壊生産土砂量の予測に関する検討</t>
  </si>
  <si>
    <t>国土技術政策総合研究所</t>
  </si>
  <si>
    <t>室長　山越 隆雄</t>
  </si>
  <si>
    <t>令和2年度</t>
  </si>
  <si>
    <t>土砂災害研究部　砂防研究室</t>
  </si>
  <si>
    <t>－</t>
  </si>
  <si>
    <t>河川砂防技術基準調査編（H26.4）</t>
  </si>
  <si>
    <t xml:space="preserve">平成29年九州北部豪雨や平成30年7月豪雨等において、土砂・洪水氾濫被害が頻発している。土砂・洪水氾濫は斜面崩壊が多発した地域で発生し甚大な被害をもたらすため、崩壊土砂量を精度良く予測する必要があるが、斜面崩壊の発生・非発生は不確実性が高く、過去の降雨履歴が一因として影響していることが考えられる。近年、気候変動による影響が顕在化しつつあることから、過去の降雨履歴（免疫性）を考慮した降雨指標に基づく崩壊土砂量予測の精度の向上を図ることを目的とする。
</t>
  </si>
  <si>
    <t xml:space="preserve">過去の降雨履歴（降雨の免疫性）が斜面崩壊に与える影響を考慮した崩壊生産土砂量の予測精度の向上のための調査研究を実施する。 </t>
  </si>
  <si>
    <t>-</t>
  </si>
  <si>
    <t>試験研究費</t>
  </si>
  <si>
    <t>職員旅費</t>
  </si>
  <si>
    <t>・「河床変動計算を用いた土砂・洪水氾濫対策に関する砂防施設配置検討の手引き（案）」に関する技術資料の策定数</t>
  </si>
  <si>
    <t>本</t>
  </si>
  <si>
    <t>国土技術政策総合研究所調べ</t>
  </si>
  <si>
    <t>免疫性を考慮した降雨指標に基づく崩壊土砂量の予測に関する研究項目の終了件数</t>
  </si>
  <si>
    <t>執行額（百万円）／　免疫性を考慮した降雨指標に基づく崩壊土砂量の予測に関する研究項目　　　　　　</t>
    <phoneticPr fontId="5"/>
  </si>
  <si>
    <t>百万円／件</t>
  </si>
  <si>
    <t>11 ICTの利活用及び技術研究開発の推進</t>
  </si>
  <si>
    <t>41 技術研究開発を推進する</t>
  </si>
  <si>
    <t>目標を達成した技術研究開発課題の割合</t>
  </si>
  <si>
    <t>○</t>
  </si>
  <si>
    <t>A.国際航業株式会社</t>
    <phoneticPr fontId="5"/>
  </si>
  <si>
    <t>役務費</t>
  </si>
  <si>
    <t>レーザ計測を用いた高精度な土砂収支図作成に向けた分析業務</t>
  </si>
  <si>
    <t>国際航業株式会社</t>
  </si>
  <si>
    <t>-</t>
    <phoneticPr fontId="5"/>
  </si>
  <si>
    <t>-</t>
    <phoneticPr fontId="5"/>
  </si>
  <si>
    <t>令和3年度</t>
    <phoneticPr fontId="5"/>
  </si>
  <si>
    <t>国交</t>
    <rPh sb="0" eb="2">
      <t>コッコウ</t>
    </rPh>
    <phoneticPr fontId="5"/>
  </si>
  <si>
    <t>国土交通省</t>
    <rPh sb="0" eb="2">
      <t>コクド</t>
    </rPh>
    <rPh sb="2" eb="5">
      <t>コウツウショウ</t>
    </rPh>
    <phoneticPr fontId="5"/>
  </si>
  <si>
    <t>国土交通省が実施している技術研究開発課題を効果的・効率的に推進することに資する。</t>
  </si>
  <si>
    <t>-</t>
    <phoneticPr fontId="5"/>
  </si>
  <si>
    <t>4百万円/1</t>
    <rPh sb="1" eb="2">
      <t>ヒャク</t>
    </rPh>
    <rPh sb="2" eb="4">
      <t>マンエン</t>
    </rPh>
    <phoneticPr fontId="5"/>
  </si>
  <si>
    <t>20百万円/2</t>
    <phoneticPr fontId="5"/>
  </si>
  <si>
    <t>平成30年11月に閣議決定された気候変動適応計画で謳われている、土砂災害の発生頻度の増加への対策に対応する調査研究であり、国民や社会のニーズを的確に反映している。</t>
    <rPh sb="0" eb="2">
      <t>ヘイセイ</t>
    </rPh>
    <phoneticPr fontId="5"/>
  </si>
  <si>
    <t>国が計画策定、施設設計、工事施工を実施する土砂・洪水氾濫対策計画の検討・立案に寄与することからも、国自らが国費によって行う必要がある。</t>
    <rPh sb="2" eb="4">
      <t>ケイカク</t>
    </rPh>
    <rPh sb="4" eb="6">
      <t>サクテイ</t>
    </rPh>
    <rPh sb="7" eb="9">
      <t>シセツ</t>
    </rPh>
    <rPh sb="9" eb="11">
      <t>セッケイ</t>
    </rPh>
    <rPh sb="12" eb="14">
      <t>コウジ</t>
    </rPh>
    <rPh sb="14" eb="16">
      <t>セコウ</t>
    </rPh>
    <rPh sb="17" eb="19">
      <t>ジッシ</t>
    </rPh>
    <phoneticPr fontId="5"/>
  </si>
  <si>
    <t>近年、気候変動の顕在化によって土砂・洪水氾濫が頻発しており、土砂・洪水氾濫の発生要因である山地域における土砂生産の予測の精度向上を図り、土砂・洪水氾濫対策計画の充実を図ることが急務であるため、優先度の高い事業である。</t>
    <rPh sb="3" eb="5">
      <t>キコウ</t>
    </rPh>
    <rPh sb="5" eb="7">
      <t>ヘンドウ</t>
    </rPh>
    <rPh sb="8" eb="11">
      <t>ケンザイカ</t>
    </rPh>
    <rPh sb="15" eb="17">
      <t>ドシャ</t>
    </rPh>
    <rPh sb="18" eb="20">
      <t>コウズイ</t>
    </rPh>
    <rPh sb="20" eb="22">
      <t>ハンラン</t>
    </rPh>
    <rPh sb="23" eb="25">
      <t>ヒンパツ</t>
    </rPh>
    <rPh sb="30" eb="32">
      <t>ドシャ</t>
    </rPh>
    <rPh sb="33" eb="35">
      <t>コウズイ</t>
    </rPh>
    <rPh sb="35" eb="37">
      <t>ハンラン</t>
    </rPh>
    <rPh sb="38" eb="40">
      <t>ハッセイ</t>
    </rPh>
    <rPh sb="40" eb="42">
      <t>ヨウイン</t>
    </rPh>
    <rPh sb="45" eb="48">
      <t>サンチイキ</t>
    </rPh>
    <rPh sb="52" eb="54">
      <t>ドシャ</t>
    </rPh>
    <rPh sb="54" eb="56">
      <t>セイサン</t>
    </rPh>
    <rPh sb="57" eb="59">
      <t>ヨソク</t>
    </rPh>
    <rPh sb="60" eb="62">
      <t>セイド</t>
    </rPh>
    <rPh sb="62" eb="64">
      <t>コウジョウ</t>
    </rPh>
    <rPh sb="65" eb="66">
      <t>ハカ</t>
    </rPh>
    <rPh sb="68" eb="70">
      <t>ドシャ</t>
    </rPh>
    <rPh sb="71" eb="73">
      <t>コウズイ</t>
    </rPh>
    <rPh sb="73" eb="75">
      <t>ハンラン</t>
    </rPh>
    <rPh sb="75" eb="77">
      <t>タイサク</t>
    </rPh>
    <rPh sb="77" eb="79">
      <t>ケイカク</t>
    </rPh>
    <rPh sb="80" eb="82">
      <t>ジュウジツ</t>
    </rPh>
    <rPh sb="83" eb="84">
      <t>ハカ</t>
    </rPh>
    <rPh sb="88" eb="90">
      <t>キュウム</t>
    </rPh>
    <phoneticPr fontId="5"/>
  </si>
  <si>
    <t>‐</t>
  </si>
  <si>
    <t>調査内容が専門的かつ高度であることから、第三者機関である技術提案評価審査会に諮ったうえで、支出先を選定しており、妥当性や競争性を確保している。</t>
  </si>
  <si>
    <t>無</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</si>
  <si>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</si>
  <si>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</si>
  <si>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一部R3に繰り越したが、当初見込みの活動実績があげられる予定である。</t>
    <rPh sb="0" eb="2">
      <t>イチブ</t>
    </rPh>
    <rPh sb="5" eb="6">
      <t>ク</t>
    </rPh>
    <rPh sb="7" eb="8">
      <t>コ</t>
    </rPh>
    <rPh sb="12" eb="14">
      <t>トウショ</t>
    </rPh>
    <rPh sb="14" eb="16">
      <t>ミコ</t>
    </rPh>
    <rPh sb="18" eb="20">
      <t>カツドウ</t>
    </rPh>
    <rPh sb="20" eb="22">
      <t>ジッセキ</t>
    </rPh>
    <rPh sb="28" eb="30">
      <t>ヨテイ</t>
    </rPh>
    <phoneticPr fontId="5"/>
  </si>
  <si>
    <t>見込みに見合った活動実績があげられるよう、事業執行に取り組む</t>
    <phoneticPr fontId="5"/>
  </si>
  <si>
    <t>業務発注にあたっては、企画競争により競争性の確保に努めた。</t>
    <phoneticPr fontId="5"/>
  </si>
  <si>
    <t>随意契約
（企画競争）</t>
    <phoneticPr fontId="5"/>
  </si>
  <si>
    <t>「河床変動計算を用いた土砂・洪水氾濫対策に関する砂防施設配置検討の手引き（案）」に関する技術資料を1本策定する</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</si>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</sst>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195065</xdr:colOff>
      <xdr:row>758</xdr:row>
      <xdr:rowOff>259440</xdr:rowOff>
    </xdr:from>
    <xdr:ext cx="3013362" cy="305048"/>
    <xdr:sp macro="" textlink="">
      <xdr:nvSpPr>
        <xdr:cNvPr id="20" name="契約方式大かっこ">
          <a:extLst>
            <a:ext uri="{FF2B5EF4-FFF2-40B4-BE49-F238E27FC236}">
              <a16:creationId xmlns:a16="http://schemas.microsoft.com/office/drawing/2014/main" id="{01E3F412-7F50-4490-A6FE-B535B4BC449C}"/>
            </a:ext>
          </a:extLst>
        </xdr:cNvPr>
        <xdr:cNvSpPr/>
      </xdr:nvSpPr>
      <xdr:spPr>
        <a:xfrm>
          <a:off x="6754891" y="44198679"/>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○航空レーザ計測データの整理・解析</a:t>
          </a:r>
        </a:p>
      </xdr:txBody>
    </xdr:sp>
    <xdr:clientData/>
  </xdr:oneCellAnchor>
  <xdr:twoCellAnchor>
    <xdr:from>
      <xdr:col>34</xdr:col>
      <xdr:colOff>110371</xdr:colOff>
      <xdr:row>756</xdr:row>
      <xdr:rowOff>148513</xdr:rowOff>
    </xdr:from>
    <xdr:to>
      <xdr:col>47</xdr:col>
      <xdr:colOff>103688</xdr:colOff>
      <xdr:row>758</xdr:row>
      <xdr:rowOff>218778</xdr:rowOff>
    </xdr:to>
    <xdr:sp macro="" textlink="">
      <xdr:nvSpPr>
        <xdr:cNvPr id="21" name="契約方式上位">
          <a:extLst>
            <a:ext uri="{FF2B5EF4-FFF2-40B4-BE49-F238E27FC236}">
              <a16:creationId xmlns:a16="http://schemas.microsoft.com/office/drawing/2014/main" id="{CE1B7BDA-8743-48F9-802A-5232DC9779A2}"/>
            </a:ext>
          </a:extLst>
        </xdr:cNvPr>
        <xdr:cNvSpPr txBox="1"/>
      </xdr:nvSpPr>
      <xdr:spPr>
        <a:xfrm>
          <a:off x="7050014" y="4091551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国際航業株式会社
　　４百万円</a:t>
          </a:r>
          <a:endParaRPr lang="en-US" altLang="en-US">
            <a:effectLst/>
          </a:endParaRPr>
        </a:p>
      </xdr:txBody>
    </xdr:sp>
    <xdr:clientData/>
  </xdr:twoCellAnchor>
  <xdr:oneCellAnchor>
    <xdr:from>
      <xdr:col>34</xdr:col>
      <xdr:colOff>103443</xdr:colOff>
      <xdr:row>755</xdr:row>
      <xdr:rowOff>145214</xdr:rowOff>
    </xdr:from>
    <xdr:ext cx="2313214" cy="275717"/>
    <xdr:sp macro="" textlink="">
      <xdr:nvSpPr>
        <xdr:cNvPr id="22" name="契約方式">
          <a:extLst>
            <a:ext uri="{FF2B5EF4-FFF2-40B4-BE49-F238E27FC236}">
              <a16:creationId xmlns:a16="http://schemas.microsoft.com/office/drawing/2014/main" id="{B362AB6F-FA25-48B9-AAEB-8C045299608A}"/>
            </a:ext>
          </a:extLst>
        </xdr:cNvPr>
        <xdr:cNvSpPr txBox="1"/>
      </xdr:nvSpPr>
      <xdr:spPr>
        <a:xfrm>
          <a:off x="7043086" y="4055842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9</xdr:col>
      <xdr:colOff>87085</xdr:colOff>
      <xdr:row>748</xdr:row>
      <xdr:rowOff>243565</xdr:rowOff>
    </xdr:from>
    <xdr:to>
      <xdr:col>25</xdr:col>
      <xdr:colOff>170214</xdr:colOff>
      <xdr:row>750</xdr:row>
      <xdr:rowOff>276549</xdr:rowOff>
    </xdr:to>
    <xdr:sp macro="" textlink="">
      <xdr:nvSpPr>
        <xdr:cNvPr id="23" name="機関名">
          <a:extLst>
            <a:ext uri="{FF2B5EF4-FFF2-40B4-BE49-F238E27FC236}">
              <a16:creationId xmlns:a16="http://schemas.microsoft.com/office/drawing/2014/main" id="{40818D4E-4074-49F4-8F8D-C98B4651C34A}"/>
            </a:ext>
          </a:extLst>
        </xdr:cNvPr>
        <xdr:cNvSpPr txBox="1"/>
      </xdr:nvSpPr>
      <xdr:spPr>
        <a:xfrm>
          <a:off x="1924049" y="38180279"/>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４百万円</a:t>
          </a:r>
        </a:p>
      </xdr:txBody>
    </xdr:sp>
    <xdr:clientData/>
  </xdr:twoCellAnchor>
  <xdr:twoCellAnchor>
    <xdr:from>
      <xdr:col>17</xdr:col>
      <xdr:colOff>23852</xdr:colOff>
      <xdr:row>757</xdr:row>
      <xdr:rowOff>186042</xdr:rowOff>
    </xdr:from>
    <xdr:to>
      <xdr:col>34</xdr:col>
      <xdr:colOff>36892</xdr:colOff>
      <xdr:row>757</xdr:row>
      <xdr:rowOff>186042</xdr:rowOff>
    </xdr:to>
    <xdr:cxnSp macro="">
      <xdr:nvCxnSpPr>
        <xdr:cNvPr id="24" name="直線矢印コネクタ 23">
          <a:extLst>
            <a:ext uri="{FF2B5EF4-FFF2-40B4-BE49-F238E27FC236}">
              <a16:creationId xmlns:a16="http://schemas.microsoft.com/office/drawing/2014/main" id="{BB5106B1-6022-4DC6-BF32-C8BF21D8AC83}"/>
            </a:ext>
          </a:extLst>
        </xdr:cNvPr>
        <xdr:cNvCxnSpPr/>
      </xdr:nvCxnSpPr>
      <xdr:spPr>
        <a:xfrm>
          <a:off x="3493673" y="41306828"/>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23852</xdr:colOff>
      <xdr:row>756</xdr:row>
      <xdr:rowOff>175129</xdr:rowOff>
    </xdr:from>
    <xdr:to>
      <xdr:col>17</xdr:col>
      <xdr:colOff>23852</xdr:colOff>
      <xdr:row>757</xdr:row>
      <xdr:rowOff>184548</xdr:rowOff>
    </xdr:to>
    <xdr:cxnSp macro="">
      <xdr:nvCxnSpPr>
        <xdr:cNvPr id="25" name="直線コネクタ 24">
          <a:extLst>
            <a:ext uri="{FF2B5EF4-FFF2-40B4-BE49-F238E27FC236}">
              <a16:creationId xmlns:a16="http://schemas.microsoft.com/office/drawing/2014/main" id="{CC07D262-F9D5-4574-B0BA-6DA8B252A363}"/>
            </a:ext>
          </a:extLst>
        </xdr:cNvPr>
        <xdr:cNvCxnSpPr/>
      </xdr:nvCxnSpPr>
      <xdr:spPr>
        <a:xfrm>
          <a:off x="3493673" y="40942129"/>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168530</xdr:colOff>
      <xdr:row>751</xdr:row>
      <xdr:rowOff>134250</xdr:rowOff>
    </xdr:from>
    <xdr:ext cx="3013362" cy="507940"/>
    <xdr:sp macro="" textlink="">
      <xdr:nvSpPr>
        <xdr:cNvPr id="26" name="契約方式大かっこ">
          <a:extLst>
            <a:ext uri="{FF2B5EF4-FFF2-40B4-BE49-F238E27FC236}">
              <a16:creationId xmlns:a16="http://schemas.microsoft.com/office/drawing/2014/main" id="{22C6F021-BF8C-4BE7-8EEE-B9158E6125C8}"/>
            </a:ext>
          </a:extLst>
        </xdr:cNvPr>
        <xdr:cNvSpPr/>
      </xdr:nvSpPr>
      <xdr:spPr>
        <a:xfrm>
          <a:off x="1957573" y="41580424"/>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○航空レーザ計測を用いた豪雨時における生産土砂量の把握</a:t>
          </a:r>
        </a:p>
      </xdr:txBody>
    </xdr:sp>
    <xdr:clientData/>
  </xdr:oneCellAnchor>
  <xdr:twoCellAnchor>
    <xdr:from>
      <xdr:col>33</xdr:col>
      <xdr:colOff>144235</xdr:colOff>
      <xdr:row>750</xdr:row>
      <xdr:rowOff>119292</xdr:rowOff>
    </xdr:from>
    <xdr:to>
      <xdr:col>47</xdr:col>
      <xdr:colOff>87819</xdr:colOff>
      <xdr:row>754</xdr:row>
      <xdr:rowOff>160816</xdr:rowOff>
    </xdr:to>
    <xdr:sp macro="" textlink="">
      <xdr:nvSpPr>
        <xdr:cNvPr id="27" name="大かっこ 26">
          <a:extLst>
            <a:ext uri="{FF2B5EF4-FFF2-40B4-BE49-F238E27FC236}">
              <a16:creationId xmlns:a16="http://schemas.microsoft.com/office/drawing/2014/main" id="{94034C6A-1020-4F99-9E09-A6E050E09237}"/>
            </a:ext>
          </a:extLst>
        </xdr:cNvPr>
        <xdr:cNvSpPr/>
      </xdr:nvSpPr>
      <xdr:spPr>
        <a:xfrm>
          <a:off x="6879771" y="38763578"/>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120600</xdr:colOff>
      <xdr:row>753</xdr:row>
      <xdr:rowOff>12955</xdr:rowOff>
    </xdr:from>
    <xdr:to>
      <xdr:col>47</xdr:col>
      <xdr:colOff>125316</xdr:colOff>
      <xdr:row>753</xdr:row>
      <xdr:rowOff>310552</xdr:rowOff>
    </xdr:to>
    <xdr:sp macro="" textlink="">
      <xdr:nvSpPr>
        <xdr:cNvPr id="28" name="職員旅費">
          <a:extLst>
            <a:ext uri="{FF2B5EF4-FFF2-40B4-BE49-F238E27FC236}">
              <a16:creationId xmlns:a16="http://schemas.microsoft.com/office/drawing/2014/main" id="{A7DFC0AB-9A22-4BC0-8694-51F1BBD1E572}"/>
            </a:ext>
          </a:extLst>
        </xdr:cNvPr>
        <xdr:cNvSpPr/>
      </xdr:nvSpPr>
      <xdr:spPr>
        <a:xfrm>
          <a:off x="7468457" y="39718598"/>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０．０百万円</a:t>
          </a:r>
          <a:endParaRPr kumimoji="1" lang="en-US" altLang="en-US" sz="1100">
            <a:solidFill>
              <a:sysClr val="windowText" lastClr="000000"/>
            </a:solidFill>
            <a:latin typeface="+mj-ea"/>
            <a:ea typeface="+mj-ea"/>
          </a:endParaRPr>
        </a:p>
      </xdr:txBody>
    </xdr:sp>
    <xdr:clientData/>
  </xdr:twoCellAnchor>
  <xdr:twoCellAnchor>
    <xdr:from>
      <xdr:col>36</xdr:col>
      <xdr:colOff>120600</xdr:colOff>
      <xdr:row>751</xdr:row>
      <xdr:rowOff>255149</xdr:rowOff>
    </xdr:from>
    <xdr:to>
      <xdr:col>47</xdr:col>
      <xdr:colOff>132574</xdr:colOff>
      <xdr:row>752</xdr:row>
      <xdr:rowOff>203494</xdr:rowOff>
    </xdr:to>
    <xdr:sp macro="" textlink="">
      <xdr:nvSpPr>
        <xdr:cNvPr id="29" name="試験研究費">
          <a:extLst>
            <a:ext uri="{FF2B5EF4-FFF2-40B4-BE49-F238E27FC236}">
              <a16:creationId xmlns:a16="http://schemas.microsoft.com/office/drawing/2014/main" id="{FC6237E6-10E3-4A89-B2DA-632B1D1436AD}"/>
            </a:ext>
          </a:extLst>
        </xdr:cNvPr>
        <xdr:cNvSpPr/>
      </xdr:nvSpPr>
      <xdr:spPr>
        <a:xfrm>
          <a:off x="7468457" y="3925322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35</xdr:col>
      <xdr:colOff>39461</xdr:colOff>
      <xdr:row>750</xdr:row>
      <xdr:rowOff>200924</xdr:rowOff>
    </xdr:from>
    <xdr:to>
      <xdr:col>46</xdr:col>
      <xdr:colOff>57351</xdr:colOff>
      <xdr:row>751</xdr:row>
      <xdr:rowOff>145741</xdr:rowOff>
    </xdr:to>
    <xdr:sp macro="" textlink="">
      <xdr:nvSpPr>
        <xdr:cNvPr id="30" name="事務費">
          <a:extLst>
            <a:ext uri="{FF2B5EF4-FFF2-40B4-BE49-F238E27FC236}">
              <a16:creationId xmlns:a16="http://schemas.microsoft.com/office/drawing/2014/main" id="{64A88F8F-F502-4019-81EC-E71CF4865E3B}"/>
            </a:ext>
          </a:extLst>
        </xdr:cNvPr>
        <xdr:cNvSpPr/>
      </xdr:nvSpPr>
      <xdr:spPr>
        <a:xfrm>
          <a:off x="7183211" y="38845210"/>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M1" zoomScale="115" zoomScaleNormal="75" zoomScaleSheetLayoutView="115" zoomScalePageLayoutView="85" workbookViewId="0">
      <selection activeCell="AE4" sqref="AE4:AP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325</v>
      </c>
      <c r="AJ2" s="933" t="s">
        <v>659</v>
      </c>
      <c r="AK2" s="933"/>
      <c r="AL2" s="933"/>
      <c r="AM2" s="933"/>
      <c r="AN2" s="83" t="s">
        <v>325</v>
      </c>
      <c r="AO2" s="933">
        <v>20</v>
      </c>
      <c r="AP2" s="933"/>
      <c r="AQ2" s="933"/>
      <c r="AR2" s="84" t="s">
        <v>628</v>
      </c>
      <c r="AS2" s="939">
        <v>539</v>
      </c>
      <c r="AT2" s="939"/>
      <c r="AU2" s="939"/>
      <c r="AV2" s="83" t="str">
        <f>IF(AW2="","","-")</f>
        <v/>
      </c>
      <c r="AW2" s="899"/>
      <c r="AX2" s="899"/>
    </row>
    <row r="3" spans="1:50" ht="21" customHeight="1" thickBot="1" x14ac:dyDescent="0.25">
      <c r="A3" s="855" t="s">
        <v>621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629</v>
      </c>
      <c r="AK3" s="857"/>
      <c r="AL3" s="857"/>
      <c r="AM3" s="857"/>
      <c r="AN3" s="857"/>
      <c r="AO3" s="857"/>
      <c r="AP3" s="857"/>
      <c r="AQ3" s="857"/>
      <c r="AR3" s="857"/>
      <c r="AS3" s="857"/>
      <c r="AT3" s="857"/>
      <c r="AU3" s="857"/>
      <c r="AV3" s="857"/>
      <c r="AW3" s="857"/>
      <c r="AX3" s="24" t="s">
        <v>64</v>
      </c>
    </row>
    <row r="4" spans="1:50" ht="24.75" customHeight="1" x14ac:dyDescent="0.2">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2">
      <c r="A5" s="676" t="s">
        <v>66</v>
      </c>
      <c r="B5" s="677"/>
      <c r="C5" s="677"/>
      <c r="D5" s="677"/>
      <c r="E5" s="677"/>
      <c r="F5" s="678"/>
      <c r="G5" s="827" t="s">
        <v>633</v>
      </c>
      <c r="H5" s="828"/>
      <c r="I5" s="828"/>
      <c r="J5" s="828"/>
      <c r="K5" s="828"/>
      <c r="L5" s="828"/>
      <c r="M5" s="829" t="s">
        <v>65</v>
      </c>
      <c r="N5" s="830"/>
      <c r="O5" s="830"/>
      <c r="P5" s="830"/>
      <c r="Q5" s="830"/>
      <c r="R5" s="831"/>
      <c r="S5" s="832" t="s">
        <v>658</v>
      </c>
      <c r="T5" s="828"/>
      <c r="U5" s="828"/>
      <c r="V5" s="828"/>
      <c r="W5" s="828"/>
      <c r="X5" s="833"/>
      <c r="Y5" s="682" t="s">
        <v>3</v>
      </c>
      <c r="Z5" s="530"/>
      <c r="AA5" s="530"/>
      <c r="AB5" s="530"/>
      <c r="AC5" s="530"/>
      <c r="AD5" s="531"/>
      <c r="AE5" s="683" t="s">
        <v>634</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2">
      <c r="A6" s="690" t="s">
        <v>4</v>
      </c>
      <c r="B6" s="691"/>
      <c r="C6" s="691"/>
      <c r="D6" s="691"/>
      <c r="E6" s="691"/>
      <c r="F6" s="691"/>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2">
      <c r="A7" s="482" t="s">
        <v>22</v>
      </c>
      <c r="B7" s="483"/>
      <c r="C7" s="483"/>
      <c r="D7" s="483"/>
      <c r="E7" s="483"/>
      <c r="F7" s="484"/>
      <c r="G7" s="485" t="s">
        <v>635</v>
      </c>
      <c r="H7" s="486"/>
      <c r="I7" s="486"/>
      <c r="J7" s="486"/>
      <c r="K7" s="486"/>
      <c r="L7" s="486"/>
      <c r="M7" s="486"/>
      <c r="N7" s="486"/>
      <c r="O7" s="486"/>
      <c r="P7" s="486"/>
      <c r="Q7" s="486"/>
      <c r="R7" s="486"/>
      <c r="S7" s="486"/>
      <c r="T7" s="486"/>
      <c r="U7" s="486"/>
      <c r="V7" s="486"/>
      <c r="W7" s="486"/>
      <c r="X7" s="487"/>
      <c r="Y7" s="911" t="s">
        <v>308</v>
      </c>
      <c r="Z7" s="427"/>
      <c r="AA7" s="427"/>
      <c r="AB7" s="427"/>
      <c r="AC7" s="427"/>
      <c r="AD7" s="912"/>
      <c r="AE7" s="900" t="s">
        <v>636</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2">
      <c r="A8" s="482" t="s">
        <v>208</v>
      </c>
      <c r="B8" s="483"/>
      <c r="C8" s="483"/>
      <c r="D8" s="483"/>
      <c r="E8" s="483"/>
      <c r="F8" s="484"/>
      <c r="G8" s="934" t="str">
        <f>入力規則等!A27</f>
        <v>科学技術・イノベーション、国土強靱化施策</v>
      </c>
      <c r="H8" s="707"/>
      <c r="I8" s="707"/>
      <c r="J8" s="707"/>
      <c r="K8" s="707"/>
      <c r="L8" s="707"/>
      <c r="M8" s="707"/>
      <c r="N8" s="707"/>
      <c r="O8" s="707"/>
      <c r="P8" s="707"/>
      <c r="Q8" s="707"/>
      <c r="R8" s="707"/>
      <c r="S8" s="707"/>
      <c r="T8" s="707"/>
      <c r="U8" s="707"/>
      <c r="V8" s="707"/>
      <c r="W8" s="707"/>
      <c r="X8" s="935"/>
      <c r="Y8" s="834" t="s">
        <v>209</v>
      </c>
      <c r="Z8" s="835"/>
      <c r="AA8" s="835"/>
      <c r="AB8" s="835"/>
      <c r="AC8" s="835"/>
      <c r="AD8" s="836"/>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7" t="s">
        <v>23</v>
      </c>
      <c r="B9" s="838"/>
      <c r="C9" s="838"/>
      <c r="D9" s="838"/>
      <c r="E9" s="838"/>
      <c r="F9" s="838"/>
      <c r="G9" s="839" t="s">
        <v>637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2">
      <c r="A10" s="644" t="s">
        <v>29</v>
      </c>
      <c r="B10" s="645"/>
      <c r="C10" s="645"/>
      <c r="D10" s="645"/>
      <c r="E10" s="645"/>
      <c r="F10" s="645"/>
      <c r="G10" s="743" t="s">
        <v>638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2">
      <c r="A12" s="952" t="s">
        <v>24</v>
      </c>
      <c r="B12" s="953"/>
      <c r="C12" s="953"/>
      <c r="D12" s="953"/>
      <c r="E12" s="953"/>
      <c r="F12" s="954"/>
      <c r="G12" s="749"/>
      <c r="H12" s="750"/>
      <c r="I12" s="750"/>
      <c r="J12" s="750"/>
      <c r="K12" s="750"/>
      <c r="L12" s="750"/>
      <c r="M12" s="750"/>
      <c r="N12" s="750"/>
      <c r="O12" s="750"/>
      <c r="P12" s="434" t="s">
        <v>309</v>
      </c>
      <c r="Q12" s="429"/>
      <c r="R12" s="429"/>
      <c r="S12" s="429"/>
      <c r="T12" s="429"/>
      <c r="U12" s="429"/>
      <c r="V12" s="430"/>
      <c r="W12" s="434" t="s">
        <v>331</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09"/>
    </row>
    <row r="13" spans="1:50" ht="21" customHeight="1" x14ac:dyDescent="0.2">
      <c r="A13" s="598"/>
      <c r="B13" s="599"/>
      <c r="C13" s="599"/>
      <c r="D13" s="599"/>
      <c r="E13" s="599"/>
      <c r="F13" s="600"/>
      <c r="G13" s="710" t="s">
        <v>6</v>
      </c>
      <c r="H13" s="711"/>
      <c r="I13" s="753" t="s">
        <v>7</v>
      </c>
      <c r="J13" s="754"/>
      <c r="K13" s="754"/>
      <c r="L13" s="754"/>
      <c r="M13" s="754"/>
      <c r="N13" s="754"/>
      <c r="O13" s="755"/>
      <c r="P13" s="641" t="s">
        <v>639</v>
      </c>
      <c r="Q13" s="642"/>
      <c r="R13" s="642"/>
      <c r="S13" s="642"/>
      <c r="T13" s="642"/>
      <c r="U13" s="642"/>
      <c r="V13" s="643"/>
      <c r="W13" s="641" t="s">
        <v>639</v>
      </c>
      <c r="X13" s="642"/>
      <c r="Y13" s="642"/>
      <c r="Z13" s="642"/>
      <c r="AA13" s="642"/>
      <c r="AB13" s="642"/>
      <c r="AC13" s="643"/>
      <c r="AD13" s="641">
        <v>24</v>
      </c>
      <c r="AE13" s="642"/>
      <c r="AF13" s="642"/>
      <c r="AG13" s="642"/>
      <c r="AH13" s="642"/>
      <c r="AI13" s="642"/>
      <c r="AJ13" s="643"/>
      <c r="AK13" s="641" t="s">
        <v>639</v>
      </c>
      <c r="AL13" s="642"/>
      <c r="AM13" s="642"/>
      <c r="AN13" s="642"/>
      <c r="AO13" s="642"/>
      <c r="AP13" s="642"/>
      <c r="AQ13" s="643"/>
      <c r="AR13" s="908" t="s">
        <v>657</v>
      </c>
      <c r="AS13" s="909"/>
      <c r="AT13" s="909"/>
      <c r="AU13" s="909"/>
      <c r="AV13" s="909"/>
      <c r="AW13" s="909"/>
      <c r="AX13" s="910"/>
    </row>
    <row r="14" spans="1:50" ht="21" customHeight="1" x14ac:dyDescent="0.2">
      <c r="A14" s="598"/>
      <c r="B14" s="599"/>
      <c r="C14" s="599"/>
      <c r="D14" s="599"/>
      <c r="E14" s="599"/>
      <c r="F14" s="600"/>
      <c r="G14" s="712"/>
      <c r="H14" s="713"/>
      <c r="I14" s="698" t="s">
        <v>8</v>
      </c>
      <c r="J14" s="751"/>
      <c r="K14" s="751"/>
      <c r="L14" s="751"/>
      <c r="M14" s="751"/>
      <c r="N14" s="751"/>
      <c r="O14" s="752"/>
      <c r="P14" s="641" t="s">
        <v>639</v>
      </c>
      <c r="Q14" s="642"/>
      <c r="R14" s="642"/>
      <c r="S14" s="642"/>
      <c r="T14" s="642"/>
      <c r="U14" s="642"/>
      <c r="V14" s="643"/>
      <c r="W14" s="641" t="s">
        <v>639</v>
      </c>
      <c r="X14" s="642"/>
      <c r="Y14" s="642"/>
      <c r="Z14" s="642"/>
      <c r="AA14" s="642"/>
      <c r="AB14" s="642"/>
      <c r="AC14" s="643"/>
      <c r="AD14" s="641">
        <v>0</v>
      </c>
      <c r="AE14" s="642"/>
      <c r="AF14" s="642"/>
      <c r="AG14" s="642"/>
      <c r="AH14" s="642"/>
      <c r="AI14" s="642"/>
      <c r="AJ14" s="643"/>
      <c r="AK14" s="641">
        <v>0</v>
      </c>
      <c r="AL14" s="642"/>
      <c r="AM14" s="642"/>
      <c r="AN14" s="642"/>
      <c r="AO14" s="642"/>
      <c r="AP14" s="642"/>
      <c r="AQ14" s="643"/>
      <c r="AR14" s="777"/>
      <c r="AS14" s="777"/>
      <c r="AT14" s="777"/>
      <c r="AU14" s="777"/>
      <c r="AV14" s="777"/>
      <c r="AW14" s="777"/>
      <c r="AX14" s="778"/>
    </row>
    <row r="15" spans="1:50" ht="21" customHeight="1" x14ac:dyDescent="0.2">
      <c r="A15" s="598"/>
      <c r="B15" s="599"/>
      <c r="C15" s="599"/>
      <c r="D15" s="599"/>
      <c r="E15" s="599"/>
      <c r="F15" s="600"/>
      <c r="G15" s="712"/>
      <c r="H15" s="713"/>
      <c r="I15" s="698" t="s">
        <v>50</v>
      </c>
      <c r="J15" s="699"/>
      <c r="K15" s="699"/>
      <c r="L15" s="699"/>
      <c r="M15" s="699"/>
      <c r="N15" s="699"/>
      <c r="O15" s="700"/>
      <c r="P15" s="641" t="s">
        <v>639</v>
      </c>
      <c r="Q15" s="642"/>
      <c r="R15" s="642"/>
      <c r="S15" s="642"/>
      <c r="T15" s="642"/>
      <c r="U15" s="642"/>
      <c r="V15" s="643"/>
      <c r="W15" s="641" t="s">
        <v>639</v>
      </c>
      <c r="X15" s="642"/>
      <c r="Y15" s="642"/>
      <c r="Z15" s="642"/>
      <c r="AA15" s="642"/>
      <c r="AB15" s="642"/>
      <c r="AC15" s="643"/>
      <c r="AD15" s="641" t="s">
        <v>639</v>
      </c>
      <c r="AE15" s="642"/>
      <c r="AF15" s="642"/>
      <c r="AG15" s="642"/>
      <c r="AH15" s="642"/>
      <c r="AI15" s="642"/>
      <c r="AJ15" s="643"/>
      <c r="AK15" s="641">
        <v>20</v>
      </c>
      <c r="AL15" s="642"/>
      <c r="AM15" s="642"/>
      <c r="AN15" s="642"/>
      <c r="AO15" s="642"/>
      <c r="AP15" s="642"/>
      <c r="AQ15" s="643"/>
      <c r="AR15" s="641" t="s">
        <v>657</v>
      </c>
      <c r="AS15" s="642"/>
      <c r="AT15" s="642"/>
      <c r="AU15" s="642"/>
      <c r="AV15" s="642"/>
      <c r="AW15" s="642"/>
      <c r="AX15" s="792"/>
    </row>
    <row r="16" spans="1:50" ht="21" customHeight="1" x14ac:dyDescent="0.2">
      <c r="A16" s="598"/>
      <c r="B16" s="599"/>
      <c r="C16" s="599"/>
      <c r="D16" s="599"/>
      <c r="E16" s="599"/>
      <c r="F16" s="600"/>
      <c r="G16" s="712"/>
      <c r="H16" s="713"/>
      <c r="I16" s="698" t="s">
        <v>51</v>
      </c>
      <c r="J16" s="699"/>
      <c r="K16" s="699"/>
      <c r="L16" s="699"/>
      <c r="M16" s="699"/>
      <c r="N16" s="699"/>
      <c r="O16" s="700"/>
      <c r="P16" s="641" t="s">
        <v>639</v>
      </c>
      <c r="Q16" s="642"/>
      <c r="R16" s="642"/>
      <c r="S16" s="642"/>
      <c r="T16" s="642"/>
      <c r="U16" s="642"/>
      <c r="V16" s="643"/>
      <c r="W16" s="641" t="s">
        <v>639</v>
      </c>
      <c r="X16" s="642"/>
      <c r="Y16" s="642"/>
      <c r="Z16" s="642"/>
      <c r="AA16" s="642"/>
      <c r="AB16" s="642"/>
      <c r="AC16" s="643"/>
      <c r="AD16" s="641">
        <v>-20</v>
      </c>
      <c r="AE16" s="642"/>
      <c r="AF16" s="642"/>
      <c r="AG16" s="642"/>
      <c r="AH16" s="642"/>
      <c r="AI16" s="642"/>
      <c r="AJ16" s="643"/>
      <c r="AK16" s="641" t="s">
        <v>639</v>
      </c>
      <c r="AL16" s="642"/>
      <c r="AM16" s="642"/>
      <c r="AN16" s="642"/>
      <c r="AO16" s="642"/>
      <c r="AP16" s="642"/>
      <c r="AQ16" s="643"/>
      <c r="AR16" s="746"/>
      <c r="AS16" s="747"/>
      <c r="AT16" s="747"/>
      <c r="AU16" s="747"/>
      <c r="AV16" s="747"/>
      <c r="AW16" s="747"/>
      <c r="AX16" s="748"/>
    </row>
    <row r="17" spans="1:50" ht="24.75" customHeight="1" x14ac:dyDescent="0.2">
      <c r="A17" s="598"/>
      <c r="B17" s="599"/>
      <c r="C17" s="599"/>
      <c r="D17" s="599"/>
      <c r="E17" s="599"/>
      <c r="F17" s="600"/>
      <c r="G17" s="712"/>
      <c r="H17" s="713"/>
      <c r="I17" s="698" t="s">
        <v>49</v>
      </c>
      <c r="J17" s="751"/>
      <c r="K17" s="751"/>
      <c r="L17" s="751"/>
      <c r="M17" s="751"/>
      <c r="N17" s="751"/>
      <c r="O17" s="752"/>
      <c r="P17" s="641"/>
      <c r="Q17" s="642"/>
      <c r="R17" s="642"/>
      <c r="S17" s="642"/>
      <c r="T17" s="642"/>
      <c r="U17" s="642"/>
      <c r="V17" s="643"/>
      <c r="W17" s="641" t="s">
        <v>639</v>
      </c>
      <c r="X17" s="642"/>
      <c r="Y17" s="642"/>
      <c r="Z17" s="642"/>
      <c r="AA17" s="642"/>
      <c r="AB17" s="642"/>
      <c r="AC17" s="643"/>
      <c r="AD17" s="641" t="s">
        <v>639</v>
      </c>
      <c r="AE17" s="642"/>
      <c r="AF17" s="642"/>
      <c r="AG17" s="642"/>
      <c r="AH17" s="642"/>
      <c r="AI17" s="642"/>
      <c r="AJ17" s="643"/>
      <c r="AK17" s="641" t="s">
        <v>639</v>
      </c>
      <c r="AL17" s="642"/>
      <c r="AM17" s="642"/>
      <c r="AN17" s="642"/>
      <c r="AO17" s="642"/>
      <c r="AP17" s="642"/>
      <c r="AQ17" s="643"/>
      <c r="AR17" s="906"/>
      <c r="AS17" s="906"/>
      <c r="AT17" s="906"/>
      <c r="AU17" s="906"/>
      <c r="AV17" s="906"/>
      <c r="AW17" s="906"/>
      <c r="AX17" s="907"/>
    </row>
    <row r="18" spans="1:50" ht="24.75" customHeight="1" x14ac:dyDescent="0.2">
      <c r="A18" s="598"/>
      <c r="B18" s="599"/>
      <c r="C18" s="599"/>
      <c r="D18" s="599"/>
      <c r="E18" s="599"/>
      <c r="F18" s="600"/>
      <c r="G18" s="714"/>
      <c r="H18" s="715"/>
      <c r="I18" s="703" t="s">
        <v>20</v>
      </c>
      <c r="J18" s="704"/>
      <c r="K18" s="704"/>
      <c r="L18" s="704"/>
      <c r="M18" s="704"/>
      <c r="N18" s="704"/>
      <c r="O18" s="705"/>
      <c r="P18" s="866">
        <f>SUM(P13:V17)</f>
        <v>0</v>
      </c>
      <c r="Q18" s="867"/>
      <c r="R18" s="867"/>
      <c r="S18" s="867"/>
      <c r="T18" s="867"/>
      <c r="U18" s="867"/>
      <c r="V18" s="868"/>
      <c r="W18" s="866">
        <f>SUM(W13:AC17)</f>
        <v>0</v>
      </c>
      <c r="X18" s="867"/>
      <c r="Y18" s="867"/>
      <c r="Z18" s="867"/>
      <c r="AA18" s="867"/>
      <c r="AB18" s="867"/>
      <c r="AC18" s="868"/>
      <c r="AD18" s="866">
        <f>SUM(AD13:AJ17)</f>
        <v>4</v>
      </c>
      <c r="AE18" s="867"/>
      <c r="AF18" s="867"/>
      <c r="AG18" s="867"/>
      <c r="AH18" s="867"/>
      <c r="AI18" s="867"/>
      <c r="AJ18" s="868"/>
      <c r="AK18" s="866">
        <f>SUM(AK13:AQ17)</f>
        <v>20</v>
      </c>
      <c r="AL18" s="867"/>
      <c r="AM18" s="867"/>
      <c r="AN18" s="867"/>
      <c r="AO18" s="867"/>
      <c r="AP18" s="867"/>
      <c r="AQ18" s="868"/>
      <c r="AR18" s="866">
        <f>SUM(AR13:AX17)</f>
        <v>0</v>
      </c>
      <c r="AS18" s="867"/>
      <c r="AT18" s="867"/>
      <c r="AU18" s="867"/>
      <c r="AV18" s="867"/>
      <c r="AW18" s="867"/>
      <c r="AX18" s="869"/>
    </row>
    <row r="19" spans="1:50" ht="24.75" customHeight="1" x14ac:dyDescent="0.2">
      <c r="A19" s="598"/>
      <c r="B19" s="599"/>
      <c r="C19" s="599"/>
      <c r="D19" s="599"/>
      <c r="E19" s="599"/>
      <c r="F19" s="600"/>
      <c r="G19" s="864" t="s">
        <v>9</v>
      </c>
      <c r="H19" s="865"/>
      <c r="I19" s="865"/>
      <c r="J19" s="865"/>
      <c r="K19" s="865"/>
      <c r="L19" s="865"/>
      <c r="M19" s="865"/>
      <c r="N19" s="865"/>
      <c r="O19" s="865"/>
      <c r="P19" s="641">
        <v>0</v>
      </c>
      <c r="Q19" s="642"/>
      <c r="R19" s="642"/>
      <c r="S19" s="642"/>
      <c r="T19" s="642"/>
      <c r="U19" s="642"/>
      <c r="V19" s="643"/>
      <c r="W19" s="641">
        <v>0</v>
      </c>
      <c r="X19" s="642"/>
      <c r="Y19" s="642"/>
      <c r="Z19" s="642"/>
      <c r="AA19" s="642"/>
      <c r="AB19" s="642"/>
      <c r="AC19" s="643"/>
      <c r="AD19" s="641">
        <v>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2">
      <c r="A20" s="598"/>
      <c r="B20" s="599"/>
      <c r="C20" s="599"/>
      <c r="D20" s="599"/>
      <c r="E20" s="599"/>
      <c r="F20" s="600"/>
      <c r="G20" s="864" t="s">
        <v>10</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7"/>
      <c r="B21" s="838"/>
      <c r="C21" s="838"/>
      <c r="D21" s="838"/>
      <c r="E21" s="838"/>
      <c r="F21" s="955"/>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0.16666666666666666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61" t="s">
        <v>626</v>
      </c>
      <c r="B22" s="962"/>
      <c r="C22" s="962"/>
      <c r="D22" s="962"/>
      <c r="E22" s="962"/>
      <c r="F22" s="963"/>
      <c r="G22" s="957" t="s">
        <v>254</v>
      </c>
      <c r="H22" s="207"/>
      <c r="I22" s="207"/>
      <c r="J22" s="207"/>
      <c r="K22" s="207"/>
      <c r="L22" s="207"/>
      <c r="M22" s="207"/>
      <c r="N22" s="207"/>
      <c r="O22" s="208"/>
      <c r="P22" s="922" t="s">
        <v>624</v>
      </c>
      <c r="Q22" s="207"/>
      <c r="R22" s="207"/>
      <c r="S22" s="207"/>
      <c r="T22" s="207"/>
      <c r="U22" s="207"/>
      <c r="V22" s="208"/>
      <c r="W22" s="922" t="s">
        <v>625</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2">
      <c r="A23" s="964"/>
      <c r="B23" s="965"/>
      <c r="C23" s="965"/>
      <c r="D23" s="965"/>
      <c r="E23" s="965"/>
      <c r="F23" s="966"/>
      <c r="G23" s="958" t="s">
        <v>640</v>
      </c>
      <c r="H23" s="959"/>
      <c r="I23" s="959"/>
      <c r="J23" s="959"/>
      <c r="K23" s="959"/>
      <c r="L23" s="959"/>
      <c r="M23" s="959"/>
      <c r="N23" s="959"/>
      <c r="O23" s="960"/>
      <c r="P23" s="908" t="s">
        <v>656</v>
      </c>
      <c r="Q23" s="909"/>
      <c r="R23" s="909"/>
      <c r="S23" s="909"/>
      <c r="T23" s="909"/>
      <c r="U23" s="909"/>
      <c r="V23" s="923"/>
      <c r="W23" s="908" t="s">
        <v>656</v>
      </c>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24" t="s">
        <v>641</v>
      </c>
      <c r="H24" s="925"/>
      <c r="I24" s="925"/>
      <c r="J24" s="925"/>
      <c r="K24" s="925"/>
      <c r="L24" s="925"/>
      <c r="M24" s="925"/>
      <c r="N24" s="925"/>
      <c r="O24" s="926"/>
      <c r="P24" s="641" t="s">
        <v>656</v>
      </c>
      <c r="Q24" s="642"/>
      <c r="R24" s="642"/>
      <c r="S24" s="642"/>
      <c r="T24" s="642"/>
      <c r="U24" s="642"/>
      <c r="V24" s="643"/>
      <c r="W24" s="641" t="s">
        <v>656</v>
      </c>
      <c r="X24" s="642"/>
      <c r="Y24" s="642"/>
      <c r="Z24" s="642"/>
      <c r="AA24" s="642"/>
      <c r="AB24" s="642"/>
      <c r="AC24" s="643"/>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2">
      <c r="A25" s="964"/>
      <c r="B25" s="965"/>
      <c r="C25" s="965"/>
      <c r="D25" s="965"/>
      <c r="E25" s="965"/>
      <c r="F25" s="966"/>
      <c r="G25" s="924"/>
      <c r="H25" s="925"/>
      <c r="I25" s="925"/>
      <c r="J25" s="925"/>
      <c r="K25" s="925"/>
      <c r="L25" s="925"/>
      <c r="M25" s="925"/>
      <c r="N25" s="925"/>
      <c r="O25" s="926"/>
      <c r="P25" s="641"/>
      <c r="Q25" s="642"/>
      <c r="R25" s="642"/>
      <c r="S25" s="642"/>
      <c r="T25" s="642"/>
      <c r="U25" s="642"/>
      <c r="V25" s="643"/>
      <c r="W25" s="641"/>
      <c r="X25" s="642"/>
      <c r="Y25" s="642"/>
      <c r="Z25" s="642"/>
      <c r="AA25" s="642"/>
      <c r="AB25" s="642"/>
      <c r="AC25" s="643"/>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2">
      <c r="A26" s="964"/>
      <c r="B26" s="965"/>
      <c r="C26" s="965"/>
      <c r="D26" s="965"/>
      <c r="E26" s="965"/>
      <c r="F26" s="966"/>
      <c r="G26" s="924"/>
      <c r="H26" s="925"/>
      <c r="I26" s="925"/>
      <c r="J26" s="925"/>
      <c r="K26" s="925"/>
      <c r="L26" s="925"/>
      <c r="M26" s="925"/>
      <c r="N26" s="925"/>
      <c r="O26" s="926"/>
      <c r="P26" s="641"/>
      <c r="Q26" s="642"/>
      <c r="R26" s="642"/>
      <c r="S26" s="642"/>
      <c r="T26" s="642"/>
      <c r="U26" s="642"/>
      <c r="V26" s="643"/>
      <c r="W26" s="641"/>
      <c r="X26" s="642"/>
      <c r="Y26" s="642"/>
      <c r="Z26" s="642"/>
      <c r="AA26" s="642"/>
      <c r="AB26" s="642"/>
      <c r="AC26" s="643"/>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2">
      <c r="A27" s="964"/>
      <c r="B27" s="965"/>
      <c r="C27" s="965"/>
      <c r="D27" s="965"/>
      <c r="E27" s="965"/>
      <c r="F27" s="966"/>
      <c r="G27" s="924"/>
      <c r="H27" s="925"/>
      <c r="I27" s="925"/>
      <c r="J27" s="925"/>
      <c r="K27" s="925"/>
      <c r="L27" s="925"/>
      <c r="M27" s="925"/>
      <c r="N27" s="925"/>
      <c r="O27" s="926"/>
      <c r="P27" s="641"/>
      <c r="Q27" s="642"/>
      <c r="R27" s="642"/>
      <c r="S27" s="642"/>
      <c r="T27" s="642"/>
      <c r="U27" s="642"/>
      <c r="V27" s="643"/>
      <c r="W27" s="641"/>
      <c r="X27" s="642"/>
      <c r="Y27" s="642"/>
      <c r="Z27" s="642"/>
      <c r="AA27" s="642"/>
      <c r="AB27" s="642"/>
      <c r="AC27" s="643"/>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27" t="s">
        <v>258</v>
      </c>
      <c r="H28" s="928"/>
      <c r="I28" s="928"/>
      <c r="J28" s="928"/>
      <c r="K28" s="928"/>
      <c r="L28" s="928"/>
      <c r="M28" s="928"/>
      <c r="N28" s="928"/>
      <c r="O28" s="929"/>
      <c r="P28" s="866" t="e">
        <f>P29-SUM(P23:P27)</f>
        <v>#VALUE!</v>
      </c>
      <c r="Q28" s="867"/>
      <c r="R28" s="867"/>
      <c r="S28" s="867"/>
      <c r="T28" s="867"/>
      <c r="U28" s="867"/>
      <c r="V28" s="868"/>
      <c r="W28" s="866" t="e">
        <f>W29-SUM(W23:W27)</f>
        <v>#VALUE!</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5">
      <c r="A29" s="967"/>
      <c r="B29" s="968"/>
      <c r="C29" s="968"/>
      <c r="D29" s="968"/>
      <c r="E29" s="968"/>
      <c r="F29" s="969"/>
      <c r="G29" s="930" t="s">
        <v>255</v>
      </c>
      <c r="H29" s="931"/>
      <c r="I29" s="931"/>
      <c r="J29" s="931"/>
      <c r="K29" s="931"/>
      <c r="L29" s="931"/>
      <c r="M29" s="931"/>
      <c r="N29" s="931"/>
      <c r="O29" s="932"/>
      <c r="P29" s="940" t="str">
        <f>AK13</f>
        <v>-</v>
      </c>
      <c r="Q29" s="941"/>
      <c r="R29" s="941"/>
      <c r="S29" s="941"/>
      <c r="T29" s="941"/>
      <c r="U29" s="941"/>
      <c r="V29" s="942"/>
      <c r="W29" s="940" t="str">
        <f>AR13</f>
        <v>-</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2">
      <c r="A30" s="849" t="s">
        <v>270</v>
      </c>
      <c r="B30" s="850"/>
      <c r="C30" s="850"/>
      <c r="D30" s="850"/>
      <c r="E30" s="850"/>
      <c r="F30" s="851"/>
      <c r="G30" s="762" t="s">
        <v>145</v>
      </c>
      <c r="H30" s="763"/>
      <c r="I30" s="763"/>
      <c r="J30" s="763"/>
      <c r="K30" s="763"/>
      <c r="L30" s="763"/>
      <c r="M30" s="763"/>
      <c r="N30" s="763"/>
      <c r="O30" s="764"/>
      <c r="P30" s="845" t="s">
        <v>58</v>
      </c>
      <c r="Q30" s="763"/>
      <c r="R30" s="763"/>
      <c r="S30" s="763"/>
      <c r="T30" s="763"/>
      <c r="U30" s="763"/>
      <c r="V30" s="763"/>
      <c r="W30" s="763"/>
      <c r="X30" s="764"/>
      <c r="Y30" s="842"/>
      <c r="Z30" s="843"/>
      <c r="AA30" s="844"/>
      <c r="AB30" s="846" t="s">
        <v>11</v>
      </c>
      <c r="AC30" s="847"/>
      <c r="AD30" s="848"/>
      <c r="AE30" s="846" t="s">
        <v>309</v>
      </c>
      <c r="AF30" s="847"/>
      <c r="AG30" s="847"/>
      <c r="AH30" s="848"/>
      <c r="AI30" s="903" t="s">
        <v>331</v>
      </c>
      <c r="AJ30" s="903"/>
      <c r="AK30" s="903"/>
      <c r="AL30" s="846"/>
      <c r="AM30" s="903" t="s">
        <v>428</v>
      </c>
      <c r="AN30" s="903"/>
      <c r="AO30" s="903"/>
      <c r="AP30" s="846"/>
      <c r="AQ30" s="756" t="s">
        <v>184</v>
      </c>
      <c r="AR30" s="757"/>
      <c r="AS30" s="757"/>
      <c r="AT30" s="758"/>
      <c r="AU30" s="763" t="s">
        <v>133</v>
      </c>
      <c r="AV30" s="763"/>
      <c r="AW30" s="763"/>
      <c r="AX30" s="905"/>
    </row>
    <row r="31" spans="1:50" ht="18.75" customHeight="1" x14ac:dyDescent="0.2">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4"/>
      <c r="AJ31" s="904"/>
      <c r="AK31" s="904"/>
      <c r="AL31" s="395"/>
      <c r="AM31" s="904"/>
      <c r="AN31" s="904"/>
      <c r="AO31" s="904"/>
      <c r="AP31" s="395"/>
      <c r="AQ31" s="235" t="s">
        <v>639</v>
      </c>
      <c r="AR31" s="186"/>
      <c r="AS31" s="121" t="s">
        <v>185</v>
      </c>
      <c r="AT31" s="122"/>
      <c r="AU31" s="185">
        <v>3</v>
      </c>
      <c r="AV31" s="185"/>
      <c r="AW31" s="380" t="s">
        <v>175</v>
      </c>
      <c r="AX31" s="381"/>
    </row>
    <row r="32" spans="1:50" ht="23.25" customHeight="1" x14ac:dyDescent="0.2">
      <c r="A32" s="385"/>
      <c r="B32" s="383"/>
      <c r="C32" s="383"/>
      <c r="D32" s="383"/>
      <c r="E32" s="383"/>
      <c r="F32" s="384"/>
      <c r="G32" s="551" t="s">
        <v>677</v>
      </c>
      <c r="H32" s="552"/>
      <c r="I32" s="552"/>
      <c r="J32" s="552"/>
      <c r="K32" s="552"/>
      <c r="L32" s="552"/>
      <c r="M32" s="552"/>
      <c r="N32" s="552"/>
      <c r="O32" s="553"/>
      <c r="P32" s="93" t="s">
        <v>642</v>
      </c>
      <c r="Q32" s="93"/>
      <c r="R32" s="93"/>
      <c r="S32" s="93"/>
      <c r="T32" s="93"/>
      <c r="U32" s="93"/>
      <c r="V32" s="93"/>
      <c r="W32" s="93"/>
      <c r="X32" s="94"/>
      <c r="Y32" s="458" t="s">
        <v>12</v>
      </c>
      <c r="Z32" s="518"/>
      <c r="AA32" s="519"/>
      <c r="AB32" s="448" t="s">
        <v>643</v>
      </c>
      <c r="AC32" s="448"/>
      <c r="AD32" s="448"/>
      <c r="AE32" s="203" t="s">
        <v>639</v>
      </c>
      <c r="AF32" s="204"/>
      <c r="AG32" s="204"/>
      <c r="AH32" s="204"/>
      <c r="AI32" s="203" t="s">
        <v>639</v>
      </c>
      <c r="AJ32" s="204"/>
      <c r="AK32" s="204"/>
      <c r="AL32" s="204"/>
      <c r="AM32" s="203">
        <v>0</v>
      </c>
      <c r="AN32" s="204"/>
      <c r="AO32" s="204"/>
      <c r="AP32" s="204"/>
      <c r="AQ32" s="324" t="s">
        <v>639</v>
      </c>
      <c r="AR32" s="193"/>
      <c r="AS32" s="193"/>
      <c r="AT32" s="325"/>
      <c r="AU32" s="204" t="s">
        <v>639</v>
      </c>
      <c r="AV32" s="204"/>
      <c r="AW32" s="204"/>
      <c r="AX32" s="206"/>
    </row>
    <row r="33" spans="1:51" ht="23.25" customHeight="1" x14ac:dyDescent="0.2">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643</v>
      </c>
      <c r="AC33" s="510"/>
      <c r="AD33" s="510"/>
      <c r="AE33" s="203" t="s">
        <v>639</v>
      </c>
      <c r="AF33" s="204"/>
      <c r="AG33" s="204"/>
      <c r="AH33" s="204"/>
      <c r="AI33" s="203" t="s">
        <v>639</v>
      </c>
      <c r="AJ33" s="204"/>
      <c r="AK33" s="204"/>
      <c r="AL33" s="204"/>
      <c r="AM33" s="203">
        <v>1</v>
      </c>
      <c r="AN33" s="204"/>
      <c r="AO33" s="204"/>
      <c r="AP33" s="204"/>
      <c r="AQ33" s="324" t="s">
        <v>639</v>
      </c>
      <c r="AR33" s="193"/>
      <c r="AS33" s="193"/>
      <c r="AT33" s="325"/>
      <c r="AU33" s="204">
        <v>1</v>
      </c>
      <c r="AV33" s="204"/>
      <c r="AW33" s="204"/>
      <c r="AX33" s="206"/>
    </row>
    <row r="34" spans="1:51" ht="23.25" customHeight="1" x14ac:dyDescent="0.2">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639</v>
      </c>
      <c r="AF34" s="204"/>
      <c r="AG34" s="204"/>
      <c r="AH34" s="204"/>
      <c r="AI34" s="203" t="s">
        <v>639</v>
      </c>
      <c r="AJ34" s="204"/>
      <c r="AK34" s="204"/>
      <c r="AL34" s="204"/>
      <c r="AM34" s="203">
        <v>0</v>
      </c>
      <c r="AN34" s="204"/>
      <c r="AO34" s="204"/>
      <c r="AP34" s="204"/>
      <c r="AQ34" s="324" t="s">
        <v>639</v>
      </c>
      <c r="AR34" s="193"/>
      <c r="AS34" s="193"/>
      <c r="AT34" s="325"/>
      <c r="AU34" s="204" t="s">
        <v>639</v>
      </c>
      <c r="AV34" s="204"/>
      <c r="AW34" s="204"/>
      <c r="AX34" s="206"/>
    </row>
    <row r="35" spans="1:51" ht="23.25" customHeight="1" x14ac:dyDescent="0.2">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9" t="s">
        <v>270</v>
      </c>
      <c r="B37" s="760"/>
      <c r="C37" s="760"/>
      <c r="D37" s="760"/>
      <c r="E37" s="760"/>
      <c r="F37" s="761"/>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309</v>
      </c>
      <c r="AF37" s="232"/>
      <c r="AG37" s="232"/>
      <c r="AH37" s="232"/>
      <c r="AI37" s="232" t="s">
        <v>331</v>
      </c>
      <c r="AJ37" s="232"/>
      <c r="AK37" s="232"/>
      <c r="AL37" s="232"/>
      <c r="AM37" s="232" t="s">
        <v>428</v>
      </c>
      <c r="AN37" s="232"/>
      <c r="AO37" s="232"/>
      <c r="AP37" s="232"/>
      <c r="AQ37" s="139" t="s">
        <v>184</v>
      </c>
      <c r="AR37" s="140"/>
      <c r="AS37" s="140"/>
      <c r="AT37" s="141"/>
      <c r="AU37" s="399" t="s">
        <v>133</v>
      </c>
      <c r="AV37" s="399"/>
      <c r="AW37" s="399"/>
      <c r="AX37" s="898"/>
      <c r="AY37">
        <f>COUNTA($G$39)</f>
        <v>0</v>
      </c>
    </row>
    <row r="38" spans="1:51" ht="18.75" hidden="1" customHeight="1" x14ac:dyDescent="0.2">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2">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2">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2">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9" t="s">
        <v>270</v>
      </c>
      <c r="B44" s="760"/>
      <c r="C44" s="760"/>
      <c r="D44" s="760"/>
      <c r="E44" s="760"/>
      <c r="F44" s="761"/>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309</v>
      </c>
      <c r="AF44" s="232"/>
      <c r="AG44" s="232"/>
      <c r="AH44" s="232"/>
      <c r="AI44" s="232" t="s">
        <v>331</v>
      </c>
      <c r="AJ44" s="232"/>
      <c r="AK44" s="232"/>
      <c r="AL44" s="232"/>
      <c r="AM44" s="232" t="s">
        <v>428</v>
      </c>
      <c r="AN44" s="232"/>
      <c r="AO44" s="232"/>
      <c r="AP44" s="232"/>
      <c r="AQ44" s="139" t="s">
        <v>184</v>
      </c>
      <c r="AR44" s="140"/>
      <c r="AS44" s="140"/>
      <c r="AT44" s="141"/>
      <c r="AU44" s="399" t="s">
        <v>133</v>
      </c>
      <c r="AV44" s="399"/>
      <c r="AW44" s="399"/>
      <c r="AX44" s="898"/>
      <c r="AY44">
        <f>COUNTA($G$46)</f>
        <v>0</v>
      </c>
    </row>
    <row r="45" spans="1:51" ht="18.75" hidden="1" customHeight="1" x14ac:dyDescent="0.2">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2">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2">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2">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309</v>
      </c>
      <c r="AF51" s="232"/>
      <c r="AG51" s="232"/>
      <c r="AH51" s="232"/>
      <c r="AI51" s="232" t="s">
        <v>331</v>
      </c>
      <c r="AJ51" s="232"/>
      <c r="AK51" s="232"/>
      <c r="AL51" s="232"/>
      <c r="AM51" s="232" t="s">
        <v>428</v>
      </c>
      <c r="AN51" s="232"/>
      <c r="AO51" s="232"/>
      <c r="AP51" s="232"/>
      <c r="AQ51" s="139" t="s">
        <v>184</v>
      </c>
      <c r="AR51" s="140"/>
      <c r="AS51" s="140"/>
      <c r="AT51" s="141"/>
      <c r="AU51" s="913" t="s">
        <v>133</v>
      </c>
      <c r="AV51" s="913"/>
      <c r="AW51" s="913"/>
      <c r="AX51" s="914"/>
      <c r="AY51">
        <f>COUNTA($G$53)</f>
        <v>0</v>
      </c>
    </row>
    <row r="52" spans="1:51" ht="18.75" hidden="1" customHeight="1" x14ac:dyDescent="0.2">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2">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2">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2">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78" t="s">
        <v>14</v>
      </c>
      <c r="AC55" s="578"/>
      <c r="AD55" s="578"/>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309</v>
      </c>
      <c r="AF58" s="232"/>
      <c r="AG58" s="232"/>
      <c r="AH58" s="232"/>
      <c r="AI58" s="232" t="s">
        <v>331</v>
      </c>
      <c r="AJ58" s="232"/>
      <c r="AK58" s="232"/>
      <c r="AL58" s="232"/>
      <c r="AM58" s="232" t="s">
        <v>428</v>
      </c>
      <c r="AN58" s="232"/>
      <c r="AO58" s="232"/>
      <c r="AP58" s="232"/>
      <c r="AQ58" s="139" t="s">
        <v>184</v>
      </c>
      <c r="AR58" s="140"/>
      <c r="AS58" s="140"/>
      <c r="AT58" s="141"/>
      <c r="AU58" s="913" t="s">
        <v>133</v>
      </c>
      <c r="AV58" s="913"/>
      <c r="AW58" s="913"/>
      <c r="AX58" s="914"/>
      <c r="AY58">
        <f>COUNTA($G$60)</f>
        <v>0</v>
      </c>
    </row>
    <row r="59" spans="1:51" ht="18.75" hidden="1" customHeight="1" x14ac:dyDescent="0.2">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2">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2">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2">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3" t="s">
        <v>271</v>
      </c>
      <c r="B73" s="494"/>
      <c r="C73" s="494"/>
      <c r="D73" s="494"/>
      <c r="E73" s="494"/>
      <c r="F73" s="495"/>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6"/>
      <c r="B74" s="497"/>
      <c r="C74" s="497"/>
      <c r="D74" s="497"/>
      <c r="E74" s="497"/>
      <c r="F74" s="498"/>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6"/>
      <c r="B75" s="497"/>
      <c r="C75" s="497"/>
      <c r="D75" s="497"/>
      <c r="E75" s="497"/>
      <c r="F75" s="498"/>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2">
      <c r="A76" s="496"/>
      <c r="B76" s="497"/>
      <c r="C76" s="497"/>
      <c r="D76" s="497"/>
      <c r="E76" s="497"/>
      <c r="F76" s="498"/>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2">
      <c r="A77" s="496"/>
      <c r="B77" s="497"/>
      <c r="C77" s="497"/>
      <c r="D77" s="497"/>
      <c r="E77" s="497"/>
      <c r="F77" s="498"/>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8"/>
      <c r="AF77" s="879"/>
      <c r="AG77" s="879"/>
      <c r="AH77" s="879"/>
      <c r="AI77" s="878"/>
      <c r="AJ77" s="879"/>
      <c r="AK77" s="879"/>
      <c r="AL77" s="879"/>
      <c r="AM77" s="878"/>
      <c r="AN77" s="879"/>
      <c r="AO77" s="879"/>
      <c r="AP77" s="879"/>
      <c r="AQ77" s="324"/>
      <c r="AR77" s="193"/>
      <c r="AS77" s="193"/>
      <c r="AT77" s="325"/>
      <c r="AU77" s="204"/>
      <c r="AV77" s="204"/>
      <c r="AW77" s="204"/>
      <c r="AX77" s="206"/>
      <c r="AY77">
        <f t="shared" si="9"/>
        <v>0</v>
      </c>
    </row>
    <row r="78" spans="1:51" ht="69.75" hidden="1" customHeight="1" x14ac:dyDescent="0.2">
      <c r="A78" s="314" t="s">
        <v>302</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6"/>
      <c r="AY79">
        <f>COUNTIF($AR$79,"☑")</f>
        <v>0</v>
      </c>
    </row>
    <row r="80" spans="1:51" ht="18.75" hidden="1" customHeight="1" x14ac:dyDescent="0.2">
      <c r="A80" s="852"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2">
      <c r="A81" s="853"/>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2">
      <c r="A82" s="853"/>
      <c r="B82" s="514"/>
      <c r="C82" s="412"/>
      <c r="D82" s="412"/>
      <c r="E82" s="412"/>
      <c r="F82" s="413"/>
      <c r="G82" s="660"/>
      <c r="H82" s="660"/>
      <c r="I82" s="660"/>
      <c r="J82" s="660"/>
      <c r="K82" s="660"/>
      <c r="L82" s="660"/>
      <c r="M82" s="660"/>
      <c r="N82" s="660"/>
      <c r="O82" s="660"/>
      <c r="P82" s="660"/>
      <c r="Q82" s="660"/>
      <c r="R82" s="660"/>
      <c r="S82" s="660"/>
      <c r="T82" s="660"/>
      <c r="U82" s="660"/>
      <c r="V82" s="660"/>
      <c r="W82" s="660"/>
      <c r="X82" s="660"/>
      <c r="Y82" s="660"/>
      <c r="Z82" s="660"/>
      <c r="AA82" s="661"/>
      <c r="AB82" s="87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3"/>
      <c r="AY82">
        <f t="shared" ref="AY82:AY89" si="10">$AY$80</f>
        <v>0</v>
      </c>
    </row>
    <row r="83" spans="1:60" ht="22.5" hidden="1" customHeight="1" x14ac:dyDescent="0.2">
      <c r="A83" s="853"/>
      <c r="B83" s="514"/>
      <c r="C83" s="412"/>
      <c r="D83" s="412"/>
      <c r="E83" s="412"/>
      <c r="F83" s="413"/>
      <c r="G83" s="662"/>
      <c r="H83" s="662"/>
      <c r="I83" s="662"/>
      <c r="J83" s="662"/>
      <c r="K83" s="662"/>
      <c r="L83" s="662"/>
      <c r="M83" s="662"/>
      <c r="N83" s="662"/>
      <c r="O83" s="662"/>
      <c r="P83" s="662"/>
      <c r="Q83" s="662"/>
      <c r="R83" s="662"/>
      <c r="S83" s="662"/>
      <c r="T83" s="662"/>
      <c r="U83" s="662"/>
      <c r="V83" s="662"/>
      <c r="W83" s="662"/>
      <c r="X83" s="662"/>
      <c r="Y83" s="662"/>
      <c r="Z83" s="662"/>
      <c r="AA83" s="663"/>
      <c r="AB83" s="87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5"/>
      <c r="AY83">
        <f t="shared" si="10"/>
        <v>0</v>
      </c>
    </row>
    <row r="84" spans="1:60" ht="19.5" hidden="1" customHeight="1" x14ac:dyDescent="0.2">
      <c r="A84" s="853"/>
      <c r="B84" s="515"/>
      <c r="C84" s="516"/>
      <c r="D84" s="516"/>
      <c r="E84" s="516"/>
      <c r="F84" s="517"/>
      <c r="G84" s="664"/>
      <c r="H84" s="664"/>
      <c r="I84" s="664"/>
      <c r="J84" s="664"/>
      <c r="K84" s="664"/>
      <c r="L84" s="664"/>
      <c r="M84" s="664"/>
      <c r="N84" s="664"/>
      <c r="O84" s="664"/>
      <c r="P84" s="664"/>
      <c r="Q84" s="664"/>
      <c r="R84" s="664"/>
      <c r="S84" s="664"/>
      <c r="T84" s="664"/>
      <c r="U84" s="664"/>
      <c r="V84" s="664"/>
      <c r="W84" s="664"/>
      <c r="X84" s="664"/>
      <c r="Y84" s="664"/>
      <c r="Z84" s="664"/>
      <c r="AA84" s="665"/>
      <c r="AB84" s="87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7"/>
      <c r="AY84">
        <f t="shared" si="10"/>
        <v>0</v>
      </c>
    </row>
    <row r="85" spans="1:60" ht="18.75" hidden="1" customHeight="1" x14ac:dyDescent="0.2">
      <c r="A85" s="853"/>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309</v>
      </c>
      <c r="AF85" s="232"/>
      <c r="AG85" s="232"/>
      <c r="AH85" s="232"/>
      <c r="AI85" s="232" t="s">
        <v>331</v>
      </c>
      <c r="AJ85" s="232"/>
      <c r="AK85" s="232"/>
      <c r="AL85" s="232"/>
      <c r="AM85" s="232" t="s">
        <v>428</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2">
      <c r="A86" s="853"/>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2">
      <c r="A87" s="853"/>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2">
      <c r="A88" s="853"/>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2">
      <c r="A89" s="853"/>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78" t="s">
        <v>14</v>
      </c>
      <c r="AC89" s="578"/>
      <c r="AD89" s="578"/>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2">
      <c r="A90" s="853"/>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309</v>
      </c>
      <c r="AF90" s="232"/>
      <c r="AG90" s="232"/>
      <c r="AH90" s="232"/>
      <c r="AI90" s="232" t="s">
        <v>331</v>
      </c>
      <c r="AJ90" s="232"/>
      <c r="AK90" s="232"/>
      <c r="AL90" s="232"/>
      <c r="AM90" s="232" t="s">
        <v>428</v>
      </c>
      <c r="AN90" s="232"/>
      <c r="AO90" s="232"/>
      <c r="AP90" s="232"/>
      <c r="AQ90" s="143" t="s">
        <v>184</v>
      </c>
      <c r="AR90" s="118"/>
      <c r="AS90" s="118"/>
      <c r="AT90" s="119"/>
      <c r="AU90" s="520" t="s">
        <v>133</v>
      </c>
      <c r="AV90" s="520"/>
      <c r="AW90" s="520"/>
      <c r="AX90" s="521"/>
      <c r="AY90">
        <f>COUNTA($G$92)</f>
        <v>0</v>
      </c>
    </row>
    <row r="91" spans="1:60" ht="18.75" hidden="1" customHeight="1" x14ac:dyDescent="0.2">
      <c r="A91" s="853"/>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2">
      <c r="A92" s="853"/>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3"/>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2">
      <c r="A94" s="853"/>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78" t="s">
        <v>14</v>
      </c>
      <c r="AC94" s="578"/>
      <c r="AD94" s="578"/>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2">
      <c r="A95" s="853"/>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309</v>
      </c>
      <c r="AF95" s="232"/>
      <c r="AG95" s="232"/>
      <c r="AH95" s="232"/>
      <c r="AI95" s="232" t="s">
        <v>331</v>
      </c>
      <c r="AJ95" s="232"/>
      <c r="AK95" s="232"/>
      <c r="AL95" s="232"/>
      <c r="AM95" s="232" t="s">
        <v>428</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2">
      <c r="A96" s="853"/>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2">
      <c r="A97" s="853"/>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2">
      <c r="A98" s="853"/>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5">
      <c r="A99" s="854"/>
      <c r="B99" s="414"/>
      <c r="C99" s="414"/>
      <c r="D99" s="414"/>
      <c r="E99" s="414"/>
      <c r="F99" s="415"/>
      <c r="G99" s="565"/>
      <c r="H99" s="201"/>
      <c r="I99" s="201"/>
      <c r="J99" s="201"/>
      <c r="K99" s="201"/>
      <c r="L99" s="201"/>
      <c r="M99" s="201"/>
      <c r="N99" s="201"/>
      <c r="O99" s="566"/>
      <c r="P99" s="505"/>
      <c r="Q99" s="505"/>
      <c r="R99" s="505"/>
      <c r="S99" s="505"/>
      <c r="T99" s="505"/>
      <c r="U99" s="505"/>
      <c r="V99" s="505"/>
      <c r="W99" s="505"/>
      <c r="X99" s="506"/>
      <c r="Y99" s="883" t="s">
        <v>13</v>
      </c>
      <c r="Z99" s="884"/>
      <c r="AA99" s="885"/>
      <c r="AB99" s="880" t="s">
        <v>14</v>
      </c>
      <c r="AC99" s="881"/>
      <c r="AD99" s="882"/>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2">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2"/>
      <c r="Z100" s="843"/>
      <c r="AA100" s="844"/>
      <c r="AB100" s="468" t="s">
        <v>11</v>
      </c>
      <c r="AC100" s="468"/>
      <c r="AD100" s="468"/>
      <c r="AE100" s="526" t="s">
        <v>309</v>
      </c>
      <c r="AF100" s="527"/>
      <c r="AG100" s="527"/>
      <c r="AH100" s="528"/>
      <c r="AI100" s="526" t="s">
        <v>331</v>
      </c>
      <c r="AJ100" s="527"/>
      <c r="AK100" s="527"/>
      <c r="AL100" s="528"/>
      <c r="AM100" s="526" t="s">
        <v>428</v>
      </c>
      <c r="AN100" s="527"/>
      <c r="AO100" s="527"/>
      <c r="AP100" s="528"/>
      <c r="AQ100" s="302" t="s">
        <v>336</v>
      </c>
      <c r="AR100" s="303"/>
      <c r="AS100" s="303"/>
      <c r="AT100" s="304"/>
      <c r="AU100" s="302" t="s">
        <v>460</v>
      </c>
      <c r="AV100" s="303"/>
      <c r="AW100" s="303"/>
      <c r="AX100" s="305"/>
    </row>
    <row r="101" spans="1:60" ht="23.25" customHeight="1" x14ac:dyDescent="0.2">
      <c r="A101" s="406"/>
      <c r="B101" s="407"/>
      <c r="C101" s="407"/>
      <c r="D101" s="407"/>
      <c r="E101" s="407"/>
      <c r="F101" s="408"/>
      <c r="G101" s="93" t="s">
        <v>645</v>
      </c>
      <c r="H101" s="93"/>
      <c r="I101" s="93"/>
      <c r="J101" s="93"/>
      <c r="K101" s="93"/>
      <c r="L101" s="93"/>
      <c r="M101" s="93"/>
      <c r="N101" s="93"/>
      <c r="O101" s="93"/>
      <c r="P101" s="93"/>
      <c r="Q101" s="93"/>
      <c r="R101" s="93"/>
      <c r="S101" s="93"/>
      <c r="T101" s="93"/>
      <c r="U101" s="93"/>
      <c r="V101" s="93"/>
      <c r="W101" s="93"/>
      <c r="X101" s="94"/>
      <c r="Y101" s="529" t="s">
        <v>54</v>
      </c>
      <c r="Z101" s="530"/>
      <c r="AA101" s="531"/>
      <c r="AB101" s="448" t="s">
        <v>639</v>
      </c>
      <c r="AC101" s="448"/>
      <c r="AD101" s="448"/>
      <c r="AE101" s="267" t="s">
        <v>639</v>
      </c>
      <c r="AF101" s="267"/>
      <c r="AG101" s="267"/>
      <c r="AH101" s="267"/>
      <c r="AI101" s="267" t="s">
        <v>639</v>
      </c>
      <c r="AJ101" s="267"/>
      <c r="AK101" s="267"/>
      <c r="AL101" s="267"/>
      <c r="AM101" s="267">
        <v>1</v>
      </c>
      <c r="AN101" s="267"/>
      <c r="AO101" s="267"/>
      <c r="AP101" s="267"/>
      <c r="AQ101" s="267" t="s">
        <v>662</v>
      </c>
      <c r="AR101" s="267"/>
      <c r="AS101" s="267"/>
      <c r="AT101" s="267"/>
      <c r="AU101" s="203" t="s">
        <v>656</v>
      </c>
      <c r="AV101" s="204"/>
      <c r="AW101" s="204"/>
      <c r="AX101" s="206"/>
    </row>
    <row r="102" spans="1:60" ht="23.25" customHeight="1" x14ac:dyDescent="0.2">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639</v>
      </c>
      <c r="AC102" s="448"/>
      <c r="AD102" s="448"/>
      <c r="AE102" s="267" t="s">
        <v>639</v>
      </c>
      <c r="AF102" s="267"/>
      <c r="AG102" s="267"/>
      <c r="AH102" s="267"/>
      <c r="AI102" s="267" t="s">
        <v>639</v>
      </c>
      <c r="AJ102" s="267"/>
      <c r="AK102" s="267"/>
      <c r="AL102" s="267"/>
      <c r="AM102" s="267">
        <v>3</v>
      </c>
      <c r="AN102" s="267"/>
      <c r="AO102" s="267"/>
      <c r="AP102" s="267"/>
      <c r="AQ102" s="267">
        <v>2</v>
      </c>
      <c r="AR102" s="267"/>
      <c r="AS102" s="267"/>
      <c r="AT102" s="267"/>
      <c r="AU102" s="210" t="s">
        <v>656</v>
      </c>
      <c r="AV102" s="211"/>
      <c r="AW102" s="211"/>
      <c r="AX102" s="306"/>
    </row>
    <row r="103" spans="1:60" ht="31.5" hidden="1" customHeight="1" x14ac:dyDescent="0.2">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2">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23.25" customHeight="1" x14ac:dyDescent="0.2">
      <c r="A116" s="423"/>
      <c r="B116" s="424"/>
      <c r="C116" s="424"/>
      <c r="D116" s="424"/>
      <c r="E116" s="424"/>
      <c r="F116" s="425"/>
      <c r="G116" s="375" t="s">
        <v>646</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647</v>
      </c>
      <c r="AC116" s="450"/>
      <c r="AD116" s="451"/>
      <c r="AE116" s="267" t="s">
        <v>639</v>
      </c>
      <c r="AF116" s="267"/>
      <c r="AG116" s="267"/>
      <c r="AH116" s="267"/>
      <c r="AI116" s="267" t="s">
        <v>639</v>
      </c>
      <c r="AJ116" s="267"/>
      <c r="AK116" s="267"/>
      <c r="AL116" s="267"/>
      <c r="AM116" s="267">
        <v>4</v>
      </c>
      <c r="AN116" s="267"/>
      <c r="AO116" s="267"/>
      <c r="AP116" s="267"/>
      <c r="AQ116" s="203">
        <v>10</v>
      </c>
      <c r="AR116" s="204"/>
      <c r="AS116" s="204"/>
      <c r="AT116" s="204"/>
      <c r="AU116" s="204"/>
      <c r="AV116" s="204"/>
      <c r="AW116" s="204"/>
      <c r="AX116" s="206"/>
    </row>
    <row r="117" spans="1:51" ht="46.5" customHeight="1" thickBot="1" x14ac:dyDescent="0.25">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278</v>
      </c>
      <c r="AC117" s="460"/>
      <c r="AD117" s="461"/>
      <c r="AE117" s="538" t="s">
        <v>639</v>
      </c>
      <c r="AF117" s="538"/>
      <c r="AG117" s="538"/>
      <c r="AH117" s="538"/>
      <c r="AI117" s="538" t="s">
        <v>639</v>
      </c>
      <c r="AJ117" s="538"/>
      <c r="AK117" s="538"/>
      <c r="AL117" s="538"/>
      <c r="AM117" s="538" t="s">
        <v>663</v>
      </c>
      <c r="AN117" s="538"/>
      <c r="AO117" s="538"/>
      <c r="AP117" s="538"/>
      <c r="AQ117" s="538" t="s">
        <v>664</v>
      </c>
      <c r="AR117" s="538"/>
      <c r="AS117" s="538"/>
      <c r="AT117" s="538"/>
      <c r="AU117" s="538"/>
      <c r="AV117" s="538"/>
      <c r="AW117" s="538"/>
      <c r="AX117" s="539"/>
    </row>
    <row r="118" spans="1:51" ht="23.25" hidden="1" customHeigh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2">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2">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2">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2">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2">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918"/>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9"/>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2">
      <c r="A127" s="615"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5"/>
      <c r="Z127" s="916"/>
      <c r="AA127" s="917"/>
      <c r="AB127" s="395" t="s">
        <v>11</v>
      </c>
      <c r="AC127" s="396"/>
      <c r="AD127" s="397"/>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2">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2">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t="s">
        <v>639</v>
      </c>
      <c r="AF134" s="193"/>
      <c r="AG134" s="193"/>
      <c r="AH134" s="193"/>
      <c r="AI134" s="192" t="s">
        <v>639</v>
      </c>
      <c r="AJ134" s="193"/>
      <c r="AK134" s="193"/>
      <c r="AL134" s="193"/>
      <c r="AM134" s="192"/>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639</v>
      </c>
      <c r="AF135" s="193"/>
      <c r="AG135" s="193"/>
      <c r="AH135" s="193"/>
      <c r="AI135" s="192" t="s">
        <v>639</v>
      </c>
      <c r="AJ135" s="193"/>
      <c r="AK135" s="193"/>
      <c r="AL135" s="193"/>
      <c r="AM135" s="192">
        <v>90</v>
      </c>
      <c r="AN135" s="193"/>
      <c r="AO135" s="193"/>
      <c r="AP135" s="193"/>
      <c r="AQ135" s="192" t="s">
        <v>639</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20"/>
      <c r="E430" s="160" t="s">
        <v>318</v>
      </c>
      <c r="F430" s="886"/>
      <c r="G430" s="887" t="s">
        <v>204</v>
      </c>
      <c r="H430" s="111"/>
      <c r="I430" s="111"/>
      <c r="J430" s="888" t="s">
        <v>639</v>
      </c>
      <c r="K430" s="889"/>
      <c r="L430" s="889"/>
      <c r="M430" s="889"/>
      <c r="N430" s="889"/>
      <c r="O430" s="889"/>
      <c r="P430" s="889"/>
      <c r="Q430" s="889"/>
      <c r="R430" s="889"/>
      <c r="S430" s="889"/>
      <c r="T430" s="89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1"/>
      <c r="AY430" s="78" t="str">
        <f>IF(SUBSTITUTE($J$430,"-","")="","0","1")</f>
        <v>0</v>
      </c>
    </row>
    <row r="431" spans="1:51" ht="18.75" customHeight="1" x14ac:dyDescent="0.2">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2">
      <c r="A433" s="175"/>
      <c r="B433" s="172"/>
      <c r="C433" s="166"/>
      <c r="D433" s="172"/>
      <c r="E433" s="326"/>
      <c r="F433" s="327"/>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4" t="s">
        <v>639</v>
      </c>
      <c r="AF433" s="193"/>
      <c r="AG433" s="193"/>
      <c r="AH433" s="193"/>
      <c r="AI433" s="324" t="s">
        <v>639</v>
      </c>
      <c r="AJ433" s="193"/>
      <c r="AK433" s="193"/>
      <c r="AL433" s="193"/>
      <c r="AM433" s="324" t="s">
        <v>656</v>
      </c>
      <c r="AN433" s="193"/>
      <c r="AO433" s="193"/>
      <c r="AP433" s="325"/>
      <c r="AQ433" s="324" t="s">
        <v>639</v>
      </c>
      <c r="AR433" s="193"/>
      <c r="AS433" s="193"/>
      <c r="AT433" s="325"/>
      <c r="AU433" s="193" t="s">
        <v>639</v>
      </c>
      <c r="AV433" s="193"/>
      <c r="AW433" s="193"/>
      <c r="AX433" s="194"/>
      <c r="AY433">
        <f t="shared" ref="AY433:AY435" si="63">$AY$431</f>
        <v>1</v>
      </c>
    </row>
    <row r="434" spans="1:51" ht="23.25" customHeight="1" x14ac:dyDescent="0.2">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4" t="s">
        <v>639</v>
      </c>
      <c r="AF434" s="193"/>
      <c r="AG434" s="193"/>
      <c r="AH434" s="325"/>
      <c r="AI434" s="324" t="s">
        <v>639</v>
      </c>
      <c r="AJ434" s="193"/>
      <c r="AK434" s="193"/>
      <c r="AL434" s="193"/>
      <c r="AM434" s="324" t="s">
        <v>656</v>
      </c>
      <c r="AN434" s="193"/>
      <c r="AO434" s="193"/>
      <c r="AP434" s="325"/>
      <c r="AQ434" s="324" t="s">
        <v>639</v>
      </c>
      <c r="AR434" s="193"/>
      <c r="AS434" s="193"/>
      <c r="AT434" s="325"/>
      <c r="AU434" s="193" t="s">
        <v>639</v>
      </c>
      <c r="AV434" s="193"/>
      <c r="AW434" s="193"/>
      <c r="AX434" s="194"/>
      <c r="AY434">
        <f t="shared" si="63"/>
        <v>1</v>
      </c>
    </row>
    <row r="435" spans="1:51" ht="23.25" customHeight="1" x14ac:dyDescent="0.2">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4" t="s">
        <v>639</v>
      </c>
      <c r="AF435" s="193"/>
      <c r="AG435" s="193"/>
      <c r="AH435" s="325"/>
      <c r="AI435" s="324" t="s">
        <v>639</v>
      </c>
      <c r="AJ435" s="193"/>
      <c r="AK435" s="193"/>
      <c r="AL435" s="193"/>
      <c r="AM435" s="324" t="s">
        <v>656</v>
      </c>
      <c r="AN435" s="193"/>
      <c r="AO435" s="193"/>
      <c r="AP435" s="325"/>
      <c r="AQ435" s="324" t="s">
        <v>639</v>
      </c>
      <c r="AR435" s="193"/>
      <c r="AS435" s="193"/>
      <c r="AT435" s="325"/>
      <c r="AU435" s="193" t="s">
        <v>639</v>
      </c>
      <c r="AV435" s="193"/>
      <c r="AW435" s="193"/>
      <c r="AX435" s="194"/>
      <c r="AY435">
        <f t="shared" si="63"/>
        <v>1</v>
      </c>
    </row>
    <row r="436" spans="1:51" ht="18.75" hidden="1" customHeight="1" x14ac:dyDescent="0.2">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2">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2">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2">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2">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2">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2">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2">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2">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2">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2">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2">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2">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2">
      <c r="A458" s="175"/>
      <c r="B458" s="172"/>
      <c r="C458" s="166"/>
      <c r="D458" s="172"/>
      <c r="E458" s="326"/>
      <c r="F458" s="327"/>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4" t="s">
        <v>639</v>
      </c>
      <c r="AF458" s="193"/>
      <c r="AG458" s="193"/>
      <c r="AH458" s="193"/>
      <c r="AI458" s="324" t="s">
        <v>639</v>
      </c>
      <c r="AJ458" s="193"/>
      <c r="AK458" s="193"/>
      <c r="AL458" s="193"/>
      <c r="AM458" s="324" t="s">
        <v>656</v>
      </c>
      <c r="AN458" s="193"/>
      <c r="AO458" s="193"/>
      <c r="AP458" s="325"/>
      <c r="AQ458" s="324" t="s">
        <v>639</v>
      </c>
      <c r="AR458" s="193"/>
      <c r="AS458" s="193"/>
      <c r="AT458" s="325"/>
      <c r="AU458" s="193" t="s">
        <v>639</v>
      </c>
      <c r="AV458" s="193"/>
      <c r="AW458" s="193"/>
      <c r="AX458" s="194"/>
      <c r="AY458">
        <f t="shared" ref="AY458:AY460" si="68">$AY$456</f>
        <v>1</v>
      </c>
    </row>
    <row r="459" spans="1:51" ht="23.25" customHeight="1" x14ac:dyDescent="0.2">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4" t="s">
        <v>639</v>
      </c>
      <c r="AF459" s="193"/>
      <c r="AG459" s="193"/>
      <c r="AH459" s="325"/>
      <c r="AI459" s="324" t="s">
        <v>639</v>
      </c>
      <c r="AJ459" s="193"/>
      <c r="AK459" s="193"/>
      <c r="AL459" s="193"/>
      <c r="AM459" s="324" t="s">
        <v>656</v>
      </c>
      <c r="AN459" s="193"/>
      <c r="AO459" s="193"/>
      <c r="AP459" s="325"/>
      <c r="AQ459" s="324" t="s">
        <v>639</v>
      </c>
      <c r="AR459" s="193"/>
      <c r="AS459" s="193"/>
      <c r="AT459" s="325"/>
      <c r="AU459" s="193" t="s">
        <v>639</v>
      </c>
      <c r="AV459" s="193"/>
      <c r="AW459" s="193"/>
      <c r="AX459" s="194"/>
      <c r="AY459">
        <f t="shared" si="68"/>
        <v>1</v>
      </c>
    </row>
    <row r="460" spans="1:51" ht="23.25" customHeight="1" thickBot="1" x14ac:dyDescent="0.2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4" t="s">
        <v>639</v>
      </c>
      <c r="AF460" s="193"/>
      <c r="AG460" s="193"/>
      <c r="AH460" s="325"/>
      <c r="AI460" s="324" t="s">
        <v>639</v>
      </c>
      <c r="AJ460" s="193"/>
      <c r="AK460" s="193"/>
      <c r="AL460" s="193"/>
      <c r="AM460" s="324" t="s">
        <v>656</v>
      </c>
      <c r="AN460" s="193"/>
      <c r="AO460" s="193"/>
      <c r="AP460" s="325"/>
      <c r="AQ460" s="324" t="s">
        <v>639</v>
      </c>
      <c r="AR460" s="193"/>
      <c r="AS460" s="193"/>
      <c r="AT460" s="325"/>
      <c r="AU460" s="193" t="s">
        <v>639</v>
      </c>
      <c r="AV460" s="193"/>
      <c r="AW460" s="193"/>
      <c r="AX460" s="194"/>
      <c r="AY460">
        <f t="shared" si="68"/>
        <v>1</v>
      </c>
    </row>
    <row r="461" spans="1:51" ht="18.75" hidden="1" customHeight="1" x14ac:dyDescent="0.2">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2">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2">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2">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2">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2">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2">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2">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2">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2">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2">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2">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9"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87" t="s">
        <v>204</v>
      </c>
      <c r="H484" s="111"/>
      <c r="I484" s="111"/>
      <c r="J484" s="888"/>
      <c r="K484" s="889"/>
      <c r="L484" s="889"/>
      <c r="M484" s="889"/>
      <c r="N484" s="889"/>
      <c r="O484" s="889"/>
      <c r="P484" s="889"/>
      <c r="Q484" s="889"/>
      <c r="R484" s="889"/>
      <c r="S484" s="889"/>
      <c r="T484" s="89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1"/>
      <c r="AY484" s="78" t="str">
        <f>IF(SUBSTITUTE($J$484,"-","")="","0","1")</f>
        <v>0</v>
      </c>
    </row>
    <row r="485" spans="1:51" ht="18.75" hidden="1" customHeight="1" x14ac:dyDescent="0.2">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2">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2">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2">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2">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2">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2">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2">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2">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2">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2">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2">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2">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2">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2">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2">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2">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2">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2">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2">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2">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2">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2">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2">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2">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2">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2">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2">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2">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2">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9"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87" t="s">
        <v>204</v>
      </c>
      <c r="H538" s="111"/>
      <c r="I538" s="111"/>
      <c r="J538" s="888"/>
      <c r="K538" s="889"/>
      <c r="L538" s="889"/>
      <c r="M538" s="889"/>
      <c r="N538" s="889"/>
      <c r="O538" s="889"/>
      <c r="P538" s="889"/>
      <c r="Q538" s="889"/>
      <c r="R538" s="889"/>
      <c r="S538" s="889"/>
      <c r="T538" s="89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1"/>
      <c r="AY538" s="78" t="str">
        <f>IF(SUBSTITUTE($J$538,"-","")="","0","1")</f>
        <v>0</v>
      </c>
    </row>
    <row r="539" spans="1:51" ht="18.75" hidden="1" customHeight="1" x14ac:dyDescent="0.2">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2">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2">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2">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2">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2">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2">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2">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2">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2">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2">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2">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2">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2">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2">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2">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2">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2">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2">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2">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2">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2">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2">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2">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2">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2">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2">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2">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2">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2">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9"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87" t="s">
        <v>204</v>
      </c>
      <c r="H592" s="111"/>
      <c r="I592" s="111"/>
      <c r="J592" s="888"/>
      <c r="K592" s="889"/>
      <c r="L592" s="889"/>
      <c r="M592" s="889"/>
      <c r="N592" s="889"/>
      <c r="O592" s="889"/>
      <c r="P592" s="889"/>
      <c r="Q592" s="889"/>
      <c r="R592" s="889"/>
      <c r="S592" s="889"/>
      <c r="T592" s="89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1"/>
      <c r="AY592" s="78" t="str">
        <f>IF(SUBSTITUTE($J$592,"-","")="","0","1")</f>
        <v>0</v>
      </c>
    </row>
    <row r="593" spans="1:51" ht="18.75" hidden="1" customHeight="1" x14ac:dyDescent="0.2">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2">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2">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2">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2">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2">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2">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2">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2">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2">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2">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2">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2">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2">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2">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2">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2">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2">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2">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2">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2">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2">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2">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2">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2">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2">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2">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2">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2">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2">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9"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87" t="s">
        <v>204</v>
      </c>
      <c r="H646" s="111"/>
      <c r="I646" s="111"/>
      <c r="J646" s="888"/>
      <c r="K646" s="889"/>
      <c r="L646" s="889"/>
      <c r="M646" s="889"/>
      <c r="N646" s="889"/>
      <c r="O646" s="889"/>
      <c r="P646" s="889"/>
      <c r="Q646" s="889"/>
      <c r="R646" s="889"/>
      <c r="S646" s="889"/>
      <c r="T646" s="89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1"/>
      <c r="AY646" s="78" t="str">
        <f>IF(SUBSTITUTE($J$646,"-","")="","0","1")</f>
        <v>0</v>
      </c>
    </row>
    <row r="647" spans="1:51" ht="18.75" hidden="1" customHeight="1" x14ac:dyDescent="0.2">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2">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2">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2">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2">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2">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2">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2">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2">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2">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2">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2">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2">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2">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2">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2">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2">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2">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2">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2">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2">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2">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2">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2">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2">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2">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2">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2">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2">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2">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9"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2">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1" ht="69.75" customHeight="1" x14ac:dyDescent="0.2">
      <c r="A702" s="858" t="s">
        <v>139</v>
      </c>
      <c r="B702" s="859"/>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9" t="s">
        <v>651</v>
      </c>
      <c r="AE702" s="330"/>
      <c r="AF702" s="330"/>
      <c r="AG702" s="367" t="s">
        <v>665</v>
      </c>
      <c r="AH702" s="368"/>
      <c r="AI702" s="368"/>
      <c r="AJ702" s="368"/>
      <c r="AK702" s="368"/>
      <c r="AL702" s="368"/>
      <c r="AM702" s="368"/>
      <c r="AN702" s="368"/>
      <c r="AO702" s="368"/>
      <c r="AP702" s="368"/>
      <c r="AQ702" s="368"/>
      <c r="AR702" s="368"/>
      <c r="AS702" s="368"/>
      <c r="AT702" s="368"/>
      <c r="AU702" s="368"/>
      <c r="AV702" s="368"/>
      <c r="AW702" s="368"/>
      <c r="AX702" s="369"/>
    </row>
    <row r="703" spans="1:51" ht="69.75" customHeight="1" x14ac:dyDescent="0.2">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732" t="s">
        <v>651</v>
      </c>
      <c r="AE703" s="733"/>
      <c r="AF703" s="733"/>
      <c r="AG703" s="321" t="s">
        <v>666</v>
      </c>
      <c r="AH703" s="322"/>
      <c r="AI703" s="322"/>
      <c r="AJ703" s="322"/>
      <c r="AK703" s="322"/>
      <c r="AL703" s="322"/>
      <c r="AM703" s="322"/>
      <c r="AN703" s="322"/>
      <c r="AO703" s="322"/>
      <c r="AP703" s="322"/>
      <c r="AQ703" s="322"/>
      <c r="AR703" s="322"/>
      <c r="AS703" s="322"/>
      <c r="AT703" s="322"/>
      <c r="AU703" s="322"/>
      <c r="AV703" s="322"/>
      <c r="AW703" s="322"/>
      <c r="AX703" s="323"/>
    </row>
    <row r="704" spans="1:51" ht="69.75" customHeight="1" x14ac:dyDescent="0.2">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3" t="s">
        <v>651</v>
      </c>
      <c r="AE704" s="824"/>
      <c r="AF704" s="824"/>
      <c r="AG704" s="692" t="s">
        <v>667</v>
      </c>
      <c r="AH704" s="693"/>
      <c r="AI704" s="693"/>
      <c r="AJ704" s="693"/>
      <c r="AK704" s="693"/>
      <c r="AL704" s="693"/>
      <c r="AM704" s="693"/>
      <c r="AN704" s="693"/>
      <c r="AO704" s="693"/>
      <c r="AP704" s="693"/>
      <c r="AQ704" s="693"/>
      <c r="AR704" s="693"/>
      <c r="AS704" s="693"/>
      <c r="AT704" s="693"/>
      <c r="AU704" s="693"/>
      <c r="AV704" s="693"/>
      <c r="AW704" s="693"/>
      <c r="AX704" s="694"/>
    </row>
    <row r="705" spans="1:50" ht="27" customHeight="1" x14ac:dyDescent="0.2">
      <c r="A705" s="624" t="s">
        <v>38</v>
      </c>
      <c r="B705" s="625"/>
      <c r="C705" s="807" t="s">
        <v>40</v>
      </c>
      <c r="D705" s="8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9"/>
      <c r="AD705" s="701" t="s">
        <v>651</v>
      </c>
      <c r="AE705" s="702"/>
      <c r="AF705" s="702"/>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6"/>
      <c r="B706" s="627"/>
      <c r="C706" s="783"/>
      <c r="D706" s="784"/>
      <c r="E706" s="717" t="s">
        <v>300</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670</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6"/>
      <c r="B707" s="627"/>
      <c r="C707" s="785"/>
      <c r="D707" s="786"/>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1" t="s">
        <v>670</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6"/>
      <c r="B708" s="628"/>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8" t="s">
        <v>668</v>
      </c>
      <c r="AE708" s="589"/>
      <c r="AF708" s="589"/>
      <c r="AG708" s="729"/>
      <c r="AH708" s="730"/>
      <c r="AI708" s="730"/>
      <c r="AJ708" s="730"/>
      <c r="AK708" s="730"/>
      <c r="AL708" s="730"/>
      <c r="AM708" s="730"/>
      <c r="AN708" s="730"/>
      <c r="AO708" s="730"/>
      <c r="AP708" s="730"/>
      <c r="AQ708" s="730"/>
      <c r="AR708" s="730"/>
      <c r="AS708" s="730"/>
      <c r="AT708" s="730"/>
      <c r="AU708" s="730"/>
      <c r="AV708" s="730"/>
      <c r="AW708" s="730"/>
      <c r="AX708" s="731"/>
    </row>
    <row r="709" spans="1:50" ht="45" customHeight="1" x14ac:dyDescent="0.2">
      <c r="A709" s="626"/>
      <c r="B709" s="628"/>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651</v>
      </c>
      <c r="AE709" s="308"/>
      <c r="AF709" s="308"/>
      <c r="AG709" s="89" t="s">
        <v>678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6"/>
      <c r="B710" s="628"/>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6"/>
      <c r="B711" s="628"/>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7"/>
      <c r="AD711" s="307" t="s">
        <v>651</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6"/>
      <c r="B712" s="628"/>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7"/>
      <c r="AD712" s="771" t="s">
        <v>668</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6"/>
      <c r="B713" s="628"/>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668</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3" t="s">
        <v>651</v>
      </c>
      <c r="AE714" s="794"/>
      <c r="AF714" s="795"/>
      <c r="AG714" s="723" t="s">
        <v>672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2">
      <c r="A715" s="624" t="s">
        <v>39</v>
      </c>
      <c r="B715" s="773"/>
      <c r="C715" s="774" t="s">
        <v>247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8" t="s">
        <v>668</v>
      </c>
      <c r="AE715" s="589"/>
      <c r="AF715" s="640"/>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668</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6"/>
      <c r="B717" s="628"/>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651</v>
      </c>
      <c r="AE717" s="308"/>
      <c r="AF717" s="308"/>
      <c r="AG717" s="89" t="s">
        <v>673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9"/>
      <c r="B718" s="630"/>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668</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5" t="s">
        <v>57</v>
      </c>
      <c r="B719" s="766"/>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668</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7"/>
      <c r="B720" s="76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4" t="s">
        <v>47</v>
      </c>
      <c r="B726" s="788"/>
      <c r="C726" s="801" t="s">
        <v>52</v>
      </c>
      <c r="D726" s="825"/>
      <c r="E726" s="825"/>
      <c r="F726" s="826"/>
      <c r="G726" s="220" t="s">
        <v>675</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2" ht="67.5" customHeight="1" thickBot="1" x14ac:dyDescent="0.25">
      <c r="A727" s="789"/>
      <c r="B727" s="790"/>
      <c r="C727" s="737" t="s">
        <v>56</v>
      </c>
      <c r="D727" s="738"/>
      <c r="E727" s="738"/>
      <c r="F727" s="739"/>
      <c r="G727" s="562" t="s">
        <v>674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5">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5">
      <c r="A731" s="657"/>
      <c r="B731" s="658"/>
      <c r="C731" s="658"/>
      <c r="D731" s="658"/>
      <c r="E731" s="659"/>
      <c r="F731" s="716"/>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5">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2">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2">
      <c r="A737" s="979" t="s">
        <v>591</v>
      </c>
      <c r="B737" s="196"/>
      <c r="C737" s="196"/>
      <c r="D737" s="197"/>
      <c r="E737" s="943" t="s">
        <v>639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2">
      <c r="A738" s="349" t="s">
        <v>316</v>
      </c>
      <c r="B738" s="349"/>
      <c r="C738" s="349"/>
      <c r="D738" s="349"/>
      <c r="E738" s="943" t="s">
        <v>639</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2">
      <c r="A739" s="349" t="s">
        <v>315</v>
      </c>
      <c r="B739" s="349"/>
      <c r="C739" s="349"/>
      <c r="D739" s="349"/>
      <c r="E739" s="943" t="s">
        <v>639</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2">
      <c r="A740" s="349" t="s">
        <v>314</v>
      </c>
      <c r="B740" s="349"/>
      <c r="C740" s="349"/>
      <c r="D740" s="349"/>
      <c r="E740" s="943" t="s">
        <v>639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2">
      <c r="A741" s="349" t="s">
        <v>313</v>
      </c>
      <c r="B741" s="349"/>
      <c r="C741" s="349"/>
      <c r="D741" s="349"/>
      <c r="E741" s="943" t="s">
        <v>639</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2">
      <c r="A742" s="349" t="s">
        <v>312</v>
      </c>
      <c r="B742" s="349"/>
      <c r="C742" s="349"/>
      <c r="D742" s="349"/>
      <c r="E742" s="943" t="s">
        <v>639</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2">
      <c r="A743" s="349" t="s">
        <v>311</v>
      </c>
      <c r="B743" s="349"/>
      <c r="C743" s="349"/>
      <c r="D743" s="349"/>
      <c r="E743" s="943" t="s">
        <v>639</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2">
      <c r="A744" s="349" t="s">
        <v>310</v>
      </c>
      <c r="B744" s="349"/>
      <c r="C744" s="349"/>
      <c r="D744" s="349"/>
      <c r="E744" s="943" t="s">
        <v>639</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2">
      <c r="A745" s="349" t="s">
        <v>309</v>
      </c>
      <c r="B745" s="349"/>
      <c r="C745" s="349"/>
      <c r="D745" s="349"/>
      <c r="E745" s="980"/>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2">
      <c r="A746" s="349" t="s">
        <v>464</v>
      </c>
      <c r="B746" s="349"/>
      <c r="C746" s="349"/>
      <c r="D746" s="349"/>
      <c r="E746" s="949"/>
      <c r="F746" s="947"/>
      <c r="G746" s="947"/>
      <c r="H746" s="85" t="str">
        <f>IF(E746="","","-")</f>
        <v/>
      </c>
      <c r="I746" s="947"/>
      <c r="J746" s="947"/>
      <c r="K746" s="85" t="str">
        <f>IF(I746="","","-")</f>
        <v/>
      </c>
      <c r="L746" s="948"/>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2">
      <c r="A747" s="349" t="s">
        <v>428</v>
      </c>
      <c r="B747" s="349"/>
      <c r="C747" s="349"/>
      <c r="D747" s="349"/>
      <c r="E747" s="949" t="s">
        <v>660</v>
      </c>
      <c r="F747" s="947"/>
      <c r="G747" s="947"/>
      <c r="H747" s="85" t="str">
        <f>IF(E747="","","-")</f>
        <v>-</v>
      </c>
      <c r="I747" s="947" t="s">
        <v>332</v>
      </c>
      <c r="J747" s="947"/>
      <c r="K747" s="85" t="str">
        <f>IF(I747="","","-")</f>
        <v>-</v>
      </c>
      <c r="L747" s="948">
        <v>66</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4" customHeight="1" x14ac:dyDescent="0.2">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thickBot="1" x14ac:dyDescent="0.2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2" t="s">
        <v>305</v>
      </c>
      <c r="B787" s="613"/>
      <c r="C787" s="613"/>
      <c r="D787" s="613"/>
      <c r="E787" s="613"/>
      <c r="F787" s="614"/>
      <c r="G787" s="579" t="s">
        <v>652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2"/>
    </row>
    <row r="788" spans="1:51" ht="24.75" customHeight="1" x14ac:dyDescent="0.2">
      <c r="A788" s="615"/>
      <c r="B788" s="616"/>
      <c r="C788" s="616"/>
      <c r="D788" s="616"/>
      <c r="E788" s="616"/>
      <c r="F788" s="617"/>
      <c r="G788" s="801"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7"/>
      <c r="AC788" s="801"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2">
      <c r="A789" s="615"/>
      <c r="B789" s="616"/>
      <c r="C789" s="616"/>
      <c r="D789" s="616"/>
      <c r="E789" s="616"/>
      <c r="F789" s="617"/>
      <c r="G789" s="654" t="s">
        <v>653</v>
      </c>
      <c r="H789" s="655"/>
      <c r="I789" s="655"/>
      <c r="J789" s="655"/>
      <c r="K789" s="656"/>
      <c r="L789" s="648" t="s">
        <v>654</v>
      </c>
      <c r="M789" s="649"/>
      <c r="N789" s="649"/>
      <c r="O789" s="649"/>
      <c r="P789" s="649"/>
      <c r="Q789" s="649"/>
      <c r="R789" s="649"/>
      <c r="S789" s="649"/>
      <c r="T789" s="649"/>
      <c r="U789" s="649"/>
      <c r="V789" s="649"/>
      <c r="W789" s="649"/>
      <c r="X789" s="650"/>
      <c r="Y789" s="370">
        <v>4</v>
      </c>
      <c r="Z789" s="371"/>
      <c r="AA789" s="371"/>
      <c r="AB789" s="791"/>
      <c r="AC789" s="654"/>
      <c r="AD789" s="655"/>
      <c r="AE789" s="655"/>
      <c r="AF789" s="655"/>
      <c r="AG789" s="656"/>
      <c r="AH789" s="648"/>
      <c r="AI789" s="649"/>
      <c r="AJ789" s="649"/>
      <c r="AK789" s="649"/>
      <c r="AL789" s="649"/>
      <c r="AM789" s="649"/>
      <c r="AN789" s="649"/>
      <c r="AO789" s="649"/>
      <c r="AP789" s="649"/>
      <c r="AQ789" s="649"/>
      <c r="AR789" s="649"/>
      <c r="AS789" s="649"/>
      <c r="AT789" s="650"/>
      <c r="AU789" s="370"/>
      <c r="AV789" s="371"/>
      <c r="AW789" s="371"/>
      <c r="AX789" s="372"/>
    </row>
    <row r="790" spans="1:51" ht="24.75" customHeight="1" x14ac:dyDescent="0.2">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2">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2">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2">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2">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2">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2">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2">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2">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2">
      <c r="A799" s="615"/>
      <c r="B799" s="616"/>
      <c r="C799" s="616"/>
      <c r="D799" s="616"/>
      <c r="E799" s="616"/>
      <c r="F799" s="617"/>
      <c r="G799" s="812" t="s">
        <v>20</v>
      </c>
      <c r="H799" s="813"/>
      <c r="I799" s="813"/>
      <c r="J799" s="813"/>
      <c r="K799" s="813"/>
      <c r="L799" s="814"/>
      <c r="M799" s="815"/>
      <c r="N799" s="815"/>
      <c r="O799" s="815"/>
      <c r="P799" s="815"/>
      <c r="Q799" s="815"/>
      <c r="R799" s="815"/>
      <c r="S799" s="815"/>
      <c r="T799" s="815"/>
      <c r="U799" s="815"/>
      <c r="V799" s="815"/>
      <c r="W799" s="815"/>
      <c r="X799" s="816"/>
      <c r="Y799" s="817">
        <f>SUM(Y789:AB798)</f>
        <v>4</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2">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2"/>
      <c r="AY800">
        <f>COUNTA($G$802,$AC$802)</f>
        <v>0</v>
      </c>
    </row>
    <row r="801" spans="1:51" ht="24.75" hidden="1" customHeight="1" x14ac:dyDescent="0.2">
      <c r="A801" s="615"/>
      <c r="B801" s="616"/>
      <c r="C801" s="616"/>
      <c r="D801" s="616"/>
      <c r="E801" s="616"/>
      <c r="F801" s="617"/>
      <c r="G801" s="801"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7"/>
      <c r="AC801" s="801"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2">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70"/>
      <c r="Z802" s="371"/>
      <c r="AA802" s="371"/>
      <c r="AB802" s="791"/>
      <c r="AC802" s="654"/>
      <c r="AD802" s="655"/>
      <c r="AE802" s="655"/>
      <c r="AF802" s="655"/>
      <c r="AG802" s="656"/>
      <c r="AH802" s="648"/>
      <c r="AI802" s="649"/>
      <c r="AJ802" s="649"/>
      <c r="AK802" s="649"/>
      <c r="AL802" s="649"/>
      <c r="AM802" s="649"/>
      <c r="AN802" s="649"/>
      <c r="AO802" s="649"/>
      <c r="AP802" s="649"/>
      <c r="AQ802" s="649"/>
      <c r="AR802" s="649"/>
      <c r="AS802" s="649"/>
      <c r="AT802" s="650"/>
      <c r="AU802" s="370">
        <v>0</v>
      </c>
      <c r="AV802" s="371"/>
      <c r="AW802" s="371"/>
      <c r="AX802" s="372"/>
      <c r="AY802">
        <f t="shared" ref="AY802:AY812" si="115">$AY$800</f>
        <v>0</v>
      </c>
    </row>
    <row r="803" spans="1:51" ht="24.75" hidden="1" customHeight="1" x14ac:dyDescent="0.2">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2">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2">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2">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2">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2">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2">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2">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2">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5">
      <c r="A812" s="615"/>
      <c r="B812" s="616"/>
      <c r="C812" s="616"/>
      <c r="D812" s="616"/>
      <c r="E812" s="616"/>
      <c r="F812" s="617"/>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2">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2"/>
      <c r="AY813">
        <f>COUNTA($G$815,$AC$815)</f>
        <v>0</v>
      </c>
    </row>
    <row r="814" spans="1:51" ht="24.75" hidden="1" customHeight="1" x14ac:dyDescent="0.2">
      <c r="A814" s="615"/>
      <c r="B814" s="616"/>
      <c r="C814" s="616"/>
      <c r="D814" s="616"/>
      <c r="E814" s="616"/>
      <c r="F814" s="617"/>
      <c r="G814" s="801"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7"/>
      <c r="AC814" s="801"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2">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70"/>
      <c r="Z815" s="371"/>
      <c r="AA815" s="371"/>
      <c r="AB815" s="791"/>
      <c r="AC815" s="654"/>
      <c r="AD815" s="655"/>
      <c r="AE815" s="655"/>
      <c r="AF815" s="655"/>
      <c r="AG815" s="656"/>
      <c r="AH815" s="648"/>
      <c r="AI815" s="649"/>
      <c r="AJ815" s="649"/>
      <c r="AK815" s="649"/>
      <c r="AL815" s="649"/>
      <c r="AM815" s="649"/>
      <c r="AN815" s="649"/>
      <c r="AO815" s="649"/>
      <c r="AP815" s="649"/>
      <c r="AQ815" s="649"/>
      <c r="AR815" s="649"/>
      <c r="AS815" s="649"/>
      <c r="AT815" s="650"/>
      <c r="AU815" s="370"/>
      <c r="AV815" s="371"/>
      <c r="AW815" s="371"/>
      <c r="AX815" s="372"/>
      <c r="AY815">
        <f t="shared" ref="AY815:AY825" si="116">$AY$813</f>
        <v>0</v>
      </c>
    </row>
    <row r="816" spans="1:51" ht="24.75" hidden="1" customHeight="1" x14ac:dyDescent="0.2">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2">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2">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2">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2">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2">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2">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2">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2">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5">
      <c r="A825" s="615"/>
      <c r="B825" s="616"/>
      <c r="C825" s="616"/>
      <c r="D825" s="616"/>
      <c r="E825" s="616"/>
      <c r="F825" s="617"/>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2">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2"/>
      <c r="AY826">
        <f>COUNTA($G$828,$AC$828)</f>
        <v>0</v>
      </c>
    </row>
    <row r="827" spans="1:51" ht="24.75" hidden="1" customHeight="1" x14ac:dyDescent="0.2">
      <c r="A827" s="615"/>
      <c r="B827" s="616"/>
      <c r="C827" s="616"/>
      <c r="D827" s="616"/>
      <c r="E827" s="616"/>
      <c r="F827" s="617"/>
      <c r="G827" s="801"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7"/>
      <c r="AC827" s="801"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2">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70"/>
      <c r="Z828" s="371"/>
      <c r="AA828" s="371"/>
      <c r="AB828" s="791"/>
      <c r="AC828" s="654"/>
      <c r="AD828" s="655"/>
      <c r="AE828" s="655"/>
      <c r="AF828" s="655"/>
      <c r="AG828" s="656"/>
      <c r="AH828" s="648"/>
      <c r="AI828" s="649"/>
      <c r="AJ828" s="649"/>
      <c r="AK828" s="649"/>
      <c r="AL828" s="649"/>
      <c r="AM828" s="649"/>
      <c r="AN828" s="649"/>
      <c r="AO828" s="649"/>
      <c r="AP828" s="649"/>
      <c r="AQ828" s="649"/>
      <c r="AR828" s="649"/>
      <c r="AS828" s="649"/>
      <c r="AT828" s="650"/>
      <c r="AU828" s="370"/>
      <c r="AV828" s="371"/>
      <c r="AW828" s="371"/>
      <c r="AX828" s="372"/>
      <c r="AY828">
        <f t="shared" ref="AY828:AY838" si="117">$AY$826</f>
        <v>0</v>
      </c>
    </row>
    <row r="829" spans="1:51" ht="24.75" hidden="1" customHeight="1" x14ac:dyDescent="0.2">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2">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2">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2">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2">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2">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2">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2">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2">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2">
      <c r="A838" s="615"/>
      <c r="B838" s="616"/>
      <c r="C838" s="616"/>
      <c r="D838" s="616"/>
      <c r="E838" s="616"/>
      <c r="F838" s="617"/>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5">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287</v>
      </c>
      <c r="AI844" s="348"/>
      <c r="AJ844" s="348"/>
      <c r="AK844" s="348"/>
      <c r="AL844" s="348" t="s">
        <v>21</v>
      </c>
      <c r="AM844" s="348"/>
      <c r="AN844" s="348"/>
      <c r="AO844" s="352"/>
      <c r="AP844" s="353" t="s">
        <v>222</v>
      </c>
      <c r="AQ844" s="353"/>
      <c r="AR844" s="353"/>
      <c r="AS844" s="353"/>
      <c r="AT844" s="353"/>
      <c r="AU844" s="353"/>
      <c r="AV844" s="353"/>
      <c r="AW844" s="353"/>
      <c r="AX844" s="353"/>
    </row>
    <row r="845" spans="1:51" ht="75.75" customHeight="1" x14ac:dyDescent="0.2">
      <c r="A845" s="358">
        <v>1</v>
      </c>
      <c r="B845" s="358">
        <v>1</v>
      </c>
      <c r="C845" s="331" t="s">
        <v>655</v>
      </c>
      <c r="D845" s="331"/>
      <c r="E845" s="331"/>
      <c r="F845" s="331"/>
      <c r="G845" s="331"/>
      <c r="H845" s="331"/>
      <c r="I845" s="331"/>
      <c r="J845" s="332">
        <v>9010001008669</v>
      </c>
      <c r="K845" s="333"/>
      <c r="L845" s="333"/>
      <c r="M845" s="333"/>
      <c r="N845" s="333"/>
      <c r="O845" s="333"/>
      <c r="P845" s="334" t="s">
        <v>654</v>
      </c>
      <c r="Q845" s="334"/>
      <c r="R845" s="334"/>
      <c r="S845" s="334"/>
      <c r="T845" s="334"/>
      <c r="U845" s="334"/>
      <c r="V845" s="334"/>
      <c r="W845" s="334"/>
      <c r="X845" s="334"/>
      <c r="Y845" s="335">
        <v>4</v>
      </c>
      <c r="Z845" s="336"/>
      <c r="AA845" s="336"/>
      <c r="AB845" s="337"/>
      <c r="AC845" s="338" t="s">
        <v>676</v>
      </c>
      <c r="AD845" s="339"/>
      <c r="AE845" s="339"/>
      <c r="AF845" s="339"/>
      <c r="AG845" s="339"/>
      <c r="AH845" s="354">
        <v>3</v>
      </c>
      <c r="AI845" s="355"/>
      <c r="AJ845" s="355"/>
      <c r="AK845" s="355"/>
      <c r="AL845" s="342">
        <v>100</v>
      </c>
      <c r="AM845" s="343"/>
      <c r="AN845" s="343"/>
      <c r="AO845" s="344"/>
      <c r="AP845" s="345"/>
      <c r="AQ845" s="345"/>
      <c r="AR845" s="345"/>
      <c r="AS845" s="345"/>
      <c r="AT845" s="345"/>
      <c r="AU845" s="345"/>
      <c r="AV845" s="345"/>
      <c r="AW845" s="345"/>
      <c r="AX845" s="345"/>
    </row>
    <row r="846" spans="1:51" ht="30" hidden="1" customHeight="1" x14ac:dyDescent="0.2">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2">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2">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2">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2">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2">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2">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2">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2">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2">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2">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2">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2">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2">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2">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2">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2">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2">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2">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2">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2">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2">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2">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2">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2">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2">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2">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2">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2">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287</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0</v>
      </c>
    </row>
    <row r="878" spans="1:51" ht="30" hidden="1" customHeight="1" x14ac:dyDescent="0.2">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2">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2">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2">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2">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2">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2">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2">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2">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2">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2">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2">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2">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2">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2">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2">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2">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2">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2">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2">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2">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2">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2">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2">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2">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2">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2">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2">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2">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2">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287</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2">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2">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2">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2">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2">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2">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2">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2">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2">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2">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2">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2">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2">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2">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2">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2">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2">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2">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2">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2">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2">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2">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2">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2">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2">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2">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2">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2">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2">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2">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287</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2">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2">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2">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2">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2">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2">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2">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2">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2">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2">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2">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2">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2">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2">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2">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2">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2">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2">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2">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2">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2">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2">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2">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2">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2">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2">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2">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2">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2">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2">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287</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2">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2">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2">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2">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2">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2">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2">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2">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2">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2">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2">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2">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2">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2">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2">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2">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2">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2">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2">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2">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2">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2">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2">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2">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2">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2">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2">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2">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2">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2">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287</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2">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2">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2">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2">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2">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2">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2">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2">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2">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2">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2">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2">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2">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2">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2">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2">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2">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2">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2">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2">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2">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2">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2">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2">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2">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2">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2">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2">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2">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2">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287</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2">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2">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2">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2">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2">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2">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2">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2">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2">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2">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2">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2">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2">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2">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2">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2">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2">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2">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2">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2">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2">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2">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2">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2">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2">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2">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2">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2">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2">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2">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287</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2">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2">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2">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2">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2">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2">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2">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2">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2">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2">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2">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2">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2">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2">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2">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2">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2">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2">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2">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2">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2">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2">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2">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2">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2">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2">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2">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2">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2">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2">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2">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251</v>
      </c>
      <c r="AQ1109" s="353"/>
      <c r="AR1109" s="353"/>
      <c r="AS1109" s="353"/>
      <c r="AT1109" s="353"/>
      <c r="AU1109" s="353"/>
      <c r="AV1109" s="353"/>
      <c r="AW1109" s="353"/>
      <c r="AX1109" s="353"/>
    </row>
    <row r="1110" spans="1:51" ht="30" customHeight="1" x14ac:dyDescent="0.2">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2">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2">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2">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2">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2">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2">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2">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2">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2">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2">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2">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2">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2">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2">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2">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2">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2">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2">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2">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2">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2">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2">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2">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2">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2">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2">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2">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2">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2">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76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651</v>
      </c>
      <c r="M3" s="13" t="str">
        <f t="shared" ref="M3:M11" si="2">IF(L3="","",K3)</f>
        <v>文教及び科学振興</v>
      </c>
      <c r="N3" s="13" t="str">
        <f>IF(M3="",N2,IF(N2&lt;&gt;"",CONCATENATE(N2,"、",M3),M3))</f>
        <v>文教及び科学振興</v>
      </c>
      <c r="O3" s="13"/>
      <c r="P3" s="12" t="s">
        <v>74</v>
      </c>
      <c r="Q3" s="17" t="s">
        <v>651</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651</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2021-03-08T07:58:12Z</cp:lastPrinted>
  <dcterms:created xsi:type="dcterms:W3CDTF">2012-03-13T00:50:25Z</dcterms:created>
  <dcterms:modified xsi:type="dcterms:W3CDTF">2021-06-28T09:02:04Z</dcterms:modified>
</cp:coreProperties>
</file>