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299B2B2A-EEC6-43A3-9563-7B52D1A775F8}"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417" i="3"/>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<sst xmlns="http://schemas.openxmlformats.org/spreadsheetml/2006/main" count="2429" uniqueCount="724">
  <si>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</si>
  <si>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</si>
  <si>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</si>
  <si>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</si>
  <si>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</si>
  <si>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</si>
  <si>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</si>
  <si>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</si>
  <si>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</si>
  <si>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</si>
  <si>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</si>
  <si>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</si>
  <si>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</si>
  <si>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</si>
  <si>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</si>
  <si>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</si>
  <si>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</si>
  <si>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</si>
  <si>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</si>
  <si>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</si>
  <si>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</si>
  <si>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</si>
  <si>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</si>
  <si>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</si>
  <si>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</si>
  <si>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</si>
  <si>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</si>
  <si>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</si>
  <si>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</si>
  <si>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</si>
  <si>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</si>
  <si>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</si>
  <si>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</si>
  <si>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</si>
  <si>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</si>
  <si>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</si>
  <si>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</si>
  <si>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</si>
  <si>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</si>
  <si>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</si>
  <si>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</si>
  <si>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</si>
  <si>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</si>
  <si>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</si>
  <si>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</si>
  <si>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</si>
  <si>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</si>
  <si>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</si>
  <si>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</si>
  <si>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</si>
  <si>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</si>
  <si>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</si>
  <si>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</si>
  <si>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</si>
  <si>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</si>
  <si>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</si>
  <si>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</si>
  <si>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</si>
  <si>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</si>
  <si>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</si>
  <si>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</si>
  <si>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</si>
  <si>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</si>
  <si>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</si>
  <si>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</si>
  <si>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</si>
  <si>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</si>
  <si>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</si>
  <si>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</si>
  <si>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</si>
  <si>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</si>
  <si>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</si>
  <si>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</si>
  <si>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</si>
  <si>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</si>
  <si>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</si>
  <si>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</si>
  <si>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</si>
  <si>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</si>
  <si>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</si>
  <si>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</si>
  <si>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</si>
  <si>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</si>
  <si>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</si>
  <si>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</si>
  <si>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</si>
  <si>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</si>
  <si>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</si>
  <si>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</si>
  <si>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</si>
  <si>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</si>
  <si>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</si>
  <si>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</si>
  <si>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</si>
  <si>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</si>
  <si>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</si>
  <si>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</si>
  <si>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</si>
  <si>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</si>
  <si>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</si>
  <si>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</si>
  <si>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</si>
  <si>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</si>
  <si>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</si>
  <si>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</si>
  <si>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</si>
  <si>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</si>
  <si>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</si>
  <si>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</si>
  <si>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</si>
  <si>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</si>
  <si>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</si>
  <si>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</si>
  <si>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</si>
  <si>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</si>
  <si>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</si>
  <si>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</si>
  <si>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</si>
  <si>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</si>
  <si>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</si>
  <si>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</si>
  <si>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</si>
  <si>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</si>
  <si>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</si>
  <si>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</si>
  <si>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</si>
  <si>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</si>
  <si>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</si>
  <si>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</si>
  <si>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</si>
  <si>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</si>
  <si>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</si>
  <si>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</si>
  <si>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</si>
  <si>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</si>
  <si>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</si>
  <si>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</si>
  <si>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</si>
  <si>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</si>
  <si>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</si>
  <si>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</si>
  <si>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</si>
  <si>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</si>
  <si>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</si>
  <si>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</si>
  <si>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</si>
  <si>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</si>
  <si>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</si>
  <si>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</si>
  <si>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</si>
  <si>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</si>
  <si>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</si>
  <si>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</si>
  <si>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</si>
  <si>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</si>
  <si>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</si>
  <si>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</si>
  <si>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</si>
  <si>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</si>
  <si>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</si>
  <si>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</si>
  <si>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</si>
  <si>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</si>
  <si>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</si>
  <si>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</si>
  <si>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</si>
  <si>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</si>
  <si>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</si>
  <si>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</si>
  <si>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</si>
  <si>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</si>
  <si>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</si>
  <si>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</si>
  <si>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</si>
  <si>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</si>
  <si>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</si>
  <si>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</si>
  <si>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</si>
  <si>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</si>
  <si>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</si>
  <si>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</si>
  <si>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</si>
  <si>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</si>
  <si>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</si>
  <si>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</si>
  <si>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</si>
  <si>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</si>
  <si>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</si>
  <si>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</si>
  <si>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</si>
  <si>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</si>
  <si>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</si>
  <si>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</si>
  <si>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</si>
  <si>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</si>
  <si>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</si>
  <si>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</si>
  <si>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</si>
  <si>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</si>
  <si>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</si>
  <si>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</si>
  <si>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</si>
  <si>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</si>
  <si>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</si>
  <si>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</si>
  <si>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</si>
  <si>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</si>
  <si>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</si>
  <si>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</si>
  <si>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</si>
  <si>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</si>
  <si>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</si>
  <si>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</si>
  <si>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</si>
  <si>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</si>
  <si>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</si>
  <si>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</si>
  <si>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</si>
  <si>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</si>
  <si>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</si>
  <si>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</si>
  <si>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</si>
  <si>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</si>
  <si>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</si>
  <si>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</si>
  <si>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</si>
  <si>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</si>
  <si>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</si>
  <si>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</si>
  <si>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</si>
  <si>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</si>
  <si>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</si>
  <si>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</si>
  <si>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</si>
  <si>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</si>
  <si>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</si>
  <si>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</si>
  <si>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</si>
  <si>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</si>
  <si>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</si>
  <si>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</si>
  <si>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</si>
  <si>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</si>
  <si>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</si>
  <si>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</si>
  <si>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</si>
  <si>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</si>
  <si>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</si>
  <si>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</si>
  <si>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</si>
  <si>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</si>
  <si>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</si>
  <si>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</si>
  <si>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</si>
  <si>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</si>
  <si>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</si>
  <si>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</si>
  <si>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</si>
  <si>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</si>
  <si>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</si>
  <si>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</si>
  <si>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</si>
  <si>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</si>
  <si>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</si>
  <si>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</si>
  <si>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</si>
  <si>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</si>
  <si>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</si>
  <si>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</si>
  <si>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</si>
  <si>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</si>
  <si>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</si>
  <si>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</si>
  <si>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</si>
  <si>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</si>
  <si>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</si>
  <si>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</si>
  <si>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</si>
  <si>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</si>
  <si>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</si>
  <si>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</si>
  <si>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</si>
  <si>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</si>
  <si>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</si>
  <si>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</si>
  <si>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</si>
  <si>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</si>
  <si>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</si>
  <si>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</si>
  <si>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</si>
  <si>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</si>
  <si>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</si>
  <si>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</si>
  <si>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</si>
  <si>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</si>
  <si>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</si>
  <si>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</si>
  <si>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</si>
  <si>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</si>
  <si>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</si>
  <si>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</si>
  <si>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</si>
  <si>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</si>
  <si>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</si>
  <si>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</si>
  <si>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</si>
  <si>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</si>
  <si>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</si>
  <si>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</si>
  <si>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</si>
  <si>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</si>
  <si>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</si>
  <si>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</si>
  <si>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</si>
  <si>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</si>
  <si>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</si>
  <si>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</si>
  <si>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</si>
  <si>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</si>
  <si>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</si>
  <si>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</si>
  <si>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</si>
  <si>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</si>
  <si>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</si>
  <si>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</si>
  <si>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</si>
  <si>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</si>
  <si>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</si>
  <si>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</si>
  <si>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</si>
  <si>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</si>
  <si>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</si>
  <si>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</si>
  <si>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</si>
  <si>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</si>
  <si>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</si>
  <si>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</si>
  <si>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</si>
  <si>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</si>
  <si>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</si>
  <si>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</si>
  <si>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</si>
  <si>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</si>
  <si>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</si>
  <si>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</si>
  <si>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</si>
  <si>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</si>
  <si>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</si>
  <si>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</si>
  <si>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</si>
  <si>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</si>
  <si>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</si>
  <si>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</si>
  <si>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</si>
  <si>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</si>
  <si>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</si>
  <si>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</si>
  <si>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</si>
  <si>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</si>
  <si>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</si>
  <si>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</si>
  <si>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</si>
  <si>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</si>
  <si>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</si>
  <si>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</si>
  <si>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</si>
  <si>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</si>
  <si>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</si>
  <si>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</si>
  <si>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</si>
  <si>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</si>
  <si>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</si>
  <si>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</si>
  <si>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</si>
  <si>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</si>
  <si>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</si>
  <si>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</si>
  <si>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</si>
  <si>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</si>
  <si>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</si>
  <si>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</si>
  <si>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</si>
  <si>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</si>
  <si>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</si>
  <si>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</si>
  <si>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</si>
  <si>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</si>
  <si>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</si>
  <si>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</si>
  <si>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</si>
  <si>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</si>
  <si>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</si>
  <si>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</si>
  <si>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</si>
  <si>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</si>
  <si>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</si>
  <si>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</si>
  <si>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</si>
  <si>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</si>
  <si>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</si>
  <si>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</si>
  <si>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</si>
  <si>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</si>
  <si>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</si>
  <si>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</si>
  <si>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</si>
  <si>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</si>
  <si>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</si>
  <si>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</si>
  <si>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</si>
  <si>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</si>
  <si>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</si>
  <si>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</si>
  <si>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</si>
  <si>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</si>
  <si>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</si>
  <si>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</si>
  <si>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</si>
  <si>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</si>
  <si>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</si>
  <si>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</si>
  <si>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</si>
  <si>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</si>
  <si>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</si>
  <si>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</si>
  <si>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</si>
  <si>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</si>
  <si>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</si>
  <si>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</si>
  <si>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</si>
  <si>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</si>
  <si>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</si>
  <si>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</si>
  <si>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</si>
  <si>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</si>
  <si>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</si>
  <si>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</si>
  <si>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</si>
  <si>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</si>
  <si>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</si>
  <si>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</si>
  <si>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</si>
  <si>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</si>
  <si>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</si>
  <si>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</si>
  <si>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</si>
  <si>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</si>
  <si>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</si>
  <si>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</si>
  <si>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</si>
  <si>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</si>
  <si>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</si>
  <si>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</si>
  <si>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</si>
  <si>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</si>
  <si>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</si>
  <si>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</si>
  <si>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</si>
  <si>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</si>
  <si>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</si>
  <si>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</si>
  <si>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</si>
  <si>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</si>
  <si>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</si>
  <si>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</si>
  <si>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</si>
  <si>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</si>
  <si>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</si>
  <si>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</si>
  <si>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</si>
  <si>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</si>
  <si>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</si>
  <si>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</si>
  <si>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</si>
  <si>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</si>
  <si>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</si>
  <si>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</si>
  <si>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</si>
  <si>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</si>
  <si>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</si>
  <si>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</si>
  <si>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</si>
  <si>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</si>
  <si>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</si>
  <si>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</si>
  <si>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</si>
  <si>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</si>
  <si>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</si>
  <si>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</si>
  <si>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</si>
  <si>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</si>
  <si>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</si>
  <si>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</si>
  <si>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</si>
  <si>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</si>
  <si>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</si>
  <si>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</si>
  <si>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</si>
  <si>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</si>
  <si>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</si>
  <si>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</si>
  <si>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</si>
  <si>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</si>
  <si>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</si>
  <si>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</si>
  <si>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</si>
  <si>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</si>
  <si>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</si>
  <si>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</si>
  <si>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</si>
  <si>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</si>
  <si>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</si>
  <si>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</si>
  <si>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</si>
  <si>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</si>
  <si>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</si>
  <si>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</si>
  <si>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</si>
  <si>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</si>
  <si>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</si>
  <si>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</si>
  <si>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</si>
  <si>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</si>
  <si>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</si>
  <si>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</si>
  <si>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</si>
  <si>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</si>
  <si>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</si>
  <si>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</si>
  <si>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</si>
  <si>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</si>
  <si>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</si>
  <si>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</si>
  <si>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</si>
  <si>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</si>
  <si>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</si>
  <si>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</si>
  <si>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</si>
  <si>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</si>
  <si>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</si>
  <si>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</si>
  <si>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</si>
  <si>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</si>
  <si>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</si>
  <si>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</si>
  <si>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</si>
  <si>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</si>
  <si>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</si>
  <si>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</si>
  <si>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</si>
  <si>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</si>
  <si>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</si>
  <si>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</si>
  <si>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</si>
  <si>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</si>
  <si>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</si>
  <si>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</si>
  <si>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</si>
  <si>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</si>
  <si>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</si>
  <si>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</si>
  <si>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</si>
  <si>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</si>
  <si>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</si>
  <si>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</si>
  <si>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</si>
  <si>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</si>
  <si>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</si>
  <si>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</si>
  <si>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</si>
  <si>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</si>
  <si>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</si>
  <si>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</si>
  <si>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</si>
  <si>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</si>
  <si>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</si>
  <si>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</si>
  <si>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</si>
  <si>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</si>
  <si>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</si>
  <si>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</si>
  <si>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</si>
  <si>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</si>
  <si>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</si>
  <si>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</si>
  <si>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</si>
  <si>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</si>
  <si>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</si>
  <si>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</si>
  <si>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</si>
  <si>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</si>
  <si>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</si>
  <si>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</si>
  <si>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</si>
  <si>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</si>
  <si>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</si>
  <si>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</si>
  <si>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</si>
  <si>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</si>
  <si>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</si>
  <si>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</si>
  <si>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</si>
  <si>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</si>
  <si>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</si>
  <si>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</si>
  <si>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</si>
  <si>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</si>
  <si>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</si>
  <si>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</si>
  <si>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</si>
  <si>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</si>
  <si>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</si>
  <si>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</si>
  <si>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</si>
  <si>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</si>
  <si>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</si>
  <si>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</si>
  <si>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</si>
  <si>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</si>
  <si>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</si>
  <si>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</si>
  <si>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</si>
  <si>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</si>
  <si>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</si>
  <si>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</si>
  <si>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</si>
  <si>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</si>
  <si>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</si>
  <si>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建築物の外装材及び屋根の耐風性能向上に資する調査研究</t>
  </si>
  <si>
    <t>国土技術政策総合研究所</t>
  </si>
  <si>
    <t>室長　喜々津 仁密</t>
  </si>
  <si>
    <t>令和元年度</t>
  </si>
  <si>
    <t>令和2年度</t>
  </si>
  <si>
    <t>建築研究部　構造基準研究室</t>
  </si>
  <si>
    <t>-</t>
  </si>
  <si>
    <t>建築物の各種外装材と木造屋根の耐風性能の確保・向上に資する本研究の事業概要は以下のとおりである。
・住宅被害に係るヒアリング調査の実施
・屋外に面する建具（フロントサッシ）接合部の耐力試験・評価方法の整備
・屋根瓦に関する現行のガイドラインの検証
・耐風性に配慮した木造屋根の小屋組仕様の整備</t>
  </si>
  <si>
    <t>令和２年度までに外装材・木造屋根に関する耐風性能向上に資する技術資料を１本策定する</t>
  </si>
  <si>
    <t>外装材・木造屋根に関する耐風性能向上に資する技術資料の策定数</t>
  </si>
  <si>
    <t>本</t>
  </si>
  <si>
    <t>国土技術政策総合研究所調べ</t>
  </si>
  <si>
    <t>「建築物の外装材及び屋根の耐風性能向上に資する調査研究」に関する研究項目の終了件数</t>
  </si>
  <si>
    <t>件</t>
  </si>
  <si>
    <t>執行額（百万円）／「建築物の外装材及び屋根の耐風性能向上に資する調査研究」に関する研究項目　　　　　</t>
    <phoneticPr fontId="5"/>
  </si>
  <si>
    <t>百万円/件</t>
  </si>
  <si>
    <t>11 ICTの利活用及び技術研究開発の推進</t>
  </si>
  <si>
    <t>41 技術研究開発を推進する</t>
  </si>
  <si>
    <t>目標を達成した技術研究開発の割合</t>
  </si>
  <si>
    <t>%</t>
  </si>
  <si>
    <t>○</t>
  </si>
  <si>
    <t>A.東亜工業株式会社</t>
    <phoneticPr fontId="5"/>
  </si>
  <si>
    <t>多点圧力計測システム購入</t>
  </si>
  <si>
    <t>東亜工業株式会社</t>
  </si>
  <si>
    <t xml:space="preserve">	8011801003265</t>
  </si>
  <si>
    <t>一般競争契約（最低価格）</t>
  </si>
  <si>
    <t>西華デジタルイメージ株式会社</t>
  </si>
  <si>
    <t>流体計測データ解析ソフトウェア購入</t>
  </si>
  <si>
    <t>B.一般財団法人建材試験センター</t>
    <phoneticPr fontId="5"/>
  </si>
  <si>
    <t>木造小屋組の耐風性能検討のための載荷試験業務</t>
  </si>
  <si>
    <t>一般財団法人建材試験センター</t>
  </si>
  <si>
    <t>C.愛知県陶器瓦工業組合</t>
    <phoneticPr fontId="5"/>
  </si>
  <si>
    <t>愛知県陶器瓦工業組合</t>
  </si>
  <si>
    <t>株式会社ポラス暮し科学研究所</t>
  </si>
  <si>
    <t>試験体部材のプレカット製作業務</t>
  </si>
  <si>
    <t>木造屋根部材の試験体組立業務</t>
  </si>
  <si>
    <t>一般財団法人防災研究協会</t>
  </si>
  <si>
    <t>千葉県鋸南町及び南房総市における台風被害住宅等の位置、地番、建築年の照合に関する業務</t>
  </si>
  <si>
    <t>台風被害住宅等の被害率把握に関する業務</t>
  </si>
  <si>
    <t>一般社団法人全日本瓦工事業連盟</t>
  </si>
  <si>
    <t>瓦屋根の標準設計・施工に係る技術情報整理に関する業務</t>
  </si>
  <si>
    <t>瓦屋根に関するガイドライン検討のための標準工法その他のデータ作成業務</t>
  </si>
  <si>
    <t>公益財団法人日本住宅・木材技術センター</t>
  </si>
  <si>
    <t>木造小屋組の耐風性能向上に資する技術情報整理に関する業務</t>
  </si>
  <si>
    <t>小屋組接合部の許容耐力データに関する調査業務</t>
  </si>
  <si>
    <t>一般社団法人日本サッシ協会</t>
  </si>
  <si>
    <t>フロントサッシの強風被害低減に向けた耐風設計のための試験方法に関する調査業務</t>
  </si>
  <si>
    <t>フロントサッシの施工事例に関する調査業務</t>
  </si>
  <si>
    <t>株式会社中兼商会</t>
  </si>
  <si>
    <t>モバイルＰＣ外５点購入</t>
  </si>
  <si>
    <t>ソフトウェア購入</t>
  </si>
  <si>
    <t>株式会社風工学研究所</t>
  </si>
  <si>
    <t>気象官署における既住の風観測データの整理業務</t>
  </si>
  <si>
    <t>碧南窯業株式会社</t>
  </si>
  <si>
    <t>Ｊ形桟瓦等の試験体製作業務</t>
  </si>
  <si>
    <t>一般社団法人日本金属屋根協会</t>
  </si>
  <si>
    <t>屋根ふき材の耐風性能向上に資する工法事例の調査補助業務</t>
  </si>
  <si>
    <t>国交</t>
    <rPh sb="0" eb="2">
      <t>コッコウ</t>
    </rPh>
    <phoneticPr fontId="5"/>
  </si>
  <si>
    <t>-</t>
    <phoneticPr fontId="5"/>
  </si>
  <si>
    <t>国土交通省</t>
    <phoneticPr fontId="5"/>
  </si>
  <si>
    <t>フロントサッシの耐風検討のための実験実施業務</t>
    <phoneticPr fontId="5"/>
  </si>
  <si>
    <t>瓦屋根の各種接合具とＦ形桟瓦を対象にした載荷試験業務</t>
    <phoneticPr fontId="5"/>
  </si>
  <si>
    <t>屋根ふき材の載荷試験業務</t>
    <phoneticPr fontId="5"/>
  </si>
  <si>
    <t>屋根瓦接合具とＦ形桟瓦の試験体製作業務</t>
    <phoneticPr fontId="5"/>
  </si>
  <si>
    <t>ふき材の載荷試験業務</t>
    <phoneticPr fontId="5"/>
  </si>
  <si>
    <t>瓦接合具とＦ形桟瓦の試験体製作業務</t>
    <phoneticPr fontId="5"/>
  </si>
  <si>
    <t>令和2年度で事業終了</t>
    <rPh sb="0" eb="2">
      <t>レイワ</t>
    </rPh>
    <rPh sb="3" eb="5">
      <t>ネンド</t>
    </rPh>
    <rPh sb="6" eb="10">
      <t>ジギョウシュウリョウ</t>
    </rPh>
    <phoneticPr fontId="5"/>
  </si>
  <si>
    <t>国土交通省が実施している技術研究開発課題を効果的・効率的に推進することに資する。</t>
    <phoneticPr fontId="5"/>
  </si>
  <si>
    <t>-</t>
    <phoneticPr fontId="5"/>
  </si>
  <si>
    <t>近年、令和元年台風第15・19号等の激甚な風水害が頻発している状況を鑑み、建築物のうち特に強風に対してぜい弱な外装材と木造屋根を対象に耐風性向上に資する技術的知見を整備するものであり、災害から国民の命と暮らしを守るためのニーズを反映した重要な研究である。</t>
    <rPh sb="0" eb="2">
      <t>キンネン</t>
    </rPh>
    <rPh sb="3" eb="5">
      <t>レイワ</t>
    </rPh>
    <rPh sb="5" eb="7">
      <t>ガンネン</t>
    </rPh>
    <rPh sb="7" eb="9">
      <t>タイフウ</t>
    </rPh>
    <rPh sb="9" eb="10">
      <t>ダイ</t>
    </rPh>
    <rPh sb="15" eb="16">
      <t>ゴウ</t>
    </rPh>
    <rPh sb="16" eb="17">
      <t>ナド</t>
    </rPh>
    <rPh sb="18" eb="20">
      <t>ゲキジン</t>
    </rPh>
    <rPh sb="21" eb="24">
      <t>フウスイガイ</t>
    </rPh>
    <rPh sb="25" eb="27">
      <t>ヒンパツ</t>
    </rPh>
    <rPh sb="31" eb="33">
      <t>ジョウキョウ</t>
    </rPh>
    <rPh sb="34" eb="35">
      <t>カンガ</t>
    </rPh>
    <rPh sb="37" eb="40">
      <t>ケンチクブツ</t>
    </rPh>
    <rPh sb="43" eb="44">
      <t>トク</t>
    </rPh>
    <rPh sb="45" eb="47">
      <t>キョウフウ</t>
    </rPh>
    <rPh sb="48" eb="49">
      <t>タイ</t>
    </rPh>
    <rPh sb="53" eb="54">
      <t>ジャク</t>
    </rPh>
    <rPh sb="55" eb="58">
      <t>ガイソウザイ</t>
    </rPh>
    <rPh sb="59" eb="61">
      <t>モクゾウ</t>
    </rPh>
    <rPh sb="61" eb="63">
      <t>ヤネ</t>
    </rPh>
    <rPh sb="64" eb="66">
      <t>タイショウ</t>
    </rPh>
    <rPh sb="67" eb="70">
      <t>タイフウセイ</t>
    </rPh>
    <rPh sb="70" eb="72">
      <t>コウジョウ</t>
    </rPh>
    <rPh sb="73" eb="74">
      <t>シ</t>
    </rPh>
    <rPh sb="76" eb="78">
      <t>ギジュツ</t>
    </rPh>
    <rPh sb="78" eb="79">
      <t>テキ</t>
    </rPh>
    <rPh sb="79" eb="81">
      <t>チケン</t>
    </rPh>
    <rPh sb="82" eb="84">
      <t>セイビ</t>
    </rPh>
    <rPh sb="92" eb="94">
      <t>サイガイ</t>
    </rPh>
    <rPh sb="96" eb="98">
      <t>コクミン</t>
    </rPh>
    <rPh sb="99" eb="100">
      <t>イノチ</t>
    </rPh>
    <rPh sb="101" eb="102">
      <t>ク</t>
    </rPh>
    <rPh sb="105" eb="106">
      <t>マモ</t>
    </rPh>
    <rPh sb="114" eb="116">
      <t>ハンエイ</t>
    </rPh>
    <rPh sb="118" eb="120">
      <t>ジュウヨウ</t>
    </rPh>
    <rPh sb="121" eb="123">
      <t>ケンキュウ</t>
    </rPh>
    <phoneticPr fontId="5"/>
  </si>
  <si>
    <t>建築基準法令を補完する技術資料を整備するため、建築物の強風に対する安全性担保に必要な技術的知見を得る技術研究開発であることから、国が実施する必要がある。</t>
    <rPh sb="23" eb="26">
      <t>ケンチクブツ</t>
    </rPh>
    <rPh sb="27" eb="29">
      <t>キョウフウ</t>
    </rPh>
    <rPh sb="30" eb="31">
      <t>タイ</t>
    </rPh>
    <rPh sb="33" eb="36">
      <t>アンゼンセイ</t>
    </rPh>
    <rPh sb="36" eb="38">
      <t>タンポ</t>
    </rPh>
    <rPh sb="39" eb="41">
      <t>ヒツヨウ</t>
    </rPh>
    <rPh sb="42" eb="45">
      <t>ギジュツテキ</t>
    </rPh>
    <rPh sb="45" eb="47">
      <t>チケン</t>
    </rPh>
    <rPh sb="48" eb="49">
      <t>エ</t>
    </rPh>
    <rPh sb="50" eb="52">
      <t>ギジュツ</t>
    </rPh>
    <rPh sb="52" eb="54">
      <t>ケンキュウ</t>
    </rPh>
    <rPh sb="54" eb="56">
      <t>カイハツ</t>
    </rPh>
    <rPh sb="64" eb="65">
      <t>クニ</t>
    </rPh>
    <rPh sb="66" eb="68">
      <t>ジッシ</t>
    </rPh>
    <rPh sb="70" eb="72">
      <t>ヒツヨウ</t>
    </rPh>
    <phoneticPr fontId="5"/>
  </si>
  <si>
    <t>令和元年6月に閣議決定された「経済財政運営と改革の基本方針2019」では、近年の災害の発生状況や気候変動の影響を踏まえ、防災・減災対策、国土強靭化の取組を進めることとされており、本研究は急務の課題である。</t>
    <rPh sb="0" eb="2">
      <t>レイワ</t>
    </rPh>
    <rPh sb="2" eb="4">
      <t>ガンネン</t>
    </rPh>
    <rPh sb="5" eb="6">
      <t>ガツ</t>
    </rPh>
    <rPh sb="7" eb="9">
      <t>カクギ</t>
    </rPh>
    <rPh sb="9" eb="11">
      <t>ケッテイ</t>
    </rPh>
    <rPh sb="15" eb="17">
      <t>ケイザイ</t>
    </rPh>
    <rPh sb="17" eb="19">
      <t>ザイセイ</t>
    </rPh>
    <rPh sb="19" eb="21">
      <t>ウンエイ</t>
    </rPh>
    <rPh sb="22" eb="24">
      <t>カイカク</t>
    </rPh>
    <rPh sb="25" eb="27">
      <t>キホン</t>
    </rPh>
    <rPh sb="27" eb="29">
      <t>ホウシン</t>
    </rPh>
    <rPh sb="37" eb="39">
      <t>キンネン</t>
    </rPh>
    <rPh sb="40" eb="42">
      <t>サイガイ</t>
    </rPh>
    <rPh sb="43" eb="45">
      <t>ハッセイ</t>
    </rPh>
    <rPh sb="45" eb="47">
      <t>ジョウキョウ</t>
    </rPh>
    <rPh sb="48" eb="50">
      <t>キコウ</t>
    </rPh>
    <rPh sb="50" eb="52">
      <t>ヘンドウ</t>
    </rPh>
    <rPh sb="53" eb="55">
      <t>エイキョウ</t>
    </rPh>
    <rPh sb="56" eb="57">
      <t>フ</t>
    </rPh>
    <rPh sb="60" eb="62">
      <t>ボウサイ</t>
    </rPh>
    <rPh sb="63" eb="65">
      <t>ゲンサイ</t>
    </rPh>
    <rPh sb="65" eb="67">
      <t>タイサク</t>
    </rPh>
    <rPh sb="68" eb="70">
      <t>コクド</t>
    </rPh>
    <rPh sb="70" eb="72">
      <t>キョウジン</t>
    </rPh>
    <rPh sb="72" eb="73">
      <t>カ</t>
    </rPh>
    <rPh sb="74" eb="76">
      <t>トリクミ</t>
    </rPh>
    <rPh sb="77" eb="78">
      <t>スス</t>
    </rPh>
    <rPh sb="89" eb="92">
      <t>ホンケンキュウ</t>
    </rPh>
    <rPh sb="93" eb="95">
      <t>キュウム</t>
    </rPh>
    <rPh sb="96" eb="98">
      <t>カダイ</t>
    </rPh>
    <phoneticPr fontId="5"/>
  </si>
  <si>
    <t>‐</t>
  </si>
  <si>
    <t>有</t>
  </si>
  <si>
    <t>無</t>
  </si>
  <si>
    <t>本研究に関連する外装材等の業界団体等の協力を得て技術情報を整理するなど、効率化を図っている。</t>
    <rPh sb="0" eb="3">
      <t>ホンケンキュウ</t>
    </rPh>
    <rPh sb="4" eb="6">
      <t>カンレン</t>
    </rPh>
    <rPh sb="8" eb="11">
      <t>ガイソウザイ</t>
    </rPh>
    <rPh sb="11" eb="12">
      <t>トウ</t>
    </rPh>
    <rPh sb="13" eb="15">
      <t>ギョウカイ</t>
    </rPh>
    <rPh sb="15" eb="17">
      <t>ダンタイ</t>
    </rPh>
    <rPh sb="17" eb="18">
      <t>トウ</t>
    </rPh>
    <rPh sb="19" eb="21">
      <t>キョウリョク</t>
    </rPh>
    <rPh sb="22" eb="23">
      <t>エ</t>
    </rPh>
    <rPh sb="24" eb="26">
      <t>ギジュツ</t>
    </rPh>
    <rPh sb="26" eb="28">
      <t>ジョウホウ</t>
    </rPh>
    <rPh sb="29" eb="31">
      <t>セイリ</t>
    </rPh>
    <rPh sb="36" eb="39">
      <t>コウリツカ</t>
    </rPh>
    <rPh sb="40" eb="41">
      <t>ハカ</t>
    </rPh>
    <phoneticPr fontId="5"/>
  </si>
  <si>
    <t>支出先（業務請負者）の選定においては、企画競争の「簡易公募型（拡大型）プロポーザル方式」により技術提案を受け、第三者機関である技術提案評価審査会による審議を経ており、競争性や妥当性の確保に努めている。</t>
    <rPh sb="0" eb="2">
      <t>シシュツ</t>
    </rPh>
    <rPh sb="2" eb="3">
      <t>サキ</t>
    </rPh>
    <rPh sb="4" eb="6">
      <t>ギョウム</t>
    </rPh>
    <rPh sb="6" eb="8">
      <t>ウケオイ</t>
    </rPh>
    <rPh sb="8" eb="9">
      <t>シャ</t>
    </rPh>
    <rPh sb="11" eb="13">
      <t>センテイ</t>
    </rPh>
    <rPh sb="19" eb="21">
      <t>キカク</t>
    </rPh>
    <rPh sb="21" eb="23">
      <t>キョウソウ</t>
    </rPh>
    <rPh sb="47" eb="49">
      <t>ギジュツ</t>
    </rPh>
    <rPh sb="49" eb="51">
      <t>テイアン</t>
    </rPh>
    <rPh sb="52" eb="53">
      <t>ウ</t>
    </rPh>
    <rPh sb="55" eb="56">
      <t>ダイ</t>
    </rPh>
    <rPh sb="56" eb="57">
      <t>３</t>
    </rPh>
    <rPh sb="57" eb="58">
      <t>シャ</t>
    </rPh>
    <rPh sb="58" eb="60">
      <t>キカン</t>
    </rPh>
    <rPh sb="63" eb="65">
      <t>ギジュツ</t>
    </rPh>
    <rPh sb="65" eb="67">
      <t>テイアン</t>
    </rPh>
    <rPh sb="67" eb="69">
      <t>ヒョウカ</t>
    </rPh>
    <rPh sb="69" eb="71">
      <t>シンサ</t>
    </rPh>
    <rPh sb="71" eb="72">
      <t>カイ</t>
    </rPh>
    <rPh sb="75" eb="77">
      <t>シンギ</t>
    </rPh>
    <rPh sb="78" eb="79">
      <t>ヘ</t>
    </rPh>
    <rPh sb="83" eb="86">
      <t>キョウソウセイ</t>
    </rPh>
    <rPh sb="87" eb="90">
      <t>ダトウセイ</t>
    </rPh>
    <rPh sb="91" eb="93">
      <t>カクホ</t>
    </rPh>
    <rPh sb="94" eb="95">
      <t>ツト</t>
    </rPh>
    <phoneticPr fontId="5"/>
  </si>
  <si>
    <t>「安心と成長の未来を拓く総合経済対策」（令和元年12月閣議決定）</t>
    <rPh sb="20" eb="22">
      <t>レイワ</t>
    </rPh>
    <rPh sb="22" eb="24">
      <t>ガンネン</t>
    </rPh>
    <rPh sb="26" eb="27">
      <t>ガツ</t>
    </rPh>
    <rPh sb="27" eb="29">
      <t>カクギ</t>
    </rPh>
    <rPh sb="29" eb="31">
      <t>ケッテイ</t>
    </rPh>
    <phoneticPr fontId="5"/>
  </si>
  <si>
    <t>当初の見込みどおりの活動実績をあげた。</t>
    <rPh sb="0" eb="2">
      <t>トウショ</t>
    </rPh>
    <rPh sb="3" eb="5">
      <t>ミコ</t>
    </rPh>
    <rPh sb="10" eb="12">
      <t>カツドウ</t>
    </rPh>
    <rPh sb="12" eb="14">
      <t>ジッセキ</t>
    </rPh>
    <phoneticPr fontId="5"/>
  </si>
  <si>
    <t>外部有識者による評価委員会において報告した研究計画に従って実施した。</t>
    <rPh sb="17" eb="19">
      <t>ホウコク</t>
    </rPh>
    <rPh sb="21" eb="23">
      <t>ケンキュウ</t>
    </rPh>
    <rPh sb="23" eb="25">
      <t>ケイカク</t>
    </rPh>
    <rPh sb="26" eb="27">
      <t>シタガ</t>
    </rPh>
    <rPh sb="29" eb="31">
      <t>ジッシ</t>
    </rPh>
    <phoneticPr fontId="5"/>
  </si>
  <si>
    <t>・本事業の内容については、外部有識者による評価委員会に報告し、「台風被害が数多く発生する状況に対応した有意義な研究である」「近年の異常気象を踏まえた喫緊に推進すべき重要課題」等のコメントがあった。
・支出先（業務請負者）選定の妥当性については、企画競争の「簡易公募型（拡大型）プロポーザル方式」により競争性を確保し、外部有識者から構成される技術提案評価審査会により審議を行ったうえで決定しており、的確な執行に努めた。</t>
    <rPh sb="5" eb="7">
      <t>ナイヨウ</t>
    </rPh>
    <rPh sb="27" eb="29">
      <t>ホウコク</t>
    </rPh>
    <rPh sb="87" eb="88">
      <t>トウ</t>
    </rPh>
    <rPh sb="100" eb="102">
      <t>シシュツ</t>
    </rPh>
    <rPh sb="102" eb="103">
      <t>サキ</t>
    </rPh>
    <rPh sb="104" eb="106">
      <t>ギョウム</t>
    </rPh>
    <rPh sb="106" eb="108">
      <t>ウケオイ</t>
    </rPh>
    <rPh sb="108" eb="109">
      <t>シャ</t>
    </rPh>
    <rPh sb="110" eb="112">
      <t>センテイ</t>
    </rPh>
    <rPh sb="113" eb="116">
      <t>ダトウセイ</t>
    </rPh>
    <rPh sb="122" eb="124">
      <t>キカク</t>
    </rPh>
    <rPh sb="124" eb="126">
      <t>キョウソウ</t>
    </rPh>
    <rPh sb="128" eb="130">
      <t>カンイ</t>
    </rPh>
    <rPh sb="130" eb="133">
      <t>コウボガタ</t>
    </rPh>
    <rPh sb="134" eb="137">
      <t>カクダイガタ</t>
    </rPh>
    <rPh sb="144" eb="146">
      <t>ホウシキ</t>
    </rPh>
    <rPh sb="150" eb="153">
      <t>キョウソウセイ</t>
    </rPh>
    <rPh sb="154" eb="156">
      <t>カクホ</t>
    </rPh>
    <rPh sb="158" eb="160">
      <t>ガイブ</t>
    </rPh>
    <rPh sb="160" eb="163">
      <t>ユウシキシャ</t>
    </rPh>
    <rPh sb="165" eb="167">
      <t>コウセイ</t>
    </rPh>
    <rPh sb="170" eb="172">
      <t>ギジュツ</t>
    </rPh>
    <rPh sb="172" eb="174">
      <t>テイアン</t>
    </rPh>
    <rPh sb="174" eb="176">
      <t>ヒョウカ</t>
    </rPh>
    <rPh sb="176" eb="178">
      <t>シンサ</t>
    </rPh>
    <rPh sb="178" eb="179">
      <t>カイ</t>
    </rPh>
    <rPh sb="182" eb="184">
      <t>シンギ</t>
    </rPh>
    <rPh sb="185" eb="186">
      <t>オコナ</t>
    </rPh>
    <rPh sb="191" eb="193">
      <t>ケッテイ</t>
    </rPh>
    <rPh sb="198" eb="200">
      <t>テキカク</t>
    </rPh>
    <rPh sb="201" eb="203">
      <t>シッコウ</t>
    </rPh>
    <rPh sb="204" eb="205">
      <t>ツト</t>
    </rPh>
    <phoneticPr fontId="5"/>
  </si>
  <si>
    <t>既存建築物における屋根ふき材の耐風診断・補強技術評価に関する研究</t>
    <phoneticPr fontId="5"/>
  </si>
  <si>
    <t>本研究と関連して、既存の屋根ふき材の耐風診断法の開発と補強技術評価法の提案を行っている。</t>
    <rPh sb="35" eb="37">
      <t>テイアン</t>
    </rPh>
    <phoneticPr fontId="5"/>
  </si>
  <si>
    <t>本研究では、令和元年台風第１５号（房総半島台風）によって強風に対するぜい弱性が顕在化した建築物の各種外装材と木造屋根を対象に、被害実態を把握したうえで耐風性能向上に資する仕様と試験評価法を検討する。そして、検討の結果を既存の業界ガイドライン等に反映させて建築基準法令を補完する技術資料とし、強風に対する構造関係規定のあり方の明確化と耐風設計の整備の促進を図ることを目的とする。</t>
    <phoneticPr fontId="5"/>
  </si>
  <si>
    <t>本研究に必要な経費のみ支出している。</t>
    <rPh sb="0" eb="3">
      <t>ホンケンキュウ</t>
    </rPh>
    <rPh sb="4" eb="6">
      <t>ヒツヨウ</t>
    </rPh>
    <rPh sb="7" eb="9">
      <t>ケイヒ</t>
    </rPh>
    <rPh sb="11" eb="13">
      <t>シシュツ</t>
    </rPh>
    <phoneticPr fontId="5"/>
  </si>
  <si>
    <t>類似する業務等を参考にして、コスト水準の妥当性を確認している。</t>
    <rPh sb="0" eb="2">
      <t>ルイジ</t>
    </rPh>
    <rPh sb="4" eb="6">
      <t>ギョウム</t>
    </rPh>
    <rPh sb="6" eb="7">
      <t>トウ</t>
    </rPh>
    <rPh sb="8" eb="10">
      <t>サンコウ</t>
    </rPh>
    <rPh sb="17" eb="19">
      <t>スイジュン</t>
    </rPh>
    <rPh sb="20" eb="23">
      <t>ダトウセイ</t>
    </rPh>
    <rPh sb="24" eb="26">
      <t>カクニン</t>
    </rPh>
    <phoneticPr fontId="5"/>
  </si>
  <si>
    <t>成果物を既存の業界ガイドライン等に反映させる予定である。</t>
    <rPh sb="0" eb="3">
      <t>セイカブツ</t>
    </rPh>
    <rPh sb="22" eb="24">
      <t>ヨテイ</t>
    </rPh>
    <phoneticPr fontId="5"/>
  </si>
  <si>
    <t>令和元年度補正予算成立後の被災地域での被害実態調査にあたり、調査対象範囲の絞り込みに不測の日数を要したため、補正予算を繰り越した。</t>
    <phoneticPr fontId="5"/>
  </si>
  <si>
    <t>建築物の外装材及び屋根の耐風性能向上に資する調査研究（国土技術政策総合研究所HP）
http://www.nilim.go.jp/lab/hcg/taifu_hp/taifu.htm</t>
    <rPh sb="27" eb="38">
      <t>コクドギジュツセイサクソウゴウケンキュウジョ</t>
    </rPh>
    <phoneticPr fontId="5"/>
  </si>
  <si>
    <t>フロントサッシの耐風検討のための実験実施業務</t>
    <phoneticPr fontId="5"/>
  </si>
  <si>
    <t>役務費</t>
    <rPh sb="0" eb="3">
      <t>エキムヒ</t>
    </rPh>
    <phoneticPr fontId="5"/>
  </si>
  <si>
    <t>随意契約
（少額）</t>
    <phoneticPr fontId="5"/>
  </si>
  <si>
    <t>-</t>
    <phoneticPr fontId="5"/>
  </si>
  <si>
    <t>随意契約
（企画競争）</t>
    <phoneticPr fontId="5"/>
  </si>
  <si>
    <t>物品費</t>
    <rPh sb="0" eb="2">
      <t>ブッピン</t>
    </rPh>
    <rPh sb="2" eb="3">
      <t>ヒ</t>
    </rPh>
    <phoneticPr fontId="5"/>
  </si>
  <si>
    <t>50百万円/4</t>
    <rPh sb="2" eb="3">
      <t>ヒャク</t>
    </rPh>
    <rPh sb="3" eb="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</si>
</sst>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4D8CE5E3-8F93-4D55-8FD6-AFA65B8918F9}"/>
            </a:ext>
          </a:extLst>
        </xdr:cNvPr>
        <xdr:cNvGrpSpPr/>
      </xdr:nvGrpSpPr>
      <xdr:grpSpPr>
        <a:xfrm>
          <a:off x="2837089" y="51523900"/>
          <a:ext cx="3032466" cy="88900"/>
          <a:chOff x="3354265" y="240789069"/>
          <a:chExt cx="3413465" cy="2298591"/>
        </a:xfrm>
      </xdr:grpSpPr>
      <xdr:cxnSp macro="">
        <xdr:nvCxnSpPr>
          <xdr:cNvPr id="3" name="直線コネクタ 2" hidden="1">
            <a:extLst>
              <a:ext uri="{FF2B5EF4-FFF2-40B4-BE49-F238E27FC236}">
                <a16:creationId xmlns:a16="http://schemas.microsoft.com/office/drawing/2014/main" id="{78F28436-E4EA-463A-B3AC-FE55E9590921}"/>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DF6DAABF-F5DE-4F26-96F6-5599252B6545}"/>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366E30F9-CEBF-4495-9CE7-899FDF4048D4}"/>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8321C984-82F6-4DA3-9949-6451655C11CD}"/>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50F94ED3-8465-4FE9-933A-0A736A613B41}"/>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159924</xdr:colOff>
      <xdr:row>764</xdr:row>
      <xdr:rowOff>122706</xdr:rowOff>
    </xdr:from>
    <xdr:to>
      <xdr:col>15</xdr:col>
      <xdr:colOff>159924</xdr:colOff>
      <xdr:row>769</xdr:row>
      <xdr:rowOff>83330</xdr:rowOff>
    </xdr:to>
    <xdr:cxnSp macro="">
      <xdr:nvCxnSpPr>
        <xdr:cNvPr id="9" name="直線コネクタ 8">
          <a:extLst>
            <a:ext uri="{FF2B5EF4-FFF2-40B4-BE49-F238E27FC236}">
              <a16:creationId xmlns:a16="http://schemas.microsoft.com/office/drawing/2014/main" id="{855CEE79-BF67-4DD9-AE76-0A517247AF1C}"/>
            </a:ext>
          </a:extLst>
        </xdr:cNvPr>
        <xdr:cNvCxnSpPr/>
      </xdr:nvCxnSpPr>
      <xdr:spPr>
        <a:xfrm>
          <a:off x="3207924" y="47125406"/>
          <a:ext cx="0" cy="257682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159924</xdr:colOff>
      <xdr:row>769</xdr:row>
      <xdr:rowOff>83474</xdr:rowOff>
    </xdr:from>
    <xdr:to>
      <xdr:col>28</xdr:col>
      <xdr:colOff>101600</xdr:colOff>
      <xdr:row>769</xdr:row>
      <xdr:rowOff>83474</xdr:rowOff>
    </xdr:to>
    <xdr:cxnSp macro="">
      <xdr:nvCxnSpPr>
        <xdr:cNvPr id="10" name="直線矢印コネクタ 9">
          <a:extLst>
            <a:ext uri="{FF2B5EF4-FFF2-40B4-BE49-F238E27FC236}">
              <a16:creationId xmlns:a16="http://schemas.microsoft.com/office/drawing/2014/main" id="{5DFB77BA-6F8E-4EC5-8EBC-D19749DD5349}"/>
            </a:ext>
          </a:extLst>
        </xdr:cNvPr>
        <xdr:cNvCxnSpPr/>
      </xdr:nvCxnSpPr>
      <xdr:spPr>
        <a:xfrm>
          <a:off x="3207924" y="49702374"/>
          <a:ext cx="2583276"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152430</xdr:colOff>
      <xdr:row>769</xdr:row>
      <xdr:rowOff>354293</xdr:rowOff>
    </xdr:from>
    <xdr:ext cx="2743170" cy="710833"/>
    <xdr:sp macro="" textlink="">
      <xdr:nvSpPr>
        <xdr:cNvPr id="11" name="契約方式３大かっこ">
          <a:extLst>
            <a:ext uri="{FF2B5EF4-FFF2-40B4-BE49-F238E27FC236}">
              <a16:creationId xmlns:a16="http://schemas.microsoft.com/office/drawing/2014/main" id="{C5DF5690-1D96-4DA9-BAB6-BA5849357693}"/>
            </a:ext>
          </a:extLst>
        </xdr:cNvPr>
        <xdr:cNvSpPr/>
      </xdr:nvSpPr>
      <xdr:spPr>
        <a:xfrm>
          <a:off x="5638830" y="49973193"/>
          <a:ext cx="2743170"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ja-JP" sz="1100" b="0" i="0" baseline="0">
              <a:solidFill>
                <a:schemeClr val="tx1"/>
              </a:solidFill>
              <a:effectLst/>
              <a:latin typeface="+mn-lt"/>
              <a:ea typeface="+mn-ea"/>
              <a:cs typeface="+mn-cs"/>
            </a:rPr>
            <a:t>検討ＷＧ設営補助、被害統計データ整理、各種試験体</a:t>
          </a:r>
          <a:r>
            <a:rPr kumimoji="1" lang="ja-JP" altLang="en-US" sz="1100" b="0" i="0" baseline="0">
              <a:solidFill>
                <a:schemeClr val="tx1"/>
              </a:solidFill>
              <a:effectLst/>
              <a:latin typeface="+mn-lt"/>
              <a:ea typeface="+mn-ea"/>
              <a:cs typeface="+mn-cs"/>
            </a:rPr>
            <a:t>の</a:t>
          </a:r>
          <a:r>
            <a:rPr kumimoji="1" lang="ja-JP" altLang="ja-JP" sz="1100" b="0" i="0" baseline="0">
              <a:solidFill>
                <a:schemeClr val="tx1"/>
              </a:solidFill>
              <a:effectLst/>
              <a:latin typeface="+mn-lt"/>
              <a:ea typeface="+mn-ea"/>
              <a:cs typeface="+mn-cs"/>
            </a:rPr>
            <a:t>製作等</a:t>
          </a:r>
          <a:r>
            <a:rPr kumimoji="1" lang="ja-JP" altLang="en-US" sz="1100" b="0" i="0" baseline="0">
              <a:solidFill>
                <a:schemeClr val="tx1"/>
              </a:solidFill>
              <a:effectLst/>
              <a:latin typeface="+mn-lt"/>
              <a:ea typeface="+mn-ea"/>
              <a:cs typeface="+mn-cs"/>
            </a:rPr>
            <a:t>の実施</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97045</xdr:colOff>
      <xdr:row>767</xdr:row>
      <xdr:rowOff>227236</xdr:rowOff>
    </xdr:from>
    <xdr:to>
      <xdr:col>40</xdr:col>
      <xdr:colOff>69151</xdr:colOff>
      <xdr:row>769</xdr:row>
      <xdr:rowOff>341511</xdr:rowOff>
    </xdr:to>
    <xdr:sp macro="" textlink="">
      <xdr:nvSpPr>
        <xdr:cNvPr id="12" name="契約方式３上位">
          <a:extLst>
            <a:ext uri="{FF2B5EF4-FFF2-40B4-BE49-F238E27FC236}">
              <a16:creationId xmlns:a16="http://schemas.microsoft.com/office/drawing/2014/main" id="{BD4F3831-79E0-4284-A830-F977C55FCEDA}"/>
            </a:ext>
          </a:extLst>
        </xdr:cNvPr>
        <xdr:cNvSpPr txBox="1"/>
      </xdr:nvSpPr>
      <xdr:spPr>
        <a:xfrm>
          <a:off x="5786645" y="49249236"/>
          <a:ext cx="2410506" cy="711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民間企業（１９社）
　　１８．１百万円</a:t>
          </a:r>
          <a:endParaRPr kumimoji="1" lang="en-US" altLang="en-US" sz="1100"/>
        </a:p>
      </xdr:txBody>
    </xdr:sp>
    <xdr:clientData/>
  </xdr:twoCellAnchor>
  <xdr:oneCellAnchor>
    <xdr:from>
      <xdr:col>28</xdr:col>
      <xdr:colOff>60808</xdr:colOff>
      <xdr:row>766</xdr:row>
      <xdr:rowOff>553116</xdr:rowOff>
    </xdr:from>
    <xdr:ext cx="2313214" cy="275717"/>
    <xdr:sp macro="" textlink="">
      <xdr:nvSpPr>
        <xdr:cNvPr id="13" name="契約方式３">
          <a:extLst>
            <a:ext uri="{FF2B5EF4-FFF2-40B4-BE49-F238E27FC236}">
              <a16:creationId xmlns:a16="http://schemas.microsoft.com/office/drawing/2014/main" id="{39621F46-51EF-4775-9B5F-4886E1F99E40}"/>
            </a:ext>
          </a:extLst>
        </xdr:cNvPr>
        <xdr:cNvSpPr txBox="1"/>
      </xdr:nvSpPr>
      <xdr:spPr>
        <a:xfrm>
          <a:off x="5750408" y="4890201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oneCellAnchor>
  <xdr:twoCellAnchor>
    <xdr:from>
      <xdr:col>15</xdr:col>
      <xdr:colOff>159924</xdr:colOff>
      <xdr:row>757</xdr:row>
      <xdr:rowOff>250704</xdr:rowOff>
    </xdr:from>
    <xdr:to>
      <xdr:col>15</xdr:col>
      <xdr:colOff>159924</xdr:colOff>
      <xdr:row>764</xdr:row>
      <xdr:rowOff>265688</xdr:rowOff>
    </xdr:to>
    <xdr:cxnSp macro="">
      <xdr:nvCxnSpPr>
        <xdr:cNvPr id="15" name="直線コネクタ 14">
          <a:extLst>
            <a:ext uri="{FF2B5EF4-FFF2-40B4-BE49-F238E27FC236}">
              <a16:creationId xmlns:a16="http://schemas.microsoft.com/office/drawing/2014/main" id="{DB3A07C6-0F6E-4702-A22C-3D8D82DEC892}"/>
            </a:ext>
          </a:extLst>
        </xdr:cNvPr>
        <xdr:cNvCxnSpPr/>
      </xdr:nvCxnSpPr>
      <xdr:spPr>
        <a:xfrm>
          <a:off x="3207924" y="44764204"/>
          <a:ext cx="0" cy="25041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159924</xdr:colOff>
      <xdr:row>764</xdr:row>
      <xdr:rowOff>266700</xdr:rowOff>
    </xdr:from>
    <xdr:to>
      <xdr:col>28</xdr:col>
      <xdr:colOff>63500</xdr:colOff>
      <xdr:row>764</xdr:row>
      <xdr:rowOff>266700</xdr:rowOff>
    </xdr:to>
    <xdr:cxnSp macro="">
      <xdr:nvCxnSpPr>
        <xdr:cNvPr id="16" name="直線矢印コネクタ 15">
          <a:extLst>
            <a:ext uri="{FF2B5EF4-FFF2-40B4-BE49-F238E27FC236}">
              <a16:creationId xmlns:a16="http://schemas.microsoft.com/office/drawing/2014/main" id="{553C9321-7BC4-403E-8A46-357A37339E85}"/>
            </a:ext>
          </a:extLst>
        </xdr:cNvPr>
        <xdr:cNvCxnSpPr/>
      </xdr:nvCxnSpPr>
      <xdr:spPr>
        <a:xfrm>
          <a:off x="3207924" y="47269400"/>
          <a:ext cx="2545176"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152430</xdr:colOff>
      <xdr:row>764</xdr:row>
      <xdr:rowOff>528535</xdr:rowOff>
    </xdr:from>
    <xdr:ext cx="2730470" cy="710833"/>
    <xdr:sp macro="" textlink="">
      <xdr:nvSpPr>
        <xdr:cNvPr id="17" name="契約方式２大かっこ">
          <a:extLst>
            <a:ext uri="{FF2B5EF4-FFF2-40B4-BE49-F238E27FC236}">
              <a16:creationId xmlns:a16="http://schemas.microsoft.com/office/drawing/2014/main" id="{571A3FFF-BF47-43A3-8127-F24661BFCDD8}"/>
            </a:ext>
          </a:extLst>
        </xdr:cNvPr>
        <xdr:cNvSpPr/>
      </xdr:nvSpPr>
      <xdr:spPr>
        <a:xfrm>
          <a:off x="5638830" y="47531235"/>
          <a:ext cx="2730470"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ja-JP" sz="1100" b="0" i="0" baseline="0">
              <a:solidFill>
                <a:schemeClr val="tx1"/>
              </a:solidFill>
              <a:effectLst/>
              <a:latin typeface="+mn-lt"/>
              <a:ea typeface="+mn-ea"/>
              <a:cs typeface="+mn-cs"/>
            </a:rPr>
            <a:t>木造小屋組、建具</a:t>
          </a:r>
          <a:r>
            <a:rPr kumimoji="1" lang="ja-JP" altLang="en-US" sz="1100" b="0" i="0" baseline="0">
              <a:solidFill>
                <a:schemeClr val="tx1"/>
              </a:solidFill>
              <a:effectLst/>
              <a:latin typeface="+mn-lt"/>
              <a:ea typeface="+mn-ea"/>
              <a:cs typeface="+mn-cs"/>
            </a:rPr>
            <a:t>（フロントサッシ）</a:t>
          </a:r>
          <a:r>
            <a:rPr kumimoji="1" lang="ja-JP" altLang="ja-JP" sz="1100" b="0" i="0" baseline="0">
              <a:solidFill>
                <a:schemeClr val="tx1"/>
              </a:solidFill>
              <a:effectLst/>
              <a:latin typeface="+mn-lt"/>
              <a:ea typeface="+mn-ea"/>
              <a:cs typeface="+mn-cs"/>
            </a:rPr>
            <a:t>接合部を対象にした載荷試験業務等</a:t>
          </a:r>
          <a:r>
            <a:rPr kumimoji="1" lang="ja-JP" altLang="en-US" sz="1100" b="0" i="0" baseline="0">
              <a:solidFill>
                <a:schemeClr val="tx1"/>
              </a:solidFill>
              <a:effectLst/>
              <a:latin typeface="+mn-lt"/>
              <a:ea typeface="+mn-ea"/>
              <a:cs typeface="+mn-cs"/>
            </a:rPr>
            <a:t>の実施</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67737</xdr:colOff>
      <xdr:row>763</xdr:row>
      <xdr:rowOff>138503</xdr:rowOff>
    </xdr:from>
    <xdr:to>
      <xdr:col>40</xdr:col>
      <xdr:colOff>39843</xdr:colOff>
      <xdr:row>764</xdr:row>
      <xdr:rowOff>515763</xdr:rowOff>
    </xdr:to>
    <xdr:sp macro="" textlink="">
      <xdr:nvSpPr>
        <xdr:cNvPr id="18" name="契約方式２上位">
          <a:extLst>
            <a:ext uri="{FF2B5EF4-FFF2-40B4-BE49-F238E27FC236}">
              <a16:creationId xmlns:a16="http://schemas.microsoft.com/office/drawing/2014/main" id="{DE9195D7-3D39-437F-842F-13AE0549C152}"/>
            </a:ext>
          </a:extLst>
        </xdr:cNvPr>
        <xdr:cNvSpPr txBox="1"/>
      </xdr:nvSpPr>
      <xdr:spPr>
        <a:xfrm>
          <a:off x="5757337" y="46785603"/>
          <a:ext cx="2410506" cy="7328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一般財団法人建材試験センター</a:t>
          </a:r>
          <a:endParaRPr kumimoji="1" lang="en-US" altLang="ja-JP" sz="1100"/>
        </a:p>
        <a:p>
          <a:r>
            <a:rPr kumimoji="1" lang="ja-JP" altLang="en-US" sz="1100"/>
            <a:t>　　２１．６百万円</a:t>
          </a:r>
          <a:endParaRPr kumimoji="1" lang="en-US" altLang="en-US" sz="1100"/>
        </a:p>
      </xdr:txBody>
    </xdr:sp>
    <xdr:clientData/>
  </xdr:twoCellAnchor>
  <xdr:oneCellAnchor>
    <xdr:from>
      <xdr:col>28</xdr:col>
      <xdr:colOff>60808</xdr:colOff>
      <xdr:row>762</xdr:row>
      <xdr:rowOff>141229</xdr:rowOff>
    </xdr:from>
    <xdr:ext cx="2060092" cy="275717"/>
    <xdr:sp macro="" textlink="">
      <xdr:nvSpPr>
        <xdr:cNvPr id="19" name="契約方式２">
          <a:extLst>
            <a:ext uri="{FF2B5EF4-FFF2-40B4-BE49-F238E27FC236}">
              <a16:creationId xmlns:a16="http://schemas.microsoft.com/office/drawing/2014/main" id="{E42EDBEA-B18F-472D-8CF0-17960677ABEE}"/>
            </a:ext>
          </a:extLst>
        </xdr:cNvPr>
        <xdr:cNvSpPr txBox="1"/>
      </xdr:nvSpPr>
      <xdr:spPr>
        <a:xfrm>
          <a:off x="5750408" y="46432729"/>
          <a:ext cx="2060092"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27</xdr:col>
      <xdr:colOff>152430</xdr:colOff>
      <xdr:row>758</xdr:row>
      <xdr:rowOff>327476</xdr:rowOff>
    </xdr:from>
    <xdr:ext cx="2743170" cy="710833"/>
    <xdr:sp macro="" textlink="">
      <xdr:nvSpPr>
        <xdr:cNvPr id="20" name="契約方式大かっこ">
          <a:extLst>
            <a:ext uri="{FF2B5EF4-FFF2-40B4-BE49-F238E27FC236}">
              <a16:creationId xmlns:a16="http://schemas.microsoft.com/office/drawing/2014/main" id="{720E1133-D8CC-4D32-8702-5A06454BF64E}"/>
            </a:ext>
          </a:extLst>
        </xdr:cNvPr>
        <xdr:cNvSpPr/>
      </xdr:nvSpPr>
      <xdr:spPr>
        <a:xfrm>
          <a:off x="5638830" y="45196576"/>
          <a:ext cx="2743170"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en-US" sz="1100" b="0" i="0" baseline="0">
              <a:solidFill>
                <a:schemeClr val="tx1"/>
              </a:solidFill>
              <a:effectLst/>
              <a:latin typeface="+mn-lt"/>
              <a:ea typeface="+mn-ea"/>
              <a:cs typeface="+mn-cs"/>
            </a:rPr>
            <a:t>建築物の風圧実験のための多点圧力計測システム、流体計測データ解析のためのソフトウェアの購入</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28</xdr:col>
      <xdr:colOff>67737</xdr:colOff>
      <xdr:row>756</xdr:row>
      <xdr:rowOff>216549</xdr:rowOff>
    </xdr:from>
    <xdr:to>
      <xdr:col>40</xdr:col>
      <xdr:colOff>38101</xdr:colOff>
      <xdr:row>758</xdr:row>
      <xdr:rowOff>286814</xdr:rowOff>
    </xdr:to>
    <xdr:sp macro="" textlink="">
      <xdr:nvSpPr>
        <xdr:cNvPr id="21" name="契約方式上位">
          <a:extLst>
            <a:ext uri="{FF2B5EF4-FFF2-40B4-BE49-F238E27FC236}">
              <a16:creationId xmlns:a16="http://schemas.microsoft.com/office/drawing/2014/main" id="{534FEAE1-47D5-437F-AF9C-C7EFDD3340D8}"/>
            </a:ext>
          </a:extLst>
        </xdr:cNvPr>
        <xdr:cNvSpPr txBox="1"/>
      </xdr:nvSpPr>
      <xdr:spPr>
        <a:xfrm>
          <a:off x="5757337" y="44374449"/>
          <a:ext cx="2408764" cy="7814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民間企業（２社）
　　９百万円</a:t>
          </a:r>
          <a:endParaRPr lang="en-US" altLang="en-US">
            <a:effectLst/>
          </a:endParaRPr>
        </a:p>
      </xdr:txBody>
    </xdr:sp>
    <xdr:clientData/>
  </xdr:twoCellAnchor>
  <xdr:oneCellAnchor>
    <xdr:from>
      <xdr:col>28</xdr:col>
      <xdr:colOff>60808</xdr:colOff>
      <xdr:row>755</xdr:row>
      <xdr:rowOff>213250</xdr:rowOff>
    </xdr:from>
    <xdr:ext cx="2313214" cy="275717"/>
    <xdr:sp macro="" textlink="">
      <xdr:nvSpPr>
        <xdr:cNvPr id="22" name="契約方式">
          <a:extLst>
            <a:ext uri="{FF2B5EF4-FFF2-40B4-BE49-F238E27FC236}">
              <a16:creationId xmlns:a16="http://schemas.microsoft.com/office/drawing/2014/main" id="{81D1DB42-5856-4546-9684-AAD7E0078501}"/>
            </a:ext>
          </a:extLst>
        </xdr:cNvPr>
        <xdr:cNvSpPr txBox="1"/>
      </xdr:nvSpPr>
      <xdr:spPr>
        <a:xfrm>
          <a:off x="5750408" y="4401555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8</xdr:col>
      <xdr:colOff>19050</xdr:colOff>
      <xdr:row>748</xdr:row>
      <xdr:rowOff>311601</xdr:rowOff>
    </xdr:from>
    <xdr:to>
      <xdr:col>24</xdr:col>
      <xdr:colOff>102180</xdr:colOff>
      <xdr:row>750</xdr:row>
      <xdr:rowOff>344585</xdr:rowOff>
    </xdr:to>
    <xdr:sp macro="" textlink="">
      <xdr:nvSpPr>
        <xdr:cNvPr id="23" name="機関名">
          <a:extLst>
            <a:ext uri="{FF2B5EF4-FFF2-40B4-BE49-F238E27FC236}">
              <a16:creationId xmlns:a16="http://schemas.microsoft.com/office/drawing/2014/main" id="{7AEEB95C-DA4D-47A9-ADCF-892CEED45651}"/>
            </a:ext>
          </a:extLst>
        </xdr:cNvPr>
        <xdr:cNvSpPr txBox="1"/>
      </xdr:nvSpPr>
      <xdr:spPr>
        <a:xfrm>
          <a:off x="1651907" y="38248315"/>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４９百万円</a:t>
          </a:r>
        </a:p>
      </xdr:txBody>
    </xdr:sp>
    <xdr:clientData/>
  </xdr:twoCellAnchor>
  <xdr:twoCellAnchor>
    <xdr:from>
      <xdr:col>15</xdr:col>
      <xdr:colOff>159924</xdr:colOff>
      <xdr:row>757</xdr:row>
      <xdr:rowOff>254078</xdr:rowOff>
    </xdr:from>
    <xdr:to>
      <xdr:col>28</xdr:col>
      <xdr:colOff>48483</xdr:colOff>
      <xdr:row>757</xdr:row>
      <xdr:rowOff>254079</xdr:rowOff>
    </xdr:to>
    <xdr:cxnSp macro="">
      <xdr:nvCxnSpPr>
        <xdr:cNvPr id="24" name="直線矢印コネクタ 23">
          <a:extLst>
            <a:ext uri="{FF2B5EF4-FFF2-40B4-BE49-F238E27FC236}">
              <a16:creationId xmlns:a16="http://schemas.microsoft.com/office/drawing/2014/main" id="{ED2185D7-CEB7-47D2-B209-D6F5B654DA02}"/>
            </a:ext>
          </a:extLst>
        </xdr:cNvPr>
        <xdr:cNvCxnSpPr/>
      </xdr:nvCxnSpPr>
      <xdr:spPr>
        <a:xfrm>
          <a:off x="3207924" y="44767578"/>
          <a:ext cx="2530159" cy="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159924</xdr:colOff>
      <xdr:row>756</xdr:row>
      <xdr:rowOff>243165</xdr:rowOff>
    </xdr:from>
    <xdr:to>
      <xdr:col>15</xdr:col>
      <xdr:colOff>159924</xdr:colOff>
      <xdr:row>757</xdr:row>
      <xdr:rowOff>252584</xdr:rowOff>
    </xdr:to>
    <xdr:cxnSp macro="">
      <xdr:nvCxnSpPr>
        <xdr:cNvPr id="25" name="直線コネクタ 24">
          <a:extLst>
            <a:ext uri="{FF2B5EF4-FFF2-40B4-BE49-F238E27FC236}">
              <a16:creationId xmlns:a16="http://schemas.microsoft.com/office/drawing/2014/main" id="{7FAEB9F9-6912-4F27-A7B4-1BF2CE351B53}"/>
            </a:ext>
          </a:extLst>
        </xdr:cNvPr>
        <xdr:cNvCxnSpPr/>
      </xdr:nvCxnSpPr>
      <xdr:spPr>
        <a:xfrm>
          <a:off x="3221531" y="41010165"/>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100495</xdr:colOff>
      <xdr:row>751</xdr:row>
      <xdr:rowOff>202286</xdr:rowOff>
    </xdr:from>
    <xdr:ext cx="3013362" cy="913725"/>
    <xdr:sp macro="" textlink="">
      <xdr:nvSpPr>
        <xdr:cNvPr id="26" name="契約方式大かっこ">
          <a:extLst>
            <a:ext uri="{FF2B5EF4-FFF2-40B4-BE49-F238E27FC236}">
              <a16:creationId xmlns:a16="http://schemas.microsoft.com/office/drawing/2014/main" id="{340D1B80-ECF3-40AE-B28A-D4DF0D3E27F1}"/>
            </a:ext>
          </a:extLst>
        </xdr:cNvPr>
        <xdr:cNvSpPr/>
      </xdr:nvSpPr>
      <xdr:spPr>
        <a:xfrm>
          <a:off x="1700695" y="42036086"/>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・外装材と木造屋根の耐風性能向上に資する仕様と試験評価法の検討</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・検討結果を踏まえた建築基準法令を補完する技術資料の作成</a:t>
          </a:r>
          <a:endParaRPr lang="ja-JP" altLang="ja-JP">
            <a:effectLst/>
          </a:endParaRPr>
        </a:p>
      </xdr:txBody>
    </xdr:sp>
    <xdr:clientData/>
  </xdr:oneCellAnchor>
  <xdr:twoCellAnchor>
    <xdr:from>
      <xdr:col>27</xdr:col>
      <xdr:colOff>101600</xdr:colOff>
      <xdr:row>750</xdr:row>
      <xdr:rowOff>187328</xdr:rowOff>
    </xdr:from>
    <xdr:to>
      <xdr:col>41</xdr:col>
      <xdr:colOff>45184</xdr:colOff>
      <xdr:row>754</xdr:row>
      <xdr:rowOff>228852</xdr:rowOff>
    </xdr:to>
    <xdr:sp macro="" textlink="">
      <xdr:nvSpPr>
        <xdr:cNvPr id="27" name="大かっこ 26">
          <a:extLst>
            <a:ext uri="{FF2B5EF4-FFF2-40B4-BE49-F238E27FC236}">
              <a16:creationId xmlns:a16="http://schemas.microsoft.com/office/drawing/2014/main" id="{23DCA3F6-F88E-4056-AA8C-76672E202E0D}"/>
            </a:ext>
          </a:extLst>
        </xdr:cNvPr>
        <xdr:cNvSpPr/>
      </xdr:nvSpPr>
      <xdr:spPr>
        <a:xfrm>
          <a:off x="5588000" y="42211628"/>
          <a:ext cx="2788384" cy="14639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77965</xdr:colOff>
      <xdr:row>751</xdr:row>
      <xdr:rowOff>323185</xdr:rowOff>
    </xdr:from>
    <xdr:to>
      <xdr:col>41</xdr:col>
      <xdr:colOff>89939</xdr:colOff>
      <xdr:row>752</xdr:row>
      <xdr:rowOff>271530</xdr:rowOff>
    </xdr:to>
    <xdr:sp macro="" textlink="">
      <xdr:nvSpPr>
        <xdr:cNvPr id="29" name="試験研究費">
          <a:extLst>
            <a:ext uri="{FF2B5EF4-FFF2-40B4-BE49-F238E27FC236}">
              <a16:creationId xmlns:a16="http://schemas.microsoft.com/office/drawing/2014/main" id="{75ED5494-0D99-40F8-8975-04C368CAA85A}"/>
            </a:ext>
          </a:extLst>
        </xdr:cNvPr>
        <xdr:cNvSpPr/>
      </xdr:nvSpPr>
      <xdr:spPr>
        <a:xfrm>
          <a:off x="6173965" y="42703085"/>
          <a:ext cx="2247174" cy="3039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０．３百万円</a:t>
          </a:r>
          <a:endParaRPr lang="en-US" altLang="en-US" sz="1100">
            <a:solidFill>
              <a:sysClr val="windowText" lastClr="000000"/>
            </a:solidFill>
            <a:effectLst/>
            <a:latin typeface="+mn-ea"/>
            <a:ea typeface="+mn-ea"/>
          </a:endParaRPr>
        </a:p>
      </xdr:txBody>
    </xdr:sp>
    <xdr:clientData/>
  </xdr:twoCellAnchor>
  <xdr:twoCellAnchor>
    <xdr:from>
      <xdr:col>28</xdr:col>
      <xdr:colOff>200933</xdr:colOff>
      <xdr:row>750</xdr:row>
      <xdr:rowOff>268960</xdr:rowOff>
    </xdr:from>
    <xdr:to>
      <xdr:col>40</xdr:col>
      <xdr:colOff>15624</xdr:colOff>
      <xdr:row>751</xdr:row>
      <xdr:rowOff>213777</xdr:rowOff>
    </xdr:to>
    <xdr:sp macro="" textlink="">
      <xdr:nvSpPr>
        <xdr:cNvPr id="30" name="事務費">
          <a:extLst>
            <a:ext uri="{FF2B5EF4-FFF2-40B4-BE49-F238E27FC236}">
              <a16:creationId xmlns:a16="http://schemas.microsoft.com/office/drawing/2014/main" id="{9B4CEE8E-0C7E-4DEF-882D-328B9E6C2BD7}"/>
            </a:ext>
          </a:extLst>
        </xdr:cNvPr>
        <xdr:cNvSpPr/>
      </xdr:nvSpPr>
      <xdr:spPr>
        <a:xfrm>
          <a:off x="5890533" y="42293260"/>
          <a:ext cx="2253091" cy="300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323</v>
      </c>
      <c r="AJ2" s="931" t="s">
        <v>685</v>
      </c>
      <c r="AK2" s="931"/>
      <c r="AL2" s="931"/>
      <c r="AM2" s="931"/>
      <c r="AN2" s="83" t="s">
        <v>323</v>
      </c>
      <c r="AO2" s="931">
        <v>20</v>
      </c>
      <c r="AP2" s="931"/>
      <c r="AQ2" s="931"/>
      <c r="AR2" s="84" t="s">
        <v>626</v>
      </c>
      <c r="AS2" s="937">
        <v>532</v>
      </c>
      <c r="AT2" s="937"/>
      <c r="AU2" s="937"/>
      <c r="AV2" s="83" t="str">
        <f>IF(AW2="","","-")</f>
        <v/>
      </c>
      <c r="AW2" s="897"/>
      <c r="AX2" s="897"/>
    </row>
    <row r="3" spans="1:50" ht="21" customHeight="1" thickBot="1" x14ac:dyDescent="0.25">
      <c r="A3" s="853" t="s">
        <v>619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627</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628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631</v>
      </c>
      <c r="H5" s="826"/>
      <c r="I5" s="826"/>
      <c r="J5" s="826"/>
      <c r="K5" s="826"/>
      <c r="L5" s="826"/>
      <c r="M5" s="827" t="s">
        <v>65</v>
      </c>
      <c r="N5" s="828"/>
      <c r="O5" s="828"/>
      <c r="P5" s="828"/>
      <c r="Q5" s="828"/>
      <c r="R5" s="829"/>
      <c r="S5" s="830" t="s">
        <v>632</v>
      </c>
      <c r="T5" s="826"/>
      <c r="U5" s="826"/>
      <c r="V5" s="826"/>
      <c r="W5" s="826"/>
      <c r="X5" s="831"/>
      <c r="Y5" s="684" t="s">
        <v>3</v>
      </c>
      <c r="Z5" s="530"/>
      <c r="AA5" s="530"/>
      <c r="AB5" s="530"/>
      <c r="AC5" s="530"/>
      <c r="AD5" s="531"/>
      <c r="AE5" s="685" t="s">
        <v>633</v>
      </c>
      <c r="AF5" s="685"/>
      <c r="AG5" s="685"/>
      <c r="AH5" s="685"/>
      <c r="AI5" s="685"/>
      <c r="AJ5" s="685"/>
      <c r="AK5" s="685"/>
      <c r="AL5" s="685"/>
      <c r="AM5" s="685"/>
      <c r="AN5" s="685"/>
      <c r="AO5" s="685"/>
      <c r="AP5" s="686"/>
      <c r="AQ5" s="687" t="s">
        <v>630</v>
      </c>
      <c r="AR5" s="688"/>
      <c r="AS5" s="688"/>
      <c r="AT5" s="688"/>
      <c r="AU5" s="688"/>
      <c r="AV5" s="688"/>
      <c r="AW5" s="688"/>
      <c r="AX5" s="689"/>
    </row>
    <row r="6" spans="1:50" ht="39" customHeight="1" x14ac:dyDescent="0.2">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2">
      <c r="A7" s="482" t="s">
        <v>22</v>
      </c>
      <c r="B7" s="483"/>
      <c r="C7" s="483"/>
      <c r="D7" s="483"/>
      <c r="E7" s="483"/>
      <c r="F7" s="484"/>
      <c r="G7" s="485" t="s">
        <v>634</v>
      </c>
      <c r="H7" s="486"/>
      <c r="I7" s="486"/>
      <c r="J7" s="486"/>
      <c r="K7" s="486"/>
      <c r="L7" s="486"/>
      <c r="M7" s="486"/>
      <c r="N7" s="486"/>
      <c r="O7" s="486"/>
      <c r="P7" s="486"/>
      <c r="Q7" s="486"/>
      <c r="R7" s="486"/>
      <c r="S7" s="486"/>
      <c r="T7" s="486"/>
      <c r="U7" s="486"/>
      <c r="V7" s="486"/>
      <c r="W7" s="486"/>
      <c r="X7" s="487"/>
      <c r="Y7" s="909" t="s">
        <v>306</v>
      </c>
      <c r="Z7" s="427"/>
      <c r="AA7" s="427"/>
      <c r="AB7" s="427"/>
      <c r="AC7" s="427"/>
      <c r="AD7" s="910"/>
      <c r="AE7" s="898" t="s">
        <v>705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2" t="s">
        <v>208</v>
      </c>
      <c r="B8" s="483"/>
      <c r="C8" s="483"/>
      <c r="D8" s="483"/>
      <c r="E8" s="483"/>
      <c r="F8" s="484"/>
      <c r="G8" s="932" t="str">
        <f>入力規則等!A27</f>
        <v>科学技術・イノベーション、国土強靱化施策</v>
      </c>
      <c r="H8" s="709"/>
      <c r="I8" s="709"/>
      <c r="J8" s="709"/>
      <c r="K8" s="709"/>
      <c r="L8" s="709"/>
      <c r="M8" s="709"/>
      <c r="N8" s="709"/>
      <c r="O8" s="709"/>
      <c r="P8" s="709"/>
      <c r="Q8" s="709"/>
      <c r="R8" s="709"/>
      <c r="S8" s="709"/>
      <c r="T8" s="709"/>
      <c r="U8" s="709"/>
      <c r="V8" s="709"/>
      <c r="W8" s="709"/>
      <c r="X8" s="933"/>
      <c r="Y8" s="832" t="s">
        <v>209</v>
      </c>
      <c r="Z8" s="833"/>
      <c r="AA8" s="833"/>
      <c r="AB8" s="833"/>
      <c r="AC8" s="833"/>
      <c r="AD8" s="834"/>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35" t="s">
        <v>23</v>
      </c>
      <c r="B9" s="836"/>
      <c r="C9" s="836"/>
      <c r="D9" s="836"/>
      <c r="E9" s="836"/>
      <c r="F9" s="836"/>
      <c r="G9" s="837" t="s">
        <v>711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3" t="s">
        <v>635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50" t="s">
        <v>24</v>
      </c>
      <c r="B12" s="951"/>
      <c r="C12" s="951"/>
      <c r="D12" s="951"/>
      <c r="E12" s="951"/>
      <c r="F12" s="952"/>
      <c r="G12" s="749"/>
      <c r="H12" s="750"/>
      <c r="I12" s="750"/>
      <c r="J12" s="750"/>
      <c r="K12" s="750"/>
      <c r="L12" s="750"/>
      <c r="M12" s="750"/>
      <c r="N12" s="750"/>
      <c r="O12" s="750"/>
      <c r="P12" s="434" t="s">
        <v>307</v>
      </c>
      <c r="Q12" s="429"/>
      <c r="R12" s="429"/>
      <c r="S12" s="429"/>
      <c r="T12" s="429"/>
      <c r="U12" s="429"/>
      <c r="V12" s="430"/>
      <c r="W12" s="434" t="s">
        <v>329</v>
      </c>
      <c r="X12" s="429"/>
      <c r="Y12" s="429"/>
      <c r="Z12" s="429"/>
      <c r="AA12" s="429"/>
      <c r="AB12" s="429"/>
      <c r="AC12" s="430"/>
      <c r="AD12" s="434" t="s">
        <v>616</v>
      </c>
      <c r="AE12" s="429"/>
      <c r="AF12" s="429"/>
      <c r="AG12" s="429"/>
      <c r="AH12" s="429"/>
      <c r="AI12" s="429"/>
      <c r="AJ12" s="430"/>
      <c r="AK12" s="434" t="s">
        <v>620</v>
      </c>
      <c r="AL12" s="429"/>
      <c r="AM12" s="429"/>
      <c r="AN12" s="429"/>
      <c r="AO12" s="429"/>
      <c r="AP12" s="429"/>
      <c r="AQ12" s="430"/>
      <c r="AR12" s="434" t="s">
        <v>621</v>
      </c>
      <c r="AS12" s="429"/>
      <c r="AT12" s="429"/>
      <c r="AU12" s="429"/>
      <c r="AV12" s="429"/>
      <c r="AW12" s="429"/>
      <c r="AX12" s="711"/>
    </row>
    <row r="13" spans="1:50" ht="21" customHeight="1" x14ac:dyDescent="0.2">
      <c r="A13" s="600"/>
      <c r="B13" s="601"/>
      <c r="C13" s="601"/>
      <c r="D13" s="601"/>
      <c r="E13" s="601"/>
      <c r="F13" s="602"/>
      <c r="G13" s="712" t="s">
        <v>6</v>
      </c>
      <c r="H13" s="713"/>
      <c r="I13" s="753" t="s">
        <v>7</v>
      </c>
      <c r="J13" s="754"/>
      <c r="K13" s="754"/>
      <c r="L13" s="754"/>
      <c r="M13" s="754"/>
      <c r="N13" s="754"/>
      <c r="O13" s="755"/>
      <c r="P13" s="643" t="s">
        <v>634</v>
      </c>
      <c r="Q13" s="644"/>
      <c r="R13" s="644"/>
      <c r="S13" s="644"/>
      <c r="T13" s="644"/>
      <c r="U13" s="644"/>
      <c r="V13" s="645"/>
      <c r="W13" s="643">
        <v>0</v>
      </c>
      <c r="X13" s="644"/>
      <c r="Y13" s="644"/>
      <c r="Z13" s="644"/>
      <c r="AA13" s="644"/>
      <c r="AB13" s="644"/>
      <c r="AC13" s="645"/>
      <c r="AD13" s="643">
        <v>0</v>
      </c>
      <c r="AE13" s="644"/>
      <c r="AF13" s="644"/>
      <c r="AG13" s="644"/>
      <c r="AH13" s="644"/>
      <c r="AI13" s="644"/>
      <c r="AJ13" s="645"/>
      <c r="AK13" s="643" t="s">
        <v>686</v>
      </c>
      <c r="AL13" s="644"/>
      <c r="AM13" s="644"/>
      <c r="AN13" s="644"/>
      <c r="AO13" s="644"/>
      <c r="AP13" s="644"/>
      <c r="AQ13" s="645"/>
      <c r="AR13" s="906" t="s">
        <v>686</v>
      </c>
      <c r="AS13" s="907"/>
      <c r="AT13" s="907"/>
      <c r="AU13" s="907"/>
      <c r="AV13" s="907"/>
      <c r="AW13" s="907"/>
      <c r="AX13" s="908"/>
    </row>
    <row r="14" spans="1:50" ht="21" customHeight="1" x14ac:dyDescent="0.2">
      <c r="A14" s="600"/>
      <c r="B14" s="601"/>
      <c r="C14" s="601"/>
      <c r="D14" s="601"/>
      <c r="E14" s="601"/>
      <c r="F14" s="602"/>
      <c r="G14" s="714"/>
      <c r="H14" s="715"/>
      <c r="I14" s="700" t="s">
        <v>8</v>
      </c>
      <c r="J14" s="751"/>
      <c r="K14" s="751"/>
      <c r="L14" s="751"/>
      <c r="M14" s="751"/>
      <c r="N14" s="751"/>
      <c r="O14" s="752"/>
      <c r="P14" s="643" t="s">
        <v>634</v>
      </c>
      <c r="Q14" s="644"/>
      <c r="R14" s="644"/>
      <c r="S14" s="644"/>
      <c r="T14" s="644"/>
      <c r="U14" s="644"/>
      <c r="V14" s="645"/>
      <c r="W14" s="643">
        <v>50</v>
      </c>
      <c r="X14" s="644"/>
      <c r="Y14" s="644"/>
      <c r="Z14" s="644"/>
      <c r="AA14" s="644"/>
      <c r="AB14" s="644"/>
      <c r="AC14" s="645"/>
      <c r="AD14" s="643" t="s">
        <v>696</v>
      </c>
      <c r="AE14" s="644"/>
      <c r="AF14" s="644"/>
      <c r="AG14" s="644"/>
      <c r="AH14" s="644"/>
      <c r="AI14" s="644"/>
      <c r="AJ14" s="645"/>
      <c r="AK14" s="643" t="s">
        <v>686</v>
      </c>
      <c r="AL14" s="644"/>
      <c r="AM14" s="644"/>
      <c r="AN14" s="644"/>
      <c r="AO14" s="644"/>
      <c r="AP14" s="644"/>
      <c r="AQ14" s="645"/>
      <c r="AR14" s="777"/>
      <c r="AS14" s="777"/>
      <c r="AT14" s="777"/>
      <c r="AU14" s="777"/>
      <c r="AV14" s="777"/>
      <c r="AW14" s="777"/>
      <c r="AX14" s="778"/>
    </row>
    <row r="15" spans="1:50" ht="21" customHeight="1" x14ac:dyDescent="0.2">
      <c r="A15" s="600"/>
      <c r="B15" s="601"/>
      <c r="C15" s="601"/>
      <c r="D15" s="601"/>
      <c r="E15" s="601"/>
      <c r="F15" s="602"/>
      <c r="G15" s="714"/>
      <c r="H15" s="715"/>
      <c r="I15" s="700" t="s">
        <v>50</v>
      </c>
      <c r="J15" s="701"/>
      <c r="K15" s="701"/>
      <c r="L15" s="701"/>
      <c r="M15" s="701"/>
      <c r="N15" s="701"/>
      <c r="O15" s="702"/>
      <c r="P15" s="643" t="s">
        <v>634</v>
      </c>
      <c r="Q15" s="644"/>
      <c r="R15" s="644"/>
      <c r="S15" s="644"/>
      <c r="T15" s="644"/>
      <c r="U15" s="644"/>
      <c r="V15" s="645"/>
      <c r="W15" s="643" t="s">
        <v>634</v>
      </c>
      <c r="X15" s="644"/>
      <c r="Y15" s="644"/>
      <c r="Z15" s="644"/>
      <c r="AA15" s="644"/>
      <c r="AB15" s="644"/>
      <c r="AC15" s="645"/>
      <c r="AD15" s="643">
        <v>50</v>
      </c>
      <c r="AE15" s="644"/>
      <c r="AF15" s="644"/>
      <c r="AG15" s="644"/>
      <c r="AH15" s="644"/>
      <c r="AI15" s="644"/>
      <c r="AJ15" s="645"/>
      <c r="AK15" s="643" t="s">
        <v>686</v>
      </c>
      <c r="AL15" s="644"/>
      <c r="AM15" s="644"/>
      <c r="AN15" s="644"/>
      <c r="AO15" s="644"/>
      <c r="AP15" s="644"/>
      <c r="AQ15" s="645"/>
      <c r="AR15" s="643" t="s">
        <v>686</v>
      </c>
      <c r="AS15" s="644"/>
      <c r="AT15" s="644"/>
      <c r="AU15" s="644"/>
      <c r="AV15" s="644"/>
      <c r="AW15" s="644"/>
      <c r="AX15" s="792"/>
    </row>
    <row r="16" spans="1:50" ht="21" customHeight="1" x14ac:dyDescent="0.2">
      <c r="A16" s="600"/>
      <c r="B16" s="601"/>
      <c r="C16" s="601"/>
      <c r="D16" s="601"/>
      <c r="E16" s="601"/>
      <c r="F16" s="602"/>
      <c r="G16" s="714"/>
      <c r="H16" s="715"/>
      <c r="I16" s="700" t="s">
        <v>51</v>
      </c>
      <c r="J16" s="701"/>
      <c r="K16" s="701"/>
      <c r="L16" s="701"/>
      <c r="M16" s="701"/>
      <c r="N16" s="701"/>
      <c r="O16" s="702"/>
      <c r="P16" s="643" t="s">
        <v>634</v>
      </c>
      <c r="Q16" s="644"/>
      <c r="R16" s="644"/>
      <c r="S16" s="644"/>
      <c r="T16" s="644"/>
      <c r="U16" s="644"/>
      <c r="V16" s="645"/>
      <c r="W16" s="643">
        <v>-50</v>
      </c>
      <c r="X16" s="644"/>
      <c r="Y16" s="644"/>
      <c r="Z16" s="644"/>
      <c r="AA16" s="644"/>
      <c r="AB16" s="644"/>
      <c r="AC16" s="645"/>
      <c r="AD16" s="643" t="s">
        <v>634</v>
      </c>
      <c r="AE16" s="644"/>
      <c r="AF16" s="644"/>
      <c r="AG16" s="644"/>
      <c r="AH16" s="644"/>
      <c r="AI16" s="644"/>
      <c r="AJ16" s="645"/>
      <c r="AK16" s="643" t="s">
        <v>686</v>
      </c>
      <c r="AL16" s="644"/>
      <c r="AM16" s="644"/>
      <c r="AN16" s="644"/>
      <c r="AO16" s="644"/>
      <c r="AP16" s="644"/>
      <c r="AQ16" s="645"/>
      <c r="AR16" s="746"/>
      <c r="AS16" s="747"/>
      <c r="AT16" s="747"/>
      <c r="AU16" s="747"/>
      <c r="AV16" s="747"/>
      <c r="AW16" s="747"/>
      <c r="AX16" s="748"/>
    </row>
    <row r="17" spans="1:50" ht="24.75" customHeight="1" x14ac:dyDescent="0.2">
      <c r="A17" s="600"/>
      <c r="B17" s="601"/>
      <c r="C17" s="601"/>
      <c r="D17" s="601"/>
      <c r="E17" s="601"/>
      <c r="F17" s="602"/>
      <c r="G17" s="714"/>
      <c r="H17" s="715"/>
      <c r="I17" s="700" t="s">
        <v>49</v>
      </c>
      <c r="J17" s="751"/>
      <c r="K17" s="751"/>
      <c r="L17" s="751"/>
      <c r="M17" s="751"/>
      <c r="N17" s="751"/>
      <c r="O17" s="752"/>
      <c r="P17" s="643" t="s">
        <v>634</v>
      </c>
      <c r="Q17" s="644"/>
      <c r="R17" s="644"/>
      <c r="S17" s="644"/>
      <c r="T17" s="644"/>
      <c r="U17" s="644"/>
      <c r="V17" s="645"/>
      <c r="W17" s="643" t="s">
        <v>634</v>
      </c>
      <c r="X17" s="644"/>
      <c r="Y17" s="644"/>
      <c r="Z17" s="644"/>
      <c r="AA17" s="644"/>
      <c r="AB17" s="644"/>
      <c r="AC17" s="645"/>
      <c r="AD17" s="643" t="s">
        <v>634</v>
      </c>
      <c r="AE17" s="644"/>
      <c r="AF17" s="644"/>
      <c r="AG17" s="644"/>
      <c r="AH17" s="644"/>
      <c r="AI17" s="644"/>
      <c r="AJ17" s="645"/>
      <c r="AK17" s="643" t="s">
        <v>686</v>
      </c>
      <c r="AL17" s="644"/>
      <c r="AM17" s="644"/>
      <c r="AN17" s="644"/>
      <c r="AO17" s="644"/>
      <c r="AP17" s="644"/>
      <c r="AQ17" s="645"/>
      <c r="AR17" s="904"/>
      <c r="AS17" s="904"/>
      <c r="AT17" s="904"/>
      <c r="AU17" s="904"/>
      <c r="AV17" s="904"/>
      <c r="AW17" s="904"/>
      <c r="AX17" s="905"/>
    </row>
    <row r="18" spans="1:50" ht="24.75" customHeight="1" x14ac:dyDescent="0.2">
      <c r="A18" s="600"/>
      <c r="B18" s="601"/>
      <c r="C18" s="601"/>
      <c r="D18" s="601"/>
      <c r="E18" s="601"/>
      <c r="F18" s="602"/>
      <c r="G18" s="716"/>
      <c r="H18" s="717"/>
      <c r="I18" s="705" t="s">
        <v>20</v>
      </c>
      <c r="J18" s="706"/>
      <c r="K18" s="706"/>
      <c r="L18" s="706"/>
      <c r="M18" s="706"/>
      <c r="N18" s="706"/>
      <c r="O18" s="707"/>
      <c r="P18" s="864">
        <f>SUM(P13:V17)</f>
        <v>0</v>
      </c>
      <c r="Q18" s="865"/>
      <c r="R18" s="865"/>
      <c r="S18" s="865"/>
      <c r="T18" s="865"/>
      <c r="U18" s="865"/>
      <c r="V18" s="866"/>
      <c r="W18" s="864">
        <f>SUM(W13:AC17)</f>
        <v>0</v>
      </c>
      <c r="X18" s="865"/>
      <c r="Y18" s="865"/>
      <c r="Z18" s="865"/>
      <c r="AA18" s="865"/>
      <c r="AB18" s="865"/>
      <c r="AC18" s="866"/>
      <c r="AD18" s="864">
        <f>SUM(AD13:AJ17)</f>
        <v>50</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49</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2">
      <c r="A20" s="600"/>
      <c r="B20" s="601"/>
      <c r="C20" s="601"/>
      <c r="D20" s="601"/>
      <c r="E20" s="601"/>
      <c r="F20" s="602"/>
      <c r="G20" s="862" t="s">
        <v>10</v>
      </c>
      <c r="H20" s="863"/>
      <c r="I20" s="863"/>
      <c r="J20" s="863"/>
      <c r="K20" s="863"/>
      <c r="L20" s="863"/>
      <c r="M20" s="863"/>
      <c r="N20" s="863"/>
      <c r="O20" s="863"/>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35"/>
      <c r="B21" s="836"/>
      <c r="C21" s="836"/>
      <c r="D21" s="836"/>
      <c r="E21" s="836"/>
      <c r="F21" s="953"/>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9" t="s">
        <v>624</v>
      </c>
      <c r="B22" s="960"/>
      <c r="C22" s="960"/>
      <c r="D22" s="960"/>
      <c r="E22" s="960"/>
      <c r="F22" s="961"/>
      <c r="G22" s="955" t="s">
        <v>253</v>
      </c>
      <c r="H22" s="207"/>
      <c r="I22" s="207"/>
      <c r="J22" s="207"/>
      <c r="K22" s="207"/>
      <c r="L22" s="207"/>
      <c r="M22" s="207"/>
      <c r="N22" s="207"/>
      <c r="O22" s="208"/>
      <c r="P22" s="920" t="s">
        <v>622</v>
      </c>
      <c r="Q22" s="207"/>
      <c r="R22" s="207"/>
      <c r="S22" s="207"/>
      <c r="T22" s="207"/>
      <c r="U22" s="207"/>
      <c r="V22" s="208"/>
      <c r="W22" s="920" t="s">
        <v>623</v>
      </c>
      <c r="X22" s="207"/>
      <c r="Y22" s="207"/>
      <c r="Z22" s="207"/>
      <c r="AA22" s="207"/>
      <c r="AB22" s="207"/>
      <c r="AC22" s="208"/>
      <c r="AD22" s="920" t="s">
        <v>252</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2">
      <c r="A23" s="962"/>
      <c r="B23" s="963"/>
      <c r="C23" s="963"/>
      <c r="D23" s="963"/>
      <c r="E23" s="963"/>
      <c r="F23" s="964"/>
      <c r="G23" s="956" t="s">
        <v>686</v>
      </c>
      <c r="H23" s="957"/>
      <c r="I23" s="957"/>
      <c r="J23" s="957"/>
      <c r="K23" s="957"/>
      <c r="L23" s="957"/>
      <c r="M23" s="957"/>
      <c r="N23" s="957"/>
      <c r="O23" s="958"/>
      <c r="P23" s="906" t="s">
        <v>686</v>
      </c>
      <c r="Q23" s="907"/>
      <c r="R23" s="907"/>
      <c r="S23" s="907"/>
      <c r="T23" s="907"/>
      <c r="U23" s="907"/>
      <c r="V23" s="921"/>
      <c r="W23" s="906" t="s">
        <v>686</v>
      </c>
      <c r="X23" s="907"/>
      <c r="Y23" s="907"/>
      <c r="Z23" s="907"/>
      <c r="AA23" s="907"/>
      <c r="AB23" s="907"/>
      <c r="AC23" s="921"/>
      <c r="AD23" s="969" t="s">
        <v>720</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2">
      <c r="A24" s="962"/>
      <c r="B24" s="963"/>
      <c r="C24" s="963"/>
      <c r="D24" s="963"/>
      <c r="E24" s="963"/>
      <c r="F24" s="964"/>
      <c r="G24" s="922" t="s">
        <v>686</v>
      </c>
      <c r="H24" s="923"/>
      <c r="I24" s="923"/>
      <c r="J24" s="923"/>
      <c r="K24" s="923"/>
      <c r="L24" s="923"/>
      <c r="M24" s="923"/>
      <c r="N24" s="923"/>
      <c r="O24" s="924"/>
      <c r="P24" s="643" t="s">
        <v>686</v>
      </c>
      <c r="Q24" s="644"/>
      <c r="R24" s="644"/>
      <c r="S24" s="644"/>
      <c r="T24" s="644"/>
      <c r="U24" s="644"/>
      <c r="V24" s="645"/>
      <c r="W24" s="643" t="s">
        <v>686</v>
      </c>
      <c r="X24" s="644"/>
      <c r="Y24" s="644"/>
      <c r="Z24" s="644"/>
      <c r="AA24" s="644"/>
      <c r="AB24" s="644"/>
      <c r="AC24" s="64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2">
      <c r="A25" s="962"/>
      <c r="B25" s="963"/>
      <c r="C25" s="963"/>
      <c r="D25" s="963"/>
      <c r="E25" s="963"/>
      <c r="F25" s="964"/>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2">
      <c r="A26" s="962"/>
      <c r="B26" s="963"/>
      <c r="C26" s="963"/>
      <c r="D26" s="963"/>
      <c r="E26" s="963"/>
      <c r="F26" s="964"/>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2">
      <c r="A27" s="962"/>
      <c r="B27" s="963"/>
      <c r="C27" s="963"/>
      <c r="D27" s="963"/>
      <c r="E27" s="963"/>
      <c r="F27" s="964"/>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25" t="s">
        <v>257</v>
      </c>
      <c r="H28" s="926"/>
      <c r="I28" s="926"/>
      <c r="J28" s="926"/>
      <c r="K28" s="926"/>
      <c r="L28" s="926"/>
      <c r="M28" s="926"/>
      <c r="N28" s="926"/>
      <c r="O28" s="927"/>
      <c r="P28" s="864" t="e">
        <f>P29-SUM(P23:P27)</f>
        <v>#VALUE!</v>
      </c>
      <c r="Q28" s="865"/>
      <c r="R28" s="865"/>
      <c r="S28" s="865"/>
      <c r="T28" s="865"/>
      <c r="U28" s="865"/>
      <c r="V28" s="866"/>
      <c r="W28" s="864" t="e">
        <f>W29-SUM(W23:W27)</f>
        <v>#VALUE!</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28" t="s">
        <v>254</v>
      </c>
      <c r="H29" s="929"/>
      <c r="I29" s="929"/>
      <c r="J29" s="929"/>
      <c r="K29" s="929"/>
      <c r="L29" s="929"/>
      <c r="M29" s="929"/>
      <c r="N29" s="929"/>
      <c r="O29" s="930"/>
      <c r="P29" s="938" t="str">
        <f>AK13</f>
        <v>-</v>
      </c>
      <c r="Q29" s="939"/>
      <c r="R29" s="939"/>
      <c r="S29" s="939"/>
      <c r="T29" s="939"/>
      <c r="U29" s="939"/>
      <c r="V29" s="940"/>
      <c r="W29" s="938" t="str">
        <f>AR13</f>
        <v>-</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47" t="s">
        <v>269</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307</v>
      </c>
      <c r="AF30" s="845"/>
      <c r="AG30" s="845"/>
      <c r="AH30" s="846"/>
      <c r="AI30" s="901" t="s">
        <v>329</v>
      </c>
      <c r="AJ30" s="901"/>
      <c r="AK30" s="901"/>
      <c r="AL30" s="844"/>
      <c r="AM30" s="901" t="s">
        <v>426</v>
      </c>
      <c r="AN30" s="901"/>
      <c r="AO30" s="901"/>
      <c r="AP30" s="844"/>
      <c r="AQ30" s="756" t="s">
        <v>184</v>
      </c>
      <c r="AR30" s="757"/>
      <c r="AS30" s="757"/>
      <c r="AT30" s="758"/>
      <c r="AU30" s="763" t="s">
        <v>133</v>
      </c>
      <c r="AV30" s="763"/>
      <c r="AW30" s="763"/>
      <c r="AX30" s="903"/>
    </row>
    <row r="31" spans="1:50" ht="18.75" customHeight="1" x14ac:dyDescent="0.2">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634</v>
      </c>
      <c r="AR31" s="186"/>
      <c r="AS31" s="121" t="s">
        <v>185</v>
      </c>
      <c r="AT31" s="122"/>
      <c r="AU31" s="185">
        <v>2</v>
      </c>
      <c r="AV31" s="185"/>
      <c r="AW31" s="380" t="s">
        <v>175</v>
      </c>
      <c r="AX31" s="381"/>
    </row>
    <row r="32" spans="1:50" ht="23.25" customHeight="1" x14ac:dyDescent="0.2">
      <c r="A32" s="385"/>
      <c r="B32" s="383"/>
      <c r="C32" s="383"/>
      <c r="D32" s="383"/>
      <c r="E32" s="383"/>
      <c r="F32" s="384"/>
      <c r="G32" s="551" t="s">
        <v>636</v>
      </c>
      <c r="H32" s="552"/>
      <c r="I32" s="552"/>
      <c r="J32" s="552"/>
      <c r="K32" s="552"/>
      <c r="L32" s="552"/>
      <c r="M32" s="552"/>
      <c r="N32" s="552"/>
      <c r="O32" s="553"/>
      <c r="P32" s="93" t="s">
        <v>637</v>
      </c>
      <c r="Q32" s="93"/>
      <c r="R32" s="93"/>
      <c r="S32" s="93"/>
      <c r="T32" s="93"/>
      <c r="U32" s="93"/>
      <c r="V32" s="93"/>
      <c r="W32" s="93"/>
      <c r="X32" s="94"/>
      <c r="Y32" s="458" t="s">
        <v>12</v>
      </c>
      <c r="Z32" s="518"/>
      <c r="AA32" s="519"/>
      <c r="AB32" s="448" t="s">
        <v>638</v>
      </c>
      <c r="AC32" s="448"/>
      <c r="AD32" s="448"/>
      <c r="AE32" s="203" t="s">
        <v>634</v>
      </c>
      <c r="AF32" s="204"/>
      <c r="AG32" s="204"/>
      <c r="AH32" s="204"/>
      <c r="AI32" s="203">
        <v>0</v>
      </c>
      <c r="AJ32" s="204"/>
      <c r="AK32" s="204"/>
      <c r="AL32" s="204"/>
      <c r="AM32" s="203">
        <v>1</v>
      </c>
      <c r="AN32" s="204"/>
      <c r="AO32" s="204"/>
      <c r="AP32" s="204"/>
      <c r="AQ32" s="324" t="s">
        <v>634</v>
      </c>
      <c r="AR32" s="193"/>
      <c r="AS32" s="193"/>
      <c r="AT32" s="325"/>
      <c r="AU32" s="204">
        <v>1</v>
      </c>
      <c r="AV32" s="204"/>
      <c r="AW32" s="204"/>
      <c r="AX32" s="206"/>
    </row>
    <row r="33" spans="1:51" ht="23.25" customHeight="1" x14ac:dyDescent="0.2">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638</v>
      </c>
      <c r="AC33" s="510"/>
      <c r="AD33" s="510"/>
      <c r="AE33" s="203" t="s">
        <v>634</v>
      </c>
      <c r="AF33" s="204"/>
      <c r="AG33" s="204"/>
      <c r="AH33" s="204"/>
      <c r="AI33" s="203">
        <v>0</v>
      </c>
      <c r="AJ33" s="204"/>
      <c r="AK33" s="204"/>
      <c r="AL33" s="204"/>
      <c r="AM33" s="203">
        <v>1</v>
      </c>
      <c r="AN33" s="204"/>
      <c r="AO33" s="204"/>
      <c r="AP33" s="204"/>
      <c r="AQ33" s="324" t="s">
        <v>634</v>
      </c>
      <c r="AR33" s="193"/>
      <c r="AS33" s="193"/>
      <c r="AT33" s="325"/>
      <c r="AU33" s="204">
        <v>1</v>
      </c>
      <c r="AV33" s="204"/>
      <c r="AW33" s="204"/>
      <c r="AX33" s="206"/>
    </row>
    <row r="34" spans="1:51" ht="23.25" customHeight="1" x14ac:dyDescent="0.2">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634</v>
      </c>
      <c r="AF34" s="204"/>
      <c r="AG34" s="204"/>
      <c r="AH34" s="204"/>
      <c r="AI34" s="203">
        <v>0</v>
      </c>
      <c r="AJ34" s="204"/>
      <c r="AK34" s="204"/>
      <c r="AL34" s="204"/>
      <c r="AM34" s="203">
        <v>100</v>
      </c>
      <c r="AN34" s="204"/>
      <c r="AO34" s="204"/>
      <c r="AP34" s="204"/>
      <c r="AQ34" s="324" t="s">
        <v>634</v>
      </c>
      <c r="AR34" s="193"/>
      <c r="AS34" s="193"/>
      <c r="AT34" s="325"/>
      <c r="AU34" s="204">
        <v>100</v>
      </c>
      <c r="AV34" s="204"/>
      <c r="AW34" s="204"/>
      <c r="AX34" s="206"/>
    </row>
    <row r="35" spans="1:51" ht="23.25" customHeight="1" x14ac:dyDescent="0.2">
      <c r="A35" s="213" t="s">
        <v>297</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2">
      <c r="A37" s="759" t="s">
        <v>269</v>
      </c>
      <c r="B37" s="760"/>
      <c r="C37" s="760"/>
      <c r="D37" s="760"/>
      <c r="E37" s="760"/>
      <c r="F37" s="761"/>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307</v>
      </c>
      <c r="AF37" s="232"/>
      <c r="AG37" s="232"/>
      <c r="AH37" s="232"/>
      <c r="AI37" s="232" t="s">
        <v>329</v>
      </c>
      <c r="AJ37" s="232"/>
      <c r="AK37" s="232"/>
      <c r="AL37" s="232"/>
      <c r="AM37" s="232" t="s">
        <v>426</v>
      </c>
      <c r="AN37" s="232"/>
      <c r="AO37" s="232"/>
      <c r="AP37" s="232"/>
      <c r="AQ37" s="139" t="s">
        <v>184</v>
      </c>
      <c r="AR37" s="140"/>
      <c r="AS37" s="140"/>
      <c r="AT37" s="141"/>
      <c r="AU37" s="399" t="s">
        <v>133</v>
      </c>
      <c r="AV37" s="399"/>
      <c r="AW37" s="399"/>
      <c r="AX37" s="896"/>
      <c r="AY37">
        <f>COUNTA($G$39)</f>
        <v>0</v>
      </c>
    </row>
    <row r="38" spans="1:51" ht="18.75" hidden="1" customHeight="1" x14ac:dyDescent="0.2">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2">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2">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2">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2">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59" t="s">
        <v>269</v>
      </c>
      <c r="B44" s="760"/>
      <c r="C44" s="760"/>
      <c r="D44" s="760"/>
      <c r="E44" s="760"/>
      <c r="F44" s="761"/>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307</v>
      </c>
      <c r="AF44" s="232"/>
      <c r="AG44" s="232"/>
      <c r="AH44" s="232"/>
      <c r="AI44" s="232" t="s">
        <v>329</v>
      </c>
      <c r="AJ44" s="232"/>
      <c r="AK44" s="232"/>
      <c r="AL44" s="232"/>
      <c r="AM44" s="232" t="s">
        <v>426</v>
      </c>
      <c r="AN44" s="232"/>
      <c r="AO44" s="232"/>
      <c r="AP44" s="232"/>
      <c r="AQ44" s="139" t="s">
        <v>184</v>
      </c>
      <c r="AR44" s="140"/>
      <c r="AS44" s="140"/>
      <c r="AT44" s="141"/>
      <c r="AU44" s="399" t="s">
        <v>133</v>
      </c>
      <c r="AV44" s="399"/>
      <c r="AW44" s="399"/>
      <c r="AX44" s="896"/>
      <c r="AY44">
        <f>COUNTA($G$46)</f>
        <v>0</v>
      </c>
    </row>
    <row r="45" spans="1:51" ht="18.75" hidden="1" customHeight="1" x14ac:dyDescent="0.2">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2">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2">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2">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2">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82" t="s">
        <v>269</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307</v>
      </c>
      <c r="AF51" s="232"/>
      <c r="AG51" s="232"/>
      <c r="AH51" s="232"/>
      <c r="AI51" s="232" t="s">
        <v>329</v>
      </c>
      <c r="AJ51" s="232"/>
      <c r="AK51" s="232"/>
      <c r="AL51" s="232"/>
      <c r="AM51" s="232" t="s">
        <v>426</v>
      </c>
      <c r="AN51" s="232"/>
      <c r="AO51" s="232"/>
      <c r="AP51" s="232"/>
      <c r="AQ51" s="139" t="s">
        <v>184</v>
      </c>
      <c r="AR51" s="140"/>
      <c r="AS51" s="140"/>
      <c r="AT51" s="141"/>
      <c r="AU51" s="911" t="s">
        <v>133</v>
      </c>
      <c r="AV51" s="911"/>
      <c r="AW51" s="911"/>
      <c r="AX51" s="912"/>
      <c r="AY51">
        <f>COUNTA($G$53)</f>
        <v>0</v>
      </c>
    </row>
    <row r="52" spans="1:51" ht="18.75" hidden="1" customHeight="1" x14ac:dyDescent="0.2">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2">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2">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2">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2">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82" t="s">
        <v>269</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307</v>
      </c>
      <c r="AF58" s="232"/>
      <c r="AG58" s="232"/>
      <c r="AH58" s="232"/>
      <c r="AI58" s="232" t="s">
        <v>329</v>
      </c>
      <c r="AJ58" s="232"/>
      <c r="AK58" s="232"/>
      <c r="AL58" s="232"/>
      <c r="AM58" s="232" t="s">
        <v>426</v>
      </c>
      <c r="AN58" s="232"/>
      <c r="AO58" s="232"/>
      <c r="AP58" s="232"/>
      <c r="AQ58" s="139" t="s">
        <v>184</v>
      </c>
      <c r="AR58" s="140"/>
      <c r="AS58" s="140"/>
      <c r="AT58" s="141"/>
      <c r="AU58" s="911" t="s">
        <v>133</v>
      </c>
      <c r="AV58" s="911"/>
      <c r="AW58" s="911"/>
      <c r="AX58" s="912"/>
      <c r="AY58">
        <f>COUNTA($G$60)</f>
        <v>0</v>
      </c>
    </row>
    <row r="59" spans="1:51" ht="18.75" hidden="1" customHeight="1" x14ac:dyDescent="0.2">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2">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2">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2">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2">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9" t="s">
        <v>270</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265</v>
      </c>
      <c r="X65" s="475"/>
      <c r="Y65" s="478"/>
      <c r="Z65" s="478"/>
      <c r="AA65" s="479"/>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2">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2">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62" t="s">
        <v>274</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3" t="s">
        <v>270</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2">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2">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2">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6"/>
      <c r="AF77" s="877"/>
      <c r="AG77" s="877"/>
      <c r="AH77" s="877"/>
      <c r="AI77" s="876"/>
      <c r="AJ77" s="877"/>
      <c r="AK77" s="877"/>
      <c r="AL77" s="877"/>
      <c r="AM77" s="876"/>
      <c r="AN77" s="877"/>
      <c r="AO77" s="877"/>
      <c r="AP77" s="877"/>
      <c r="AQ77" s="324"/>
      <c r="AR77" s="193"/>
      <c r="AS77" s="193"/>
      <c r="AT77" s="325"/>
      <c r="AU77" s="204"/>
      <c r="AV77" s="204"/>
      <c r="AW77" s="204"/>
      <c r="AX77" s="206"/>
      <c r="AY77">
        <f t="shared" si="9"/>
        <v>0</v>
      </c>
    </row>
    <row r="78" spans="1:51" ht="69.75" hidden="1" customHeight="1" x14ac:dyDescent="0.2">
      <c r="A78" s="314" t="s">
        <v>300</v>
      </c>
      <c r="B78" s="315"/>
      <c r="C78" s="315"/>
      <c r="D78" s="315"/>
      <c r="E78" s="312" t="s">
        <v>248</v>
      </c>
      <c r="F78" s="313"/>
      <c r="G78" s="45" t="s">
        <v>187</v>
      </c>
      <c r="H78" s="574"/>
      <c r="I78" s="575"/>
      <c r="J78" s="575"/>
      <c r="K78" s="575"/>
      <c r="L78" s="575"/>
      <c r="M78" s="575"/>
      <c r="N78" s="575"/>
      <c r="O78" s="576"/>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264</v>
      </c>
      <c r="AP79" s="259"/>
      <c r="AQ79" s="259"/>
      <c r="AR79" s="62" t="s">
        <v>262</v>
      </c>
      <c r="AS79" s="258"/>
      <c r="AT79" s="259"/>
      <c r="AU79" s="259"/>
      <c r="AV79" s="259"/>
      <c r="AW79" s="259"/>
      <c r="AX79" s="954"/>
      <c r="AY79">
        <f>COUNTIF($AR$79,"☑")</f>
        <v>0</v>
      </c>
    </row>
    <row r="80" spans="1:51" ht="18.75" hidden="1" customHeight="1" x14ac:dyDescent="0.2">
      <c r="A80" s="850" t="s">
        <v>146</v>
      </c>
      <c r="B80" s="511" t="s">
        <v>261</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2">
      <c r="A81" s="851"/>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2">
      <c r="A82" s="851"/>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c r="AY82">
        <f t="shared" ref="AY82:AY89" si="10">$AY$80</f>
        <v>0</v>
      </c>
    </row>
    <row r="83" spans="1:60" ht="22.5" hidden="1" customHeight="1" x14ac:dyDescent="0.2">
      <c r="A83" s="851"/>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c r="AY83">
        <f t="shared" si="10"/>
        <v>0</v>
      </c>
    </row>
    <row r="84" spans="1:60" ht="19.5" hidden="1" customHeight="1" x14ac:dyDescent="0.2">
      <c r="A84" s="851"/>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5"/>
      <c r="AY84">
        <f t="shared" si="10"/>
        <v>0</v>
      </c>
    </row>
    <row r="85" spans="1:60" ht="18.75" hidden="1" customHeight="1" x14ac:dyDescent="0.2">
      <c r="A85" s="851"/>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307</v>
      </c>
      <c r="AF85" s="232"/>
      <c r="AG85" s="232"/>
      <c r="AH85" s="232"/>
      <c r="AI85" s="232" t="s">
        <v>329</v>
      </c>
      <c r="AJ85" s="232"/>
      <c r="AK85" s="232"/>
      <c r="AL85" s="232"/>
      <c r="AM85" s="232" t="s">
        <v>426</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2">
      <c r="A86" s="851"/>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2">
      <c r="A87" s="851"/>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2">
      <c r="A88" s="851"/>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2">
      <c r="A89" s="851"/>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2">
      <c r="A90" s="851"/>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307</v>
      </c>
      <c r="AF90" s="232"/>
      <c r="AG90" s="232"/>
      <c r="AH90" s="232"/>
      <c r="AI90" s="232" t="s">
        <v>329</v>
      </c>
      <c r="AJ90" s="232"/>
      <c r="AK90" s="232"/>
      <c r="AL90" s="232"/>
      <c r="AM90" s="232" t="s">
        <v>426</v>
      </c>
      <c r="AN90" s="232"/>
      <c r="AO90" s="232"/>
      <c r="AP90" s="232"/>
      <c r="AQ90" s="143" t="s">
        <v>184</v>
      </c>
      <c r="AR90" s="118"/>
      <c r="AS90" s="118"/>
      <c r="AT90" s="119"/>
      <c r="AU90" s="520" t="s">
        <v>133</v>
      </c>
      <c r="AV90" s="520"/>
      <c r="AW90" s="520"/>
      <c r="AX90" s="521"/>
      <c r="AY90">
        <f>COUNTA($G$92)</f>
        <v>0</v>
      </c>
    </row>
    <row r="91" spans="1:60" ht="18.75" hidden="1" customHeight="1" x14ac:dyDescent="0.2">
      <c r="A91" s="851"/>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2">
      <c r="A92" s="851"/>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51"/>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2">
      <c r="A94" s="851"/>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2">
      <c r="A95" s="851"/>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307</v>
      </c>
      <c r="AF95" s="232"/>
      <c r="AG95" s="232"/>
      <c r="AH95" s="232"/>
      <c r="AI95" s="232" t="s">
        <v>329</v>
      </c>
      <c r="AJ95" s="232"/>
      <c r="AK95" s="232"/>
      <c r="AL95" s="232"/>
      <c r="AM95" s="232" t="s">
        <v>426</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2">
      <c r="A96" s="851"/>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2">
      <c r="A97" s="851"/>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2">
      <c r="A98" s="851"/>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5">
      <c r="A99" s="852"/>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1" t="s">
        <v>13</v>
      </c>
      <c r="Z99" s="882"/>
      <c r="AA99" s="883"/>
      <c r="AB99" s="878" t="s">
        <v>14</v>
      </c>
      <c r="AC99" s="879"/>
      <c r="AD99" s="880"/>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2">
      <c r="A100" s="488" t="s">
        <v>271</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0"/>
      <c r="Z100" s="841"/>
      <c r="AA100" s="842"/>
      <c r="AB100" s="468" t="s">
        <v>11</v>
      </c>
      <c r="AC100" s="468"/>
      <c r="AD100" s="468"/>
      <c r="AE100" s="526" t="s">
        <v>307</v>
      </c>
      <c r="AF100" s="527"/>
      <c r="AG100" s="527"/>
      <c r="AH100" s="528"/>
      <c r="AI100" s="526" t="s">
        <v>329</v>
      </c>
      <c r="AJ100" s="527"/>
      <c r="AK100" s="527"/>
      <c r="AL100" s="528"/>
      <c r="AM100" s="526" t="s">
        <v>426</v>
      </c>
      <c r="AN100" s="527"/>
      <c r="AO100" s="527"/>
      <c r="AP100" s="528"/>
      <c r="AQ100" s="302" t="s">
        <v>334</v>
      </c>
      <c r="AR100" s="303"/>
      <c r="AS100" s="303"/>
      <c r="AT100" s="304"/>
      <c r="AU100" s="302" t="s">
        <v>458</v>
      </c>
      <c r="AV100" s="303"/>
      <c r="AW100" s="303"/>
      <c r="AX100" s="305"/>
    </row>
    <row r="101" spans="1:60" ht="23.25" customHeight="1" x14ac:dyDescent="0.2">
      <c r="A101" s="406"/>
      <c r="B101" s="407"/>
      <c r="C101" s="407"/>
      <c r="D101" s="407"/>
      <c r="E101" s="407"/>
      <c r="F101" s="408"/>
      <c r="G101" s="93" t="s">
        <v>640</v>
      </c>
      <c r="H101" s="93"/>
      <c r="I101" s="93"/>
      <c r="J101" s="93"/>
      <c r="K101" s="93"/>
      <c r="L101" s="93"/>
      <c r="M101" s="93"/>
      <c r="N101" s="93"/>
      <c r="O101" s="93"/>
      <c r="P101" s="93"/>
      <c r="Q101" s="93"/>
      <c r="R101" s="93"/>
      <c r="S101" s="93"/>
      <c r="T101" s="93"/>
      <c r="U101" s="93"/>
      <c r="V101" s="93"/>
      <c r="W101" s="93"/>
      <c r="X101" s="94"/>
      <c r="Y101" s="529" t="s">
        <v>54</v>
      </c>
      <c r="Z101" s="530"/>
      <c r="AA101" s="531"/>
      <c r="AB101" s="448" t="s">
        <v>641</v>
      </c>
      <c r="AC101" s="448"/>
      <c r="AD101" s="448"/>
      <c r="AE101" s="267" t="s">
        <v>634</v>
      </c>
      <c r="AF101" s="267"/>
      <c r="AG101" s="267"/>
      <c r="AH101" s="267"/>
      <c r="AI101" s="267" t="s">
        <v>634</v>
      </c>
      <c r="AJ101" s="267"/>
      <c r="AK101" s="267"/>
      <c r="AL101" s="267"/>
      <c r="AM101" s="267">
        <v>4</v>
      </c>
      <c r="AN101" s="267"/>
      <c r="AO101" s="267"/>
      <c r="AP101" s="267"/>
      <c r="AQ101" s="267" t="s">
        <v>686</v>
      </c>
      <c r="AR101" s="267"/>
      <c r="AS101" s="267"/>
      <c r="AT101" s="267"/>
      <c r="AU101" s="203" t="s">
        <v>686</v>
      </c>
      <c r="AV101" s="204"/>
      <c r="AW101" s="204"/>
      <c r="AX101" s="206"/>
    </row>
    <row r="102" spans="1:60" ht="23.25" customHeight="1" x14ac:dyDescent="0.2">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641</v>
      </c>
      <c r="AC102" s="448"/>
      <c r="AD102" s="448"/>
      <c r="AE102" s="267" t="s">
        <v>634</v>
      </c>
      <c r="AF102" s="267"/>
      <c r="AG102" s="267"/>
      <c r="AH102" s="267"/>
      <c r="AI102" s="267" t="s">
        <v>634</v>
      </c>
      <c r="AJ102" s="267"/>
      <c r="AK102" s="267"/>
      <c r="AL102" s="267"/>
      <c r="AM102" s="267">
        <v>4</v>
      </c>
      <c r="AN102" s="267"/>
      <c r="AO102" s="267"/>
      <c r="AP102" s="267"/>
      <c r="AQ102" s="267" t="s">
        <v>686</v>
      </c>
      <c r="AR102" s="267"/>
      <c r="AS102" s="267"/>
      <c r="AT102" s="267"/>
      <c r="AU102" s="210" t="s">
        <v>686</v>
      </c>
      <c r="AV102" s="211"/>
      <c r="AW102" s="211"/>
      <c r="AX102" s="306"/>
    </row>
    <row r="103" spans="1:60" ht="31.5" hidden="1" customHeight="1" x14ac:dyDescent="0.2">
      <c r="A103" s="403" t="s">
        <v>271</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2">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3" t="s">
        <v>271</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2">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3" t="s">
        <v>271</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2">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3" t="s">
        <v>271</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2">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2">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307</v>
      </c>
      <c r="AF115" s="232"/>
      <c r="AG115" s="232"/>
      <c r="AH115" s="232"/>
      <c r="AI115" s="232" t="s">
        <v>329</v>
      </c>
      <c r="AJ115" s="232"/>
      <c r="AK115" s="232"/>
      <c r="AL115" s="232"/>
      <c r="AM115" s="232" t="s">
        <v>426</v>
      </c>
      <c r="AN115" s="232"/>
      <c r="AO115" s="232"/>
      <c r="AP115" s="232"/>
      <c r="AQ115" s="577" t="s">
        <v>459</v>
      </c>
      <c r="AR115" s="578"/>
      <c r="AS115" s="578"/>
      <c r="AT115" s="578"/>
      <c r="AU115" s="578"/>
      <c r="AV115" s="578"/>
      <c r="AW115" s="578"/>
      <c r="AX115" s="579"/>
    </row>
    <row r="116" spans="1:51" ht="23.25" customHeight="1" x14ac:dyDescent="0.2">
      <c r="A116" s="423"/>
      <c r="B116" s="424"/>
      <c r="C116" s="424"/>
      <c r="D116" s="424"/>
      <c r="E116" s="424"/>
      <c r="F116" s="425"/>
      <c r="G116" s="375" t="s">
        <v>642</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643</v>
      </c>
      <c r="AC116" s="450"/>
      <c r="AD116" s="451"/>
      <c r="AE116" s="267" t="s">
        <v>634</v>
      </c>
      <c r="AF116" s="267"/>
      <c r="AG116" s="267"/>
      <c r="AH116" s="267"/>
      <c r="AI116" s="267" t="s">
        <v>634</v>
      </c>
      <c r="AJ116" s="267"/>
      <c r="AK116" s="267"/>
      <c r="AL116" s="267"/>
      <c r="AM116" s="267">
        <v>12.5</v>
      </c>
      <c r="AN116" s="267"/>
      <c r="AO116" s="267"/>
      <c r="AP116" s="267"/>
      <c r="AQ116" s="203" t="s">
        <v>686</v>
      </c>
      <c r="AR116" s="204"/>
      <c r="AS116" s="204"/>
      <c r="AT116" s="204"/>
      <c r="AU116" s="204"/>
      <c r="AV116" s="204"/>
      <c r="AW116" s="204"/>
      <c r="AX116" s="206"/>
    </row>
    <row r="117" spans="1:51" ht="46.5" customHeight="1" thickBot="1" x14ac:dyDescent="0.25">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277</v>
      </c>
      <c r="AC117" s="460"/>
      <c r="AD117" s="461"/>
      <c r="AE117" s="538" t="s">
        <v>634</v>
      </c>
      <c r="AF117" s="538"/>
      <c r="AG117" s="538"/>
      <c r="AH117" s="538"/>
      <c r="AI117" s="538" t="s">
        <v>634</v>
      </c>
      <c r="AJ117" s="538"/>
      <c r="AK117" s="538"/>
      <c r="AL117" s="538"/>
      <c r="AM117" s="538" t="s">
        <v>723</v>
      </c>
      <c r="AN117" s="538"/>
      <c r="AO117" s="538"/>
      <c r="AP117" s="538"/>
      <c r="AQ117" s="538" t="s">
        <v>686</v>
      </c>
      <c r="AR117" s="538"/>
      <c r="AS117" s="538"/>
      <c r="AT117" s="538"/>
      <c r="AU117" s="538"/>
      <c r="AV117" s="538"/>
      <c r="AW117" s="538"/>
      <c r="AX117" s="539"/>
    </row>
    <row r="118" spans="1:51" ht="23.25" hidden="1" customHeight="1" x14ac:dyDescent="0.2">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307</v>
      </c>
      <c r="AF118" s="232"/>
      <c r="AG118" s="232"/>
      <c r="AH118" s="232"/>
      <c r="AI118" s="232" t="s">
        <v>329</v>
      </c>
      <c r="AJ118" s="232"/>
      <c r="AK118" s="232"/>
      <c r="AL118" s="232"/>
      <c r="AM118" s="232" t="s">
        <v>426</v>
      </c>
      <c r="AN118" s="232"/>
      <c r="AO118" s="232"/>
      <c r="AP118" s="232"/>
      <c r="AQ118" s="577" t="s">
        <v>459</v>
      </c>
      <c r="AR118" s="578"/>
      <c r="AS118" s="578"/>
      <c r="AT118" s="578"/>
      <c r="AU118" s="578"/>
      <c r="AV118" s="578"/>
      <c r="AW118" s="578"/>
      <c r="AX118" s="579"/>
      <c r="AY118" s="77">
        <f>IF(SUBSTITUTE(SUBSTITUTE($G$119,"／",""),"　","")="",0,1)</f>
        <v>0</v>
      </c>
    </row>
    <row r="119" spans="1:51" ht="23.25" hidden="1" customHeight="1" x14ac:dyDescent="0.2">
      <c r="A119" s="423"/>
      <c r="B119" s="424"/>
      <c r="C119" s="424"/>
      <c r="D119" s="424"/>
      <c r="E119" s="424"/>
      <c r="F119" s="425"/>
      <c r="G119" s="375" t="s">
        <v>278</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277</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2">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307</v>
      </c>
      <c r="AF121" s="232"/>
      <c r="AG121" s="232"/>
      <c r="AH121" s="232"/>
      <c r="AI121" s="232" t="s">
        <v>329</v>
      </c>
      <c r="AJ121" s="232"/>
      <c r="AK121" s="232"/>
      <c r="AL121" s="232"/>
      <c r="AM121" s="232" t="s">
        <v>426</v>
      </c>
      <c r="AN121" s="232"/>
      <c r="AO121" s="232"/>
      <c r="AP121" s="232"/>
      <c r="AQ121" s="577" t="s">
        <v>459</v>
      </c>
      <c r="AR121" s="578"/>
      <c r="AS121" s="578"/>
      <c r="AT121" s="578"/>
      <c r="AU121" s="578"/>
      <c r="AV121" s="578"/>
      <c r="AW121" s="578"/>
      <c r="AX121" s="579"/>
      <c r="AY121" s="77">
        <f>IF(SUBSTITUTE(SUBSTITUTE($G$122,"／",""),"　","")="",0,1)</f>
        <v>0</v>
      </c>
    </row>
    <row r="122" spans="1:51" ht="23.25" hidden="1" customHeight="1" x14ac:dyDescent="0.2">
      <c r="A122" s="423"/>
      <c r="B122" s="424"/>
      <c r="C122" s="424"/>
      <c r="D122" s="424"/>
      <c r="E122" s="424"/>
      <c r="F122" s="425"/>
      <c r="G122" s="375" t="s">
        <v>279</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277</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2">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307</v>
      </c>
      <c r="AF124" s="232"/>
      <c r="AG124" s="232"/>
      <c r="AH124" s="232"/>
      <c r="AI124" s="232" t="s">
        <v>329</v>
      </c>
      <c r="AJ124" s="232"/>
      <c r="AK124" s="232"/>
      <c r="AL124" s="232"/>
      <c r="AM124" s="232" t="s">
        <v>426</v>
      </c>
      <c r="AN124" s="232"/>
      <c r="AO124" s="232"/>
      <c r="AP124" s="232"/>
      <c r="AQ124" s="577" t="s">
        <v>459</v>
      </c>
      <c r="AR124" s="578"/>
      <c r="AS124" s="578"/>
      <c r="AT124" s="578"/>
      <c r="AU124" s="578"/>
      <c r="AV124" s="578"/>
      <c r="AW124" s="578"/>
      <c r="AX124" s="579"/>
      <c r="AY124" s="77">
        <f>IF(SUBSTITUTE(SUBSTITUTE($G$125,"／",""),"　","")="",0,1)</f>
        <v>0</v>
      </c>
    </row>
    <row r="125" spans="1:51" ht="23.25" hidden="1" customHeight="1" x14ac:dyDescent="0.2">
      <c r="A125" s="423"/>
      <c r="B125" s="424"/>
      <c r="C125" s="424"/>
      <c r="D125" s="424"/>
      <c r="E125" s="424"/>
      <c r="F125" s="425"/>
      <c r="G125" s="375" t="s">
        <v>279</v>
      </c>
      <c r="H125" s="375"/>
      <c r="I125" s="375"/>
      <c r="J125" s="375"/>
      <c r="K125" s="375"/>
      <c r="L125" s="375"/>
      <c r="M125" s="375"/>
      <c r="N125" s="375"/>
      <c r="O125" s="375"/>
      <c r="P125" s="375"/>
      <c r="Q125" s="375"/>
      <c r="R125" s="375"/>
      <c r="S125" s="375"/>
      <c r="T125" s="375"/>
      <c r="U125" s="375"/>
      <c r="V125" s="375"/>
      <c r="W125" s="375"/>
      <c r="X125" s="916"/>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8" t="s">
        <v>48</v>
      </c>
      <c r="Z126" s="432"/>
      <c r="AA126" s="433"/>
      <c r="AB126" s="459" t="s">
        <v>277</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2">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11</v>
      </c>
      <c r="AC127" s="396"/>
      <c r="AD127" s="397"/>
      <c r="AE127" s="232" t="s">
        <v>307</v>
      </c>
      <c r="AF127" s="232"/>
      <c r="AG127" s="232"/>
      <c r="AH127" s="232"/>
      <c r="AI127" s="232" t="s">
        <v>329</v>
      </c>
      <c r="AJ127" s="232"/>
      <c r="AK127" s="232"/>
      <c r="AL127" s="232"/>
      <c r="AM127" s="232" t="s">
        <v>426</v>
      </c>
      <c r="AN127" s="232"/>
      <c r="AO127" s="232"/>
      <c r="AP127" s="232"/>
      <c r="AQ127" s="577" t="s">
        <v>459</v>
      </c>
      <c r="AR127" s="578"/>
      <c r="AS127" s="578"/>
      <c r="AT127" s="578"/>
      <c r="AU127" s="578"/>
      <c r="AV127" s="578"/>
      <c r="AW127" s="578"/>
      <c r="AX127" s="579"/>
      <c r="AY127" s="77">
        <f>IF(SUBSTITUTE(SUBSTITUTE($G$128,"／",""),"　","")="",0,1)</f>
        <v>0</v>
      </c>
    </row>
    <row r="128" spans="1:51" ht="23.25" hidden="1" customHeight="1" x14ac:dyDescent="0.2">
      <c r="A128" s="423"/>
      <c r="B128" s="424"/>
      <c r="C128" s="424"/>
      <c r="D128" s="424"/>
      <c r="E128" s="424"/>
      <c r="F128" s="425"/>
      <c r="G128" s="375" t="s">
        <v>279</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277</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2">
      <c r="A130" s="174" t="s">
        <v>322</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2</v>
      </c>
      <c r="AV133" s="186"/>
      <c r="AW133" s="121" t="s">
        <v>175</v>
      </c>
      <c r="AX133" s="181"/>
      <c r="AY133">
        <f>$AY$132</f>
        <v>1</v>
      </c>
    </row>
    <row r="134" spans="1:51" ht="39.75" customHeight="1" x14ac:dyDescent="0.2">
      <c r="A134" s="175"/>
      <c r="B134" s="172"/>
      <c r="C134" s="166"/>
      <c r="D134" s="172"/>
      <c r="E134" s="166"/>
      <c r="F134" s="167"/>
      <c r="G134" s="92" t="s">
        <v>646</v>
      </c>
      <c r="H134" s="93"/>
      <c r="I134" s="93"/>
      <c r="J134" s="93"/>
      <c r="K134" s="93"/>
      <c r="L134" s="93"/>
      <c r="M134" s="93"/>
      <c r="N134" s="93"/>
      <c r="O134" s="93"/>
      <c r="P134" s="93"/>
      <c r="Q134" s="93"/>
      <c r="R134" s="93"/>
      <c r="S134" s="93"/>
      <c r="T134" s="93"/>
      <c r="U134" s="93"/>
      <c r="V134" s="93"/>
      <c r="W134" s="93"/>
      <c r="X134" s="94"/>
      <c r="Y134" s="187" t="s">
        <v>199</v>
      </c>
      <c r="Z134" s="188"/>
      <c r="AA134" s="189"/>
      <c r="AB134" s="190" t="s">
        <v>647</v>
      </c>
      <c r="AC134" s="191"/>
      <c r="AD134" s="191"/>
      <c r="AE134" s="192" t="s">
        <v>634</v>
      </c>
      <c r="AF134" s="193"/>
      <c r="AG134" s="193"/>
      <c r="AH134" s="193"/>
      <c r="AI134" s="192">
        <v>96.2</v>
      </c>
      <c r="AJ134" s="193"/>
      <c r="AK134" s="193"/>
      <c r="AL134" s="193"/>
      <c r="AM134" s="192"/>
      <c r="AN134" s="193"/>
      <c r="AO134" s="193"/>
      <c r="AP134" s="193"/>
      <c r="AQ134" s="192" t="s">
        <v>634</v>
      </c>
      <c r="AR134" s="193"/>
      <c r="AS134" s="193"/>
      <c r="AT134" s="193"/>
      <c r="AU134" s="192"/>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647</v>
      </c>
      <c r="AC135" s="199"/>
      <c r="AD135" s="199"/>
      <c r="AE135" s="192" t="s">
        <v>634</v>
      </c>
      <c r="AF135" s="193"/>
      <c r="AG135" s="193"/>
      <c r="AH135" s="193"/>
      <c r="AI135" s="192">
        <v>90</v>
      </c>
      <c r="AJ135" s="193"/>
      <c r="AK135" s="193"/>
      <c r="AL135" s="193"/>
      <c r="AM135" s="192">
        <v>90</v>
      </c>
      <c r="AN135" s="193"/>
      <c r="AO135" s="193"/>
      <c r="AP135" s="193"/>
      <c r="AQ135" s="192" t="s">
        <v>634</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695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588</v>
      </c>
      <c r="D430" s="918"/>
      <c r="E430" s="160" t="s">
        <v>316</v>
      </c>
      <c r="F430" s="884"/>
      <c r="G430" s="885" t="s">
        <v>204</v>
      </c>
      <c r="H430" s="111"/>
      <c r="I430" s="111"/>
      <c r="J430" s="886" t="s">
        <v>634</v>
      </c>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c r="AY430" s="78" t="str">
        <f>IF(SUBSTITUTE($J$430,"-","")="","0","1")</f>
        <v>0</v>
      </c>
    </row>
    <row r="431" spans="1:51" ht="18.75" customHeight="1" x14ac:dyDescent="0.2">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0"/>
      <c r="AJ432" s="320"/>
      <c r="AK432" s="320"/>
      <c r="AL432" s="142"/>
      <c r="AM432" s="320"/>
      <c r="AN432" s="320"/>
      <c r="AO432" s="320"/>
      <c r="AP432" s="142"/>
      <c r="AQ432" s="235" t="s">
        <v>634</v>
      </c>
      <c r="AR432" s="186"/>
      <c r="AS432" s="121" t="s">
        <v>185</v>
      </c>
      <c r="AT432" s="122"/>
      <c r="AU432" s="186" t="s">
        <v>634</v>
      </c>
      <c r="AV432" s="186"/>
      <c r="AW432" s="121" t="s">
        <v>175</v>
      </c>
      <c r="AX432" s="181"/>
      <c r="AY432">
        <f>$AY$431</f>
        <v>1</v>
      </c>
    </row>
    <row r="433" spans="1:51" ht="23.25" customHeight="1" x14ac:dyDescent="0.2">
      <c r="A433" s="175"/>
      <c r="B433" s="172"/>
      <c r="C433" s="166"/>
      <c r="D433" s="172"/>
      <c r="E433" s="326"/>
      <c r="F433" s="327"/>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4" t="s">
        <v>634</v>
      </c>
      <c r="AF433" s="193"/>
      <c r="AG433" s="193"/>
      <c r="AH433" s="193"/>
      <c r="AI433" s="324" t="s">
        <v>634</v>
      </c>
      <c r="AJ433" s="193"/>
      <c r="AK433" s="193"/>
      <c r="AL433" s="193"/>
      <c r="AM433" s="324" t="s">
        <v>686</v>
      </c>
      <c r="AN433" s="193"/>
      <c r="AO433" s="193"/>
      <c r="AP433" s="325"/>
      <c r="AQ433" s="324" t="s">
        <v>634</v>
      </c>
      <c r="AR433" s="193"/>
      <c r="AS433" s="193"/>
      <c r="AT433" s="325"/>
      <c r="AU433" s="193" t="s">
        <v>634</v>
      </c>
      <c r="AV433" s="193"/>
      <c r="AW433" s="193"/>
      <c r="AX433" s="194"/>
      <c r="AY433">
        <f t="shared" ref="AY433:AY435" si="63">$AY$431</f>
        <v>1</v>
      </c>
    </row>
    <row r="434" spans="1:51" ht="23.25" customHeight="1" x14ac:dyDescent="0.2">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4" t="s">
        <v>634</v>
      </c>
      <c r="AF434" s="193"/>
      <c r="AG434" s="193"/>
      <c r="AH434" s="325"/>
      <c r="AI434" s="324" t="s">
        <v>634</v>
      </c>
      <c r="AJ434" s="193"/>
      <c r="AK434" s="193"/>
      <c r="AL434" s="193"/>
      <c r="AM434" s="324" t="s">
        <v>686</v>
      </c>
      <c r="AN434" s="193"/>
      <c r="AO434" s="193"/>
      <c r="AP434" s="325"/>
      <c r="AQ434" s="324" t="s">
        <v>634</v>
      </c>
      <c r="AR434" s="193"/>
      <c r="AS434" s="193"/>
      <c r="AT434" s="325"/>
      <c r="AU434" s="193" t="s">
        <v>634</v>
      </c>
      <c r="AV434" s="193"/>
      <c r="AW434" s="193"/>
      <c r="AX434" s="194"/>
      <c r="AY434">
        <f t="shared" si="63"/>
        <v>1</v>
      </c>
    </row>
    <row r="435" spans="1:51" ht="23.25" customHeight="1" x14ac:dyDescent="0.2">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4" t="s">
        <v>634</v>
      </c>
      <c r="AF435" s="193"/>
      <c r="AG435" s="193"/>
      <c r="AH435" s="325"/>
      <c r="AI435" s="324" t="s">
        <v>634</v>
      </c>
      <c r="AJ435" s="193"/>
      <c r="AK435" s="193"/>
      <c r="AL435" s="193"/>
      <c r="AM435" s="324" t="s">
        <v>686</v>
      </c>
      <c r="AN435" s="193"/>
      <c r="AO435" s="193"/>
      <c r="AP435" s="325"/>
      <c r="AQ435" s="324" t="s">
        <v>634</v>
      </c>
      <c r="AR435" s="193"/>
      <c r="AS435" s="193"/>
      <c r="AT435" s="325"/>
      <c r="AU435" s="193" t="s">
        <v>634</v>
      </c>
      <c r="AV435" s="193"/>
      <c r="AW435" s="193"/>
      <c r="AX435" s="194"/>
      <c r="AY435">
        <f t="shared" si="63"/>
        <v>1</v>
      </c>
    </row>
    <row r="436" spans="1:51" ht="18.75" hidden="1" customHeight="1" x14ac:dyDescent="0.2">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2">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2">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2">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2">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2">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2">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2">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2">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2">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2">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2">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2">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customHeight="1" x14ac:dyDescent="0.2">
      <c r="A458" s="175"/>
      <c r="B458" s="172"/>
      <c r="C458" s="166"/>
      <c r="D458" s="172"/>
      <c r="E458" s="326"/>
      <c r="F458" s="327"/>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4" t="s">
        <v>634</v>
      </c>
      <c r="AF458" s="193"/>
      <c r="AG458" s="193"/>
      <c r="AH458" s="193"/>
      <c r="AI458" s="324" t="s">
        <v>634</v>
      </c>
      <c r="AJ458" s="193"/>
      <c r="AK458" s="193"/>
      <c r="AL458" s="193"/>
      <c r="AM458" s="324" t="s">
        <v>686</v>
      </c>
      <c r="AN458" s="193"/>
      <c r="AO458" s="193"/>
      <c r="AP458" s="325"/>
      <c r="AQ458" s="324" t="s">
        <v>634</v>
      </c>
      <c r="AR458" s="193"/>
      <c r="AS458" s="193"/>
      <c r="AT458" s="325"/>
      <c r="AU458" s="193" t="s">
        <v>634</v>
      </c>
      <c r="AV458" s="193"/>
      <c r="AW458" s="193"/>
      <c r="AX458" s="194"/>
      <c r="AY458">
        <f t="shared" ref="AY458:AY460" si="68">$AY$456</f>
        <v>1</v>
      </c>
    </row>
    <row r="459" spans="1:51" ht="23.25" customHeight="1" x14ac:dyDescent="0.2">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4" t="s">
        <v>634</v>
      </c>
      <c r="AF459" s="193"/>
      <c r="AG459" s="193"/>
      <c r="AH459" s="325"/>
      <c r="AI459" s="324" t="s">
        <v>634</v>
      </c>
      <c r="AJ459" s="193"/>
      <c r="AK459" s="193"/>
      <c r="AL459" s="193"/>
      <c r="AM459" s="324" t="s">
        <v>686</v>
      </c>
      <c r="AN459" s="193"/>
      <c r="AO459" s="193"/>
      <c r="AP459" s="325"/>
      <c r="AQ459" s="324" t="s">
        <v>634</v>
      </c>
      <c r="AR459" s="193"/>
      <c r="AS459" s="193"/>
      <c r="AT459" s="325"/>
      <c r="AU459" s="193" t="s">
        <v>634</v>
      </c>
      <c r="AV459" s="193"/>
      <c r="AW459" s="193"/>
      <c r="AX459" s="194"/>
      <c r="AY459">
        <f t="shared" si="68"/>
        <v>1</v>
      </c>
    </row>
    <row r="460" spans="1:51" ht="23.25" customHeight="1" thickBot="1" x14ac:dyDescent="0.2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4" t="s">
        <v>634</v>
      </c>
      <c r="AF460" s="193"/>
      <c r="AG460" s="193"/>
      <c r="AH460" s="325"/>
      <c r="AI460" s="324" t="s">
        <v>634</v>
      </c>
      <c r="AJ460" s="193"/>
      <c r="AK460" s="193"/>
      <c r="AL460" s="193"/>
      <c r="AM460" s="324" t="s">
        <v>686</v>
      </c>
      <c r="AN460" s="193"/>
      <c r="AO460" s="193"/>
      <c r="AP460" s="325"/>
      <c r="AQ460" s="324" t="s">
        <v>634</v>
      </c>
      <c r="AR460" s="193"/>
      <c r="AS460" s="193"/>
      <c r="AT460" s="325"/>
      <c r="AU460" s="193" t="s">
        <v>634</v>
      </c>
      <c r="AV460" s="193"/>
      <c r="AW460" s="193"/>
      <c r="AX460" s="194"/>
      <c r="AY460">
        <f t="shared" si="68"/>
        <v>1</v>
      </c>
    </row>
    <row r="461" spans="1:51" ht="18.75" hidden="1" customHeight="1" x14ac:dyDescent="0.2">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2">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2">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2">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2">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2">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2">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2">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2">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2">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2">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2">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9" hidden="1" customHeight="1" x14ac:dyDescent="0.2">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319</v>
      </c>
      <c r="F484" s="161"/>
      <c r="G484" s="885" t="s">
        <v>204</v>
      </c>
      <c r="H484" s="111"/>
      <c r="I484" s="111"/>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c r="AY484" s="78" t="str">
        <f>IF(SUBSTITUTE($J$484,"-","")="","0","1")</f>
        <v>0</v>
      </c>
    </row>
    <row r="485" spans="1:51" ht="18.75" hidden="1" customHeight="1" x14ac:dyDescent="0.2">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2">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2">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2">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2">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2">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2">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2">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2">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2">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2">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2">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2">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2">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2">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2">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2">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2">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2">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2">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2">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2">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2">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2">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2">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2">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2">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2">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2">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2">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9" hidden="1" customHeight="1" x14ac:dyDescent="0.2">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320</v>
      </c>
      <c r="F538" s="161"/>
      <c r="G538" s="885" t="s">
        <v>204</v>
      </c>
      <c r="H538" s="111"/>
      <c r="I538" s="111"/>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c r="AY538" s="78" t="str">
        <f>IF(SUBSTITUTE($J$538,"-","")="","0","1")</f>
        <v>0</v>
      </c>
    </row>
    <row r="539" spans="1:51" ht="18.75" hidden="1" customHeight="1" x14ac:dyDescent="0.2">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2">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2">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2">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2">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2">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2">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2">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2">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2">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2">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2">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2">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2">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2">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2">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2">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2">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2">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2">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2">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2">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2">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2">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2">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2">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2">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2">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2">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2">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9" hidden="1" customHeight="1" x14ac:dyDescent="0.2">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319</v>
      </c>
      <c r="F592" s="161"/>
      <c r="G592" s="885" t="s">
        <v>204</v>
      </c>
      <c r="H592" s="111"/>
      <c r="I592" s="111"/>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c r="AY592" s="78" t="str">
        <f>IF(SUBSTITUTE($J$592,"-","")="","0","1")</f>
        <v>0</v>
      </c>
    </row>
    <row r="593" spans="1:51" ht="18.75" hidden="1" customHeight="1" x14ac:dyDescent="0.2">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2">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2">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2">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2">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2">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2">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2">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2">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2">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2">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2">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2">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2">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2">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2">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2">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2">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2">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2">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2">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2">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2">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2">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2">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2">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2">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2">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2">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2">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9" hidden="1" customHeight="1" x14ac:dyDescent="0.2">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320</v>
      </c>
      <c r="F646" s="161"/>
      <c r="G646" s="885" t="s">
        <v>204</v>
      </c>
      <c r="H646" s="111"/>
      <c r="I646" s="111"/>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c r="AY646" s="78" t="str">
        <f>IF(SUBSTITUTE($J$646,"-","")="","0","1")</f>
        <v>0</v>
      </c>
    </row>
    <row r="647" spans="1:51" ht="18.75" hidden="1" customHeight="1" x14ac:dyDescent="0.2">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2">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2">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2">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2">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2">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2">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2">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2">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2">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2">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2">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2">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2">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2">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2">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2">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2">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2">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2">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2">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2">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2">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2">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2">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2">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2">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2">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2">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2">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9" hidden="1" customHeight="1" x14ac:dyDescent="0.2">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2">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0" t="s">
        <v>30</v>
      </c>
      <c r="AH701" s="364"/>
      <c r="AI701" s="364"/>
      <c r="AJ701" s="364"/>
      <c r="AK701" s="364"/>
      <c r="AL701" s="364"/>
      <c r="AM701" s="364"/>
      <c r="AN701" s="364"/>
      <c r="AO701" s="364"/>
      <c r="AP701" s="364"/>
      <c r="AQ701" s="364"/>
      <c r="AR701" s="364"/>
      <c r="AS701" s="364"/>
      <c r="AT701" s="364"/>
      <c r="AU701" s="364"/>
      <c r="AV701" s="364"/>
      <c r="AW701" s="364"/>
      <c r="AX701" s="811"/>
    </row>
    <row r="702" spans="1:51" ht="80.150000000000006" customHeight="1" x14ac:dyDescent="0.2">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9" t="s">
        <v>648</v>
      </c>
      <c r="AE702" s="330"/>
      <c r="AF702" s="330"/>
      <c r="AG702" s="367" t="s">
        <v>697</v>
      </c>
      <c r="AH702" s="368"/>
      <c r="AI702" s="368"/>
      <c r="AJ702" s="368"/>
      <c r="AK702" s="368"/>
      <c r="AL702" s="368"/>
      <c r="AM702" s="368"/>
      <c r="AN702" s="368"/>
      <c r="AO702" s="368"/>
      <c r="AP702" s="368"/>
      <c r="AQ702" s="368"/>
      <c r="AR702" s="368"/>
      <c r="AS702" s="368"/>
      <c r="AT702" s="368"/>
      <c r="AU702" s="368"/>
      <c r="AV702" s="368"/>
      <c r="AW702" s="368"/>
      <c r="AX702" s="369"/>
    </row>
    <row r="703" spans="1:51" ht="80.150000000000006"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7" t="s">
        <v>648</v>
      </c>
      <c r="AE703" s="308"/>
      <c r="AF703" s="308"/>
      <c r="AG703" s="321" t="s">
        <v>698</v>
      </c>
      <c r="AH703" s="322"/>
      <c r="AI703" s="322"/>
      <c r="AJ703" s="322"/>
      <c r="AK703" s="322"/>
      <c r="AL703" s="322"/>
      <c r="AM703" s="322"/>
      <c r="AN703" s="322"/>
      <c r="AO703" s="322"/>
      <c r="AP703" s="322"/>
      <c r="AQ703" s="322"/>
      <c r="AR703" s="322"/>
      <c r="AS703" s="322"/>
      <c r="AT703" s="322"/>
      <c r="AU703" s="322"/>
      <c r="AV703" s="322"/>
      <c r="AW703" s="322"/>
      <c r="AX703" s="323"/>
    </row>
    <row r="704" spans="1:51" ht="80.150000000000006"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648</v>
      </c>
      <c r="AE704" s="772"/>
      <c r="AF704" s="772"/>
      <c r="AG704" s="694" t="s">
        <v>699</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3" t="s">
        <v>648</v>
      </c>
      <c r="AE705" s="704"/>
      <c r="AF705" s="704"/>
      <c r="AG705" s="113" t="s">
        <v>704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8"/>
      <c r="B706" s="629"/>
      <c r="C706" s="783"/>
      <c r="D706" s="784"/>
      <c r="E706" s="719" t="s">
        <v>298</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701</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28"/>
      <c r="B707" s="629"/>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702</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700</v>
      </c>
      <c r="AE708" s="591"/>
      <c r="AF708" s="591"/>
      <c r="AG708" s="731"/>
      <c r="AH708" s="732"/>
      <c r="AI708" s="732"/>
      <c r="AJ708" s="732"/>
      <c r="AK708" s="732"/>
      <c r="AL708" s="732"/>
      <c r="AM708" s="732"/>
      <c r="AN708" s="732"/>
      <c r="AO708" s="732"/>
      <c r="AP708" s="732"/>
      <c r="AQ708" s="732"/>
      <c r="AR708" s="732"/>
      <c r="AS708" s="732"/>
      <c r="AT708" s="732"/>
      <c r="AU708" s="732"/>
      <c r="AV708" s="732"/>
      <c r="AW708" s="732"/>
      <c r="AX708" s="733"/>
    </row>
    <row r="709" spans="1:50" ht="32.25" customHeight="1" x14ac:dyDescent="0.2">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648</v>
      </c>
      <c r="AE709" s="308"/>
      <c r="AF709" s="308"/>
      <c r="AG709" s="89" t="s">
        <v>713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2">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700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2">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648</v>
      </c>
      <c r="AE711" s="308"/>
      <c r="AF711" s="308"/>
      <c r="AG711" s="89" t="s">
        <v>712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2">
      <c r="A712" s="628"/>
      <c r="B712" s="630"/>
      <c r="C712" s="373" t="s">
        <v>266</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71" t="s">
        <v>700</v>
      </c>
      <c r="AE712" s="772"/>
      <c r="AF712" s="772"/>
      <c r="AG712" s="796"/>
      <c r="AH712" s="797"/>
      <c r="AI712" s="797"/>
      <c r="AJ712" s="797"/>
      <c r="AK712" s="797"/>
      <c r="AL712" s="797"/>
      <c r="AM712" s="797"/>
      <c r="AN712" s="797"/>
      <c r="AO712" s="797"/>
      <c r="AP712" s="797"/>
      <c r="AQ712" s="797"/>
      <c r="AR712" s="797"/>
      <c r="AS712" s="797"/>
      <c r="AT712" s="797"/>
      <c r="AU712" s="797"/>
      <c r="AV712" s="797"/>
      <c r="AW712" s="797"/>
      <c r="AX712" s="798"/>
    </row>
    <row r="713" spans="1:50" ht="45.4" customHeight="1" x14ac:dyDescent="0.2">
      <c r="A713" s="628"/>
      <c r="B713" s="630"/>
      <c r="C713" s="934" t="s">
        <v>267</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648</v>
      </c>
      <c r="AE713" s="308"/>
      <c r="AF713" s="649"/>
      <c r="AG713" s="89" t="s">
        <v>715</v>
      </c>
      <c r="AH713" s="90"/>
      <c r="AI713" s="90"/>
      <c r="AJ713" s="90"/>
      <c r="AK713" s="90"/>
      <c r="AL713" s="90"/>
      <c r="AM713" s="90"/>
      <c r="AN713" s="90"/>
      <c r="AO713" s="90"/>
      <c r="AP713" s="90"/>
      <c r="AQ713" s="90"/>
      <c r="AR713" s="90"/>
      <c r="AS713" s="90"/>
      <c r="AT713" s="90"/>
      <c r="AU713" s="90"/>
      <c r="AV713" s="90"/>
      <c r="AW713" s="90"/>
      <c r="AX713" s="91"/>
    </row>
    <row r="714" spans="1:50" ht="39" customHeight="1" x14ac:dyDescent="0.2">
      <c r="A714" s="631"/>
      <c r="B714" s="632"/>
      <c r="C714" s="633" t="s">
        <v>245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648</v>
      </c>
      <c r="AE714" s="794"/>
      <c r="AF714" s="795"/>
      <c r="AG714" s="725" t="s">
        <v>703</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26" t="s">
        <v>39</v>
      </c>
      <c r="B715" s="773"/>
      <c r="C715" s="774" t="s">
        <v>246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648</v>
      </c>
      <c r="AE715" s="591"/>
      <c r="AF715" s="642"/>
      <c r="AG715" s="731" t="s">
        <v>707</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700</v>
      </c>
      <c r="AE716" s="613"/>
      <c r="AF716" s="613"/>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2">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648</v>
      </c>
      <c r="AE717" s="308"/>
      <c r="AF717" s="308"/>
      <c r="AG717" s="89" t="s">
        <v>706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2">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648</v>
      </c>
      <c r="AE718" s="308"/>
      <c r="AF718" s="308"/>
      <c r="AG718" s="115" t="s">
        <v>714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648</v>
      </c>
      <c r="AE719" s="591"/>
      <c r="AF719" s="591"/>
      <c r="AG719" s="113" t="s">
        <v>710</v>
      </c>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7"/>
      <c r="B720" s="768"/>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42" customHeight="1" x14ac:dyDescent="0.2">
      <c r="A721" s="767"/>
      <c r="B721" s="768"/>
      <c r="C721" s="278" t="s">
        <v>627</v>
      </c>
      <c r="D721" s="279"/>
      <c r="E721" s="279"/>
      <c r="F721" s="280"/>
      <c r="G721" s="269" t="s">
        <v>590</v>
      </c>
      <c r="H721" s="270"/>
      <c r="I721" s="63" t="str">
        <f>IF(OR(G721="　", G721=""), "", "-")</f>
        <v>-</v>
      </c>
      <c r="J721" s="273"/>
      <c r="K721" s="273"/>
      <c r="L721" s="63" t="str">
        <f>IF(M721="","","-")</f>
        <v/>
      </c>
      <c r="M721" s="64"/>
      <c r="N721" s="286" t="s">
        <v>709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2">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2">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2">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26" t="s">
        <v>47</v>
      </c>
      <c r="B726" s="788"/>
      <c r="C726" s="801" t="s">
        <v>52</v>
      </c>
      <c r="D726" s="823"/>
      <c r="E726" s="823"/>
      <c r="F726" s="824"/>
      <c r="G726" s="564" t="s">
        <v>708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5">
      <c r="A727" s="789"/>
      <c r="B727" s="790"/>
      <c r="C727" s="737" t="s">
        <v>56</v>
      </c>
      <c r="D727" s="738"/>
      <c r="E727" s="738"/>
      <c r="F727" s="739"/>
      <c r="G727" s="562" t="s">
        <v>694</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5">
      <c r="A731" s="659"/>
      <c r="B731" s="660"/>
      <c r="C731" s="660"/>
      <c r="D731" s="660"/>
      <c r="E731" s="661"/>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5">
      <c r="A735" s="779" t="s">
        <v>716</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2">
      <c r="A736" s="636" t="s">
        <v>272</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2">
      <c r="A737" s="977" t="s">
        <v>589</v>
      </c>
      <c r="B737" s="196"/>
      <c r="C737" s="196"/>
      <c r="D737" s="197"/>
      <c r="E737" s="941" t="s">
        <v>634</v>
      </c>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2">
      <c r="A738" s="349" t="s">
        <v>314</v>
      </c>
      <c r="B738" s="349"/>
      <c r="C738" s="349"/>
      <c r="D738" s="349"/>
      <c r="E738" s="941" t="s">
        <v>634</v>
      </c>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2">
      <c r="A739" s="349" t="s">
        <v>313</v>
      </c>
      <c r="B739" s="349"/>
      <c r="C739" s="349"/>
      <c r="D739" s="349"/>
      <c r="E739" s="941" t="s">
        <v>634</v>
      </c>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2">
      <c r="A740" s="349" t="s">
        <v>312</v>
      </c>
      <c r="B740" s="349"/>
      <c r="C740" s="349"/>
      <c r="D740" s="349"/>
      <c r="E740" s="941" t="s">
        <v>634</v>
      </c>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2">
      <c r="A741" s="349" t="s">
        <v>311</v>
      </c>
      <c r="B741" s="349"/>
      <c r="C741" s="349"/>
      <c r="D741" s="349"/>
      <c r="E741" s="941" t="s">
        <v>634</v>
      </c>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2">
      <c r="A742" s="349" t="s">
        <v>310</v>
      </c>
      <c r="B742" s="349"/>
      <c r="C742" s="349"/>
      <c r="D742" s="349"/>
      <c r="E742" s="941" t="s">
        <v>634</v>
      </c>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2">
      <c r="A743" s="349" t="s">
        <v>309</v>
      </c>
      <c r="B743" s="349"/>
      <c r="C743" s="349"/>
      <c r="D743" s="349"/>
      <c r="E743" s="941" t="s">
        <v>634</v>
      </c>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2">
      <c r="A744" s="349" t="s">
        <v>308</v>
      </c>
      <c r="B744" s="349"/>
      <c r="C744" s="349"/>
      <c r="D744" s="349"/>
      <c r="E744" s="941" t="s">
        <v>634</v>
      </c>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2">
      <c r="A745" s="349" t="s">
        <v>307</v>
      </c>
      <c r="B745" s="349"/>
      <c r="C745" s="349"/>
      <c r="D745" s="349"/>
      <c r="E745" s="978"/>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2">
      <c r="A746" s="349" t="s">
        <v>462</v>
      </c>
      <c r="B746" s="349"/>
      <c r="C746" s="349"/>
      <c r="D746" s="349"/>
      <c r="E746" s="947"/>
      <c r="F746" s="945"/>
      <c r="G746" s="945"/>
      <c r="H746" s="85" t="str">
        <f>IF(E746="","","-")</f>
        <v/>
      </c>
      <c r="I746" s="945"/>
      <c r="J746" s="945"/>
      <c r="K746" s="85" t="str">
        <f>IF(I746="","","-")</f>
        <v/>
      </c>
      <c r="L746" s="946"/>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2">
      <c r="A747" s="349" t="s">
        <v>426</v>
      </c>
      <c r="B747" s="349"/>
      <c r="C747" s="349"/>
      <c r="D747" s="349"/>
      <c r="E747" s="947" t="s">
        <v>687</v>
      </c>
      <c r="F747" s="945"/>
      <c r="G747" s="945"/>
      <c r="H747" s="85" t="str">
        <f>IF(E747="","","-")</f>
        <v>-</v>
      </c>
      <c r="I747" s="945"/>
      <c r="J747" s="945"/>
      <c r="K747" s="85" t="str">
        <f>IF(I747="","","-")</f>
        <v/>
      </c>
      <c r="L747" s="946">
        <v>499</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4" customHeight="1" x14ac:dyDescent="0.2">
      <c r="A748" s="600" t="s">
        <v>301</v>
      </c>
      <c r="B748" s="601"/>
      <c r="C748" s="601"/>
      <c r="D748" s="601"/>
      <c r="E748" s="601"/>
      <c r="F748" s="602"/>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2">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4" t="s">
        <v>303</v>
      </c>
      <c r="B787" s="615"/>
      <c r="C787" s="615"/>
      <c r="D787" s="615"/>
      <c r="E787" s="615"/>
      <c r="F787" s="616"/>
      <c r="G787" s="581" t="s">
        <v>649</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656</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2"/>
    </row>
    <row r="788" spans="1:51" ht="24.75" customHeight="1" x14ac:dyDescent="0.2">
      <c r="A788" s="617"/>
      <c r="B788" s="618"/>
      <c r="C788" s="618"/>
      <c r="D788" s="618"/>
      <c r="E788" s="618"/>
      <c r="F788" s="619"/>
      <c r="G788" s="801"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7"/>
      <c r="AC788" s="801"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2">
      <c r="A789" s="617"/>
      <c r="B789" s="618"/>
      <c r="C789" s="618"/>
      <c r="D789" s="618"/>
      <c r="E789" s="618"/>
      <c r="F789" s="619"/>
      <c r="G789" s="656" t="s">
        <v>722</v>
      </c>
      <c r="H789" s="657"/>
      <c r="I789" s="657"/>
      <c r="J789" s="657"/>
      <c r="K789" s="658"/>
      <c r="L789" s="650" t="s">
        <v>650</v>
      </c>
      <c r="M789" s="651"/>
      <c r="N789" s="651"/>
      <c r="O789" s="651"/>
      <c r="P789" s="651"/>
      <c r="Q789" s="651"/>
      <c r="R789" s="651"/>
      <c r="S789" s="651"/>
      <c r="T789" s="651"/>
      <c r="U789" s="651"/>
      <c r="V789" s="651"/>
      <c r="W789" s="651"/>
      <c r="X789" s="652"/>
      <c r="Y789" s="370">
        <v>5</v>
      </c>
      <c r="Z789" s="371"/>
      <c r="AA789" s="371"/>
      <c r="AB789" s="791"/>
      <c r="AC789" s="656" t="s">
        <v>718</v>
      </c>
      <c r="AD789" s="657"/>
      <c r="AE789" s="657"/>
      <c r="AF789" s="657"/>
      <c r="AG789" s="658"/>
      <c r="AH789" s="650" t="s">
        <v>657</v>
      </c>
      <c r="AI789" s="651"/>
      <c r="AJ789" s="651"/>
      <c r="AK789" s="651"/>
      <c r="AL789" s="651"/>
      <c r="AM789" s="651"/>
      <c r="AN789" s="651"/>
      <c r="AO789" s="651"/>
      <c r="AP789" s="651"/>
      <c r="AQ789" s="651"/>
      <c r="AR789" s="651"/>
      <c r="AS789" s="651"/>
      <c r="AT789" s="652"/>
      <c r="AU789" s="370">
        <v>11.7</v>
      </c>
      <c r="AV789" s="371"/>
      <c r="AW789" s="371"/>
      <c r="AX789" s="372"/>
    </row>
    <row r="790" spans="1:51"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t="s">
        <v>718</v>
      </c>
      <c r="AD790" s="593"/>
      <c r="AE790" s="593"/>
      <c r="AF790" s="593"/>
      <c r="AG790" s="594"/>
      <c r="AH790" s="584" t="s">
        <v>717</v>
      </c>
      <c r="AI790" s="585"/>
      <c r="AJ790" s="585"/>
      <c r="AK790" s="585"/>
      <c r="AL790" s="585"/>
      <c r="AM790" s="585"/>
      <c r="AN790" s="585"/>
      <c r="AO790" s="585"/>
      <c r="AP790" s="585"/>
      <c r="AQ790" s="585"/>
      <c r="AR790" s="585"/>
      <c r="AS790" s="585"/>
      <c r="AT790" s="586"/>
      <c r="AU790" s="587">
        <v>9.9</v>
      </c>
      <c r="AV790" s="588"/>
      <c r="AW790" s="588"/>
      <c r="AX790" s="589"/>
    </row>
    <row r="791" spans="1:51"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2">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2">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2">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5">
      <c r="A799" s="617"/>
      <c r="B799" s="618"/>
      <c r="C799" s="618"/>
      <c r="D799" s="618"/>
      <c r="E799" s="618"/>
      <c r="F799" s="619"/>
      <c r="G799" s="812" t="s">
        <v>20</v>
      </c>
      <c r="H799" s="813"/>
      <c r="I799" s="813"/>
      <c r="J799" s="813"/>
      <c r="K799" s="813"/>
      <c r="L799" s="814"/>
      <c r="M799" s="815"/>
      <c r="N799" s="815"/>
      <c r="O799" s="815"/>
      <c r="P799" s="815"/>
      <c r="Q799" s="815"/>
      <c r="R799" s="815"/>
      <c r="S799" s="815"/>
      <c r="T799" s="815"/>
      <c r="U799" s="815"/>
      <c r="V799" s="815"/>
      <c r="W799" s="815"/>
      <c r="X799" s="816"/>
      <c r="Y799" s="817">
        <f>SUM(Y789:AB798)</f>
        <v>5</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21.6</v>
      </c>
      <c r="AV799" s="818"/>
      <c r="AW799" s="818"/>
      <c r="AX799" s="820"/>
    </row>
    <row r="800" spans="1:51" ht="24.75" customHeight="1" x14ac:dyDescent="0.2">
      <c r="A800" s="617"/>
      <c r="B800" s="618"/>
      <c r="C800" s="618"/>
      <c r="D800" s="618"/>
      <c r="E800" s="618"/>
      <c r="F800" s="619"/>
      <c r="G800" s="581" t="s">
        <v>659</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2"/>
      <c r="AY800">
        <f>COUNTA($G$802,$AC$802)</f>
        <v>1</v>
      </c>
    </row>
    <row r="801" spans="1:51" ht="24.75" customHeight="1" x14ac:dyDescent="0.2">
      <c r="A801" s="617"/>
      <c r="B801" s="618"/>
      <c r="C801" s="618"/>
      <c r="D801" s="618"/>
      <c r="E801" s="618"/>
      <c r="F801" s="619"/>
      <c r="G801" s="801"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7"/>
      <c r="AC801" s="801"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1</v>
      </c>
    </row>
    <row r="802" spans="1:51" ht="24.75" customHeight="1" x14ac:dyDescent="0.2">
      <c r="A802" s="617"/>
      <c r="B802" s="618"/>
      <c r="C802" s="618"/>
      <c r="D802" s="618"/>
      <c r="E802" s="618"/>
      <c r="F802" s="619"/>
      <c r="G802" s="656" t="s">
        <v>718</v>
      </c>
      <c r="H802" s="657"/>
      <c r="I802" s="657"/>
      <c r="J802" s="657"/>
      <c r="K802" s="658"/>
      <c r="L802" s="650" t="s">
        <v>690</v>
      </c>
      <c r="M802" s="651"/>
      <c r="N802" s="651"/>
      <c r="O802" s="651"/>
      <c r="P802" s="651"/>
      <c r="Q802" s="651"/>
      <c r="R802" s="651"/>
      <c r="S802" s="651"/>
      <c r="T802" s="651"/>
      <c r="U802" s="651"/>
      <c r="V802" s="651"/>
      <c r="W802" s="651"/>
      <c r="X802" s="652"/>
      <c r="Y802" s="370">
        <v>0.8</v>
      </c>
      <c r="Z802" s="371"/>
      <c r="AA802" s="371"/>
      <c r="AB802" s="791"/>
      <c r="AC802" s="656"/>
      <c r="AD802" s="657"/>
      <c r="AE802" s="657"/>
      <c r="AF802" s="657"/>
      <c r="AG802" s="658"/>
      <c r="AH802" s="650"/>
      <c r="AI802" s="651"/>
      <c r="AJ802" s="651"/>
      <c r="AK802" s="651"/>
      <c r="AL802" s="651"/>
      <c r="AM802" s="651"/>
      <c r="AN802" s="651"/>
      <c r="AO802" s="651"/>
      <c r="AP802" s="651"/>
      <c r="AQ802" s="651"/>
      <c r="AR802" s="651"/>
      <c r="AS802" s="651"/>
      <c r="AT802" s="652"/>
      <c r="AU802" s="370"/>
      <c r="AV802" s="371"/>
      <c r="AW802" s="371"/>
      <c r="AX802" s="372"/>
      <c r="AY802">
        <f t="shared" ref="AY802:AY812" si="115">$AY$800</f>
        <v>1</v>
      </c>
    </row>
    <row r="803" spans="1:51" ht="24.75" customHeight="1" x14ac:dyDescent="0.2">
      <c r="A803" s="617"/>
      <c r="B803" s="618"/>
      <c r="C803" s="618"/>
      <c r="D803" s="618"/>
      <c r="E803" s="618"/>
      <c r="F803" s="619"/>
      <c r="G803" s="592" t="s">
        <v>718</v>
      </c>
      <c r="H803" s="593"/>
      <c r="I803" s="593"/>
      <c r="J803" s="593"/>
      <c r="K803" s="594"/>
      <c r="L803" s="584" t="s">
        <v>689</v>
      </c>
      <c r="M803" s="585"/>
      <c r="N803" s="585"/>
      <c r="O803" s="585"/>
      <c r="P803" s="585"/>
      <c r="Q803" s="585"/>
      <c r="R803" s="585"/>
      <c r="S803" s="585"/>
      <c r="T803" s="585"/>
      <c r="U803" s="585"/>
      <c r="V803" s="585"/>
      <c r="W803" s="585"/>
      <c r="X803" s="586"/>
      <c r="Y803" s="587">
        <v>0.8</v>
      </c>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1</v>
      </c>
    </row>
    <row r="804" spans="1:51" ht="24.75" customHeight="1" x14ac:dyDescent="0.2">
      <c r="A804" s="617"/>
      <c r="B804" s="618"/>
      <c r="C804" s="618"/>
      <c r="D804" s="618"/>
      <c r="E804" s="618"/>
      <c r="F804" s="619"/>
      <c r="G804" s="592" t="s">
        <v>718</v>
      </c>
      <c r="H804" s="593"/>
      <c r="I804" s="593"/>
      <c r="J804" s="593"/>
      <c r="K804" s="594"/>
      <c r="L804" s="584" t="s">
        <v>693</v>
      </c>
      <c r="M804" s="585"/>
      <c r="N804" s="585"/>
      <c r="O804" s="585"/>
      <c r="P804" s="585"/>
      <c r="Q804" s="585"/>
      <c r="R804" s="585"/>
      <c r="S804" s="585"/>
      <c r="T804" s="585"/>
      <c r="U804" s="585"/>
      <c r="V804" s="585"/>
      <c r="W804" s="585"/>
      <c r="X804" s="586"/>
      <c r="Y804" s="587">
        <v>0.7</v>
      </c>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1</v>
      </c>
    </row>
    <row r="805" spans="1:51" ht="24.75" hidden="1" customHeight="1" x14ac:dyDescent="0.2">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1</v>
      </c>
    </row>
    <row r="806" spans="1:51" ht="24.75" hidden="1" customHeight="1" x14ac:dyDescent="0.2">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1</v>
      </c>
    </row>
    <row r="807" spans="1:51" ht="24.75" hidden="1" customHeight="1" x14ac:dyDescent="0.2">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1</v>
      </c>
    </row>
    <row r="808" spans="1:51"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1</v>
      </c>
    </row>
    <row r="809" spans="1:51"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1</v>
      </c>
    </row>
    <row r="810" spans="1:51"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1</v>
      </c>
    </row>
    <row r="811" spans="1:51"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1</v>
      </c>
    </row>
    <row r="812" spans="1:51" ht="24.75" customHeight="1" x14ac:dyDescent="0.2">
      <c r="A812" s="617"/>
      <c r="B812" s="618"/>
      <c r="C812" s="618"/>
      <c r="D812" s="618"/>
      <c r="E812" s="618"/>
      <c r="F812" s="619"/>
      <c r="G812" s="812" t="s">
        <v>20</v>
      </c>
      <c r="H812" s="813"/>
      <c r="I812" s="813"/>
      <c r="J812" s="813"/>
      <c r="K812" s="813"/>
      <c r="L812" s="814"/>
      <c r="M812" s="815"/>
      <c r="N812" s="815"/>
      <c r="O812" s="815"/>
      <c r="P812" s="815"/>
      <c r="Q812" s="815"/>
      <c r="R812" s="815"/>
      <c r="S812" s="815"/>
      <c r="T812" s="815"/>
      <c r="U812" s="815"/>
      <c r="V812" s="815"/>
      <c r="W812" s="815"/>
      <c r="X812" s="816"/>
      <c r="Y812" s="817">
        <f>SUM(Y802:AB811)</f>
        <v>2.2999999999999998</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1</v>
      </c>
    </row>
    <row r="813" spans="1:51" ht="24.75" hidden="1" customHeight="1" x14ac:dyDescent="0.2">
      <c r="A813" s="617"/>
      <c r="B813" s="618"/>
      <c r="C813" s="618"/>
      <c r="D813" s="618"/>
      <c r="E813" s="618"/>
      <c r="F813" s="619"/>
      <c r="G813" s="581" t="s">
        <v>242</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243</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2"/>
      <c r="AY813">
        <f>COUNTA($G$815,$AC$815)</f>
        <v>0</v>
      </c>
    </row>
    <row r="814" spans="1:51" ht="24.75" hidden="1" customHeight="1" x14ac:dyDescent="0.2">
      <c r="A814" s="617"/>
      <c r="B814" s="618"/>
      <c r="C814" s="618"/>
      <c r="D814" s="618"/>
      <c r="E814" s="618"/>
      <c r="F814" s="619"/>
      <c r="G814" s="801"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7"/>
      <c r="AC814" s="801"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2">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0"/>
      <c r="Z815" s="371"/>
      <c r="AA815" s="371"/>
      <c r="AB815" s="791"/>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2">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2">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2">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5">
      <c r="A825" s="617"/>
      <c r="B825" s="618"/>
      <c r="C825" s="618"/>
      <c r="D825" s="618"/>
      <c r="E825" s="618"/>
      <c r="F825" s="619"/>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2">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2"/>
      <c r="AY826">
        <f>COUNTA($G$828,$AC$828)</f>
        <v>0</v>
      </c>
    </row>
    <row r="827" spans="1:51" ht="24.75" hidden="1" customHeight="1" x14ac:dyDescent="0.2">
      <c r="A827" s="617"/>
      <c r="B827" s="618"/>
      <c r="C827" s="618"/>
      <c r="D827" s="618"/>
      <c r="E827" s="618"/>
      <c r="F827" s="619"/>
      <c r="G827" s="801"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7"/>
      <c r="AC827" s="801"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2">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91"/>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2">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2">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2">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2">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2">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2">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2">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2">
      <c r="A838" s="617"/>
      <c r="B838" s="618"/>
      <c r="C838" s="618"/>
      <c r="D838" s="618"/>
      <c r="E838" s="618"/>
      <c r="F838" s="619"/>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hidden="1" customHeight="1" thickBot="1" x14ac:dyDescent="0.25">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258</v>
      </c>
      <c r="AD844" s="137"/>
      <c r="AE844" s="137"/>
      <c r="AF844" s="137"/>
      <c r="AG844" s="137"/>
      <c r="AH844" s="350" t="s">
        <v>285</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2">
      <c r="A845" s="358">
        <v>1</v>
      </c>
      <c r="B845" s="358">
        <v>1</v>
      </c>
      <c r="C845" s="331" t="s">
        <v>651</v>
      </c>
      <c r="D845" s="331"/>
      <c r="E845" s="331"/>
      <c r="F845" s="331"/>
      <c r="G845" s="331"/>
      <c r="H845" s="331"/>
      <c r="I845" s="331"/>
      <c r="J845" s="332" t="s">
        <v>652</v>
      </c>
      <c r="K845" s="333"/>
      <c r="L845" s="333"/>
      <c r="M845" s="333"/>
      <c r="N845" s="333"/>
      <c r="O845" s="333"/>
      <c r="P845" s="334" t="s">
        <v>650</v>
      </c>
      <c r="Q845" s="334"/>
      <c r="R845" s="334"/>
      <c r="S845" s="334"/>
      <c r="T845" s="334"/>
      <c r="U845" s="334"/>
      <c r="V845" s="334"/>
      <c r="W845" s="334"/>
      <c r="X845" s="334"/>
      <c r="Y845" s="335">
        <v>5</v>
      </c>
      <c r="Z845" s="336"/>
      <c r="AA845" s="336"/>
      <c r="AB845" s="337"/>
      <c r="AC845" s="338" t="s">
        <v>653</v>
      </c>
      <c r="AD845" s="339"/>
      <c r="AE845" s="339"/>
      <c r="AF845" s="339"/>
      <c r="AG845" s="339"/>
      <c r="AH845" s="354">
        <v>1</v>
      </c>
      <c r="AI845" s="355"/>
      <c r="AJ845" s="355"/>
      <c r="AK845" s="355"/>
      <c r="AL845" s="342">
        <v>99.9</v>
      </c>
      <c r="AM845" s="343"/>
      <c r="AN845" s="343"/>
      <c r="AO845" s="344"/>
      <c r="AP845" s="345"/>
      <c r="AQ845" s="345"/>
      <c r="AR845" s="345"/>
      <c r="AS845" s="345"/>
      <c r="AT845" s="345"/>
      <c r="AU845" s="345"/>
      <c r="AV845" s="345"/>
      <c r="AW845" s="345"/>
      <c r="AX845" s="345"/>
    </row>
    <row r="846" spans="1:51" ht="30" customHeight="1" x14ac:dyDescent="0.2">
      <c r="A846" s="358">
        <v>2</v>
      </c>
      <c r="B846" s="358">
        <v>1</v>
      </c>
      <c r="C846" s="346" t="s">
        <v>654</v>
      </c>
      <c r="D846" s="331"/>
      <c r="E846" s="331"/>
      <c r="F846" s="331"/>
      <c r="G846" s="331"/>
      <c r="H846" s="331"/>
      <c r="I846" s="331"/>
      <c r="J846" s="332">
        <v>2010401099050</v>
      </c>
      <c r="K846" s="333"/>
      <c r="L846" s="333"/>
      <c r="M846" s="333"/>
      <c r="N846" s="333"/>
      <c r="O846" s="333"/>
      <c r="P846" s="334" t="s">
        <v>655</v>
      </c>
      <c r="Q846" s="334"/>
      <c r="R846" s="334"/>
      <c r="S846" s="334"/>
      <c r="T846" s="334"/>
      <c r="U846" s="334"/>
      <c r="V846" s="334"/>
      <c r="W846" s="334"/>
      <c r="X846" s="334"/>
      <c r="Y846" s="335">
        <v>4</v>
      </c>
      <c r="Z846" s="336"/>
      <c r="AA846" s="336"/>
      <c r="AB846" s="337"/>
      <c r="AC846" s="338" t="s">
        <v>653</v>
      </c>
      <c r="AD846" s="339"/>
      <c r="AE846" s="339"/>
      <c r="AF846" s="339"/>
      <c r="AG846" s="339"/>
      <c r="AH846" s="354">
        <v>1</v>
      </c>
      <c r="AI846" s="355"/>
      <c r="AJ846" s="355"/>
      <c r="AK846" s="355"/>
      <c r="AL846" s="342">
        <v>94.7</v>
      </c>
      <c r="AM846" s="343"/>
      <c r="AN846" s="343"/>
      <c r="AO846" s="344"/>
      <c r="AP846" s="345"/>
      <c r="AQ846" s="345"/>
      <c r="AR846" s="345"/>
      <c r="AS846" s="345"/>
      <c r="AT846" s="345"/>
      <c r="AU846" s="345"/>
      <c r="AV846" s="345"/>
      <c r="AW846" s="345"/>
      <c r="AX846" s="345"/>
      <c r="AY846">
        <f>COUNTA($C$846)</f>
        <v>1</v>
      </c>
    </row>
    <row r="847" spans="1:51" ht="30" hidden="1" customHeight="1" x14ac:dyDescent="0.2">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2">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2">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2">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2">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2">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2">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2">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2">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2">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2">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2">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2">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2">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2">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2">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2">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2">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2">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2">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2">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2">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2">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2">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2">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2">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2">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2">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258</v>
      </c>
      <c r="AD877" s="137"/>
      <c r="AE877" s="137"/>
      <c r="AF877" s="137"/>
      <c r="AG877" s="137"/>
      <c r="AH877" s="350" t="s">
        <v>285</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2">
      <c r="A878" s="358">
        <v>1</v>
      </c>
      <c r="B878" s="358">
        <v>1</v>
      </c>
      <c r="C878" s="331" t="s">
        <v>658</v>
      </c>
      <c r="D878" s="331"/>
      <c r="E878" s="331"/>
      <c r="F878" s="331"/>
      <c r="G878" s="331"/>
      <c r="H878" s="331"/>
      <c r="I878" s="331"/>
      <c r="J878" s="332">
        <v>1010005018597</v>
      </c>
      <c r="K878" s="333"/>
      <c r="L878" s="333"/>
      <c r="M878" s="333"/>
      <c r="N878" s="333"/>
      <c r="O878" s="333"/>
      <c r="P878" s="334" t="s">
        <v>657</v>
      </c>
      <c r="Q878" s="334"/>
      <c r="R878" s="334"/>
      <c r="S878" s="334"/>
      <c r="T878" s="334"/>
      <c r="U878" s="334"/>
      <c r="V878" s="334"/>
      <c r="W878" s="334"/>
      <c r="X878" s="334"/>
      <c r="Y878" s="335">
        <v>11.7</v>
      </c>
      <c r="Z878" s="336"/>
      <c r="AA878" s="336"/>
      <c r="AB878" s="337"/>
      <c r="AC878" s="338" t="s">
        <v>721</v>
      </c>
      <c r="AD878" s="339"/>
      <c r="AE878" s="339"/>
      <c r="AF878" s="339"/>
      <c r="AG878" s="339"/>
      <c r="AH878" s="354">
        <v>1</v>
      </c>
      <c r="AI878" s="355"/>
      <c r="AJ878" s="355"/>
      <c r="AK878" s="355"/>
      <c r="AL878" s="342">
        <v>100</v>
      </c>
      <c r="AM878" s="343"/>
      <c r="AN878" s="343"/>
      <c r="AO878" s="344"/>
      <c r="AP878" s="345"/>
      <c r="AQ878" s="345"/>
      <c r="AR878" s="345"/>
      <c r="AS878" s="345"/>
      <c r="AT878" s="345"/>
      <c r="AU878" s="345"/>
      <c r="AV878" s="345"/>
      <c r="AW878" s="345"/>
      <c r="AX878" s="345"/>
      <c r="AY878">
        <f t="shared" si="118"/>
        <v>1</v>
      </c>
    </row>
    <row r="879" spans="1:51" ht="30" customHeight="1" x14ac:dyDescent="0.2">
      <c r="A879" s="358">
        <v>2</v>
      </c>
      <c r="B879" s="358">
        <v>1</v>
      </c>
      <c r="C879" s="346" t="s">
        <v>658</v>
      </c>
      <c r="D879" s="331"/>
      <c r="E879" s="331"/>
      <c r="F879" s="331"/>
      <c r="G879" s="331"/>
      <c r="H879" s="331"/>
      <c r="I879" s="331"/>
      <c r="J879" s="332">
        <v>1010005018597</v>
      </c>
      <c r="K879" s="333"/>
      <c r="L879" s="333"/>
      <c r="M879" s="333"/>
      <c r="N879" s="333"/>
      <c r="O879" s="333"/>
      <c r="P879" s="347" t="s">
        <v>688</v>
      </c>
      <c r="Q879" s="334"/>
      <c r="R879" s="334"/>
      <c r="S879" s="334"/>
      <c r="T879" s="334"/>
      <c r="U879" s="334"/>
      <c r="V879" s="334"/>
      <c r="W879" s="334"/>
      <c r="X879" s="334"/>
      <c r="Y879" s="335">
        <v>9.9</v>
      </c>
      <c r="Z879" s="336"/>
      <c r="AA879" s="336"/>
      <c r="AB879" s="337"/>
      <c r="AC879" s="338" t="s">
        <v>721</v>
      </c>
      <c r="AD879" s="339"/>
      <c r="AE879" s="339"/>
      <c r="AF879" s="339"/>
      <c r="AG879" s="339"/>
      <c r="AH879" s="354">
        <v>1</v>
      </c>
      <c r="AI879" s="355"/>
      <c r="AJ879" s="355"/>
      <c r="AK879" s="355"/>
      <c r="AL879" s="342">
        <v>99.9</v>
      </c>
      <c r="AM879" s="343"/>
      <c r="AN879" s="343"/>
      <c r="AO879" s="344"/>
      <c r="AP879" s="345"/>
      <c r="AQ879" s="345"/>
      <c r="AR879" s="345"/>
      <c r="AS879" s="345"/>
      <c r="AT879" s="345"/>
      <c r="AU879" s="345"/>
      <c r="AV879" s="345"/>
      <c r="AW879" s="345"/>
      <c r="AX879" s="345"/>
      <c r="AY879">
        <f>COUNTA($C$879)</f>
        <v>1</v>
      </c>
    </row>
    <row r="880" spans="1:51" ht="30" hidden="1" customHeight="1" x14ac:dyDescent="0.2">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2">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2">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2">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2">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2">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2">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2">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2">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2">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2">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2">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2">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2">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2">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2">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2">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2">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2">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2">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2">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2">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2">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2">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2">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2">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2">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2">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258</v>
      </c>
      <c r="AD910" s="137"/>
      <c r="AE910" s="137"/>
      <c r="AF910" s="137"/>
      <c r="AG910" s="137"/>
      <c r="AH910" s="350" t="s">
        <v>285</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1</v>
      </c>
    </row>
    <row r="911" spans="1:51" ht="30" customHeight="1" x14ac:dyDescent="0.2">
      <c r="A911" s="358">
        <v>1</v>
      </c>
      <c r="B911" s="358">
        <v>1</v>
      </c>
      <c r="C911" s="331" t="s">
        <v>660</v>
      </c>
      <c r="D911" s="331"/>
      <c r="E911" s="331"/>
      <c r="F911" s="331"/>
      <c r="G911" s="331"/>
      <c r="H911" s="331"/>
      <c r="I911" s="331"/>
      <c r="J911" s="332">
        <v>2180305005146</v>
      </c>
      <c r="K911" s="333"/>
      <c r="L911" s="333"/>
      <c r="M911" s="333"/>
      <c r="N911" s="333"/>
      <c r="O911" s="333"/>
      <c r="P911" s="347" t="s">
        <v>692</v>
      </c>
      <c r="Q911" s="334"/>
      <c r="R911" s="334"/>
      <c r="S911" s="334"/>
      <c r="T911" s="334"/>
      <c r="U911" s="334"/>
      <c r="V911" s="334"/>
      <c r="W911" s="334"/>
      <c r="X911" s="334"/>
      <c r="Y911" s="335">
        <v>0.8</v>
      </c>
      <c r="Z911" s="336"/>
      <c r="AA911" s="336"/>
      <c r="AB911" s="337"/>
      <c r="AC911" s="338" t="s">
        <v>719</v>
      </c>
      <c r="AD911" s="339"/>
      <c r="AE911" s="339"/>
      <c r="AF911" s="339"/>
      <c r="AG911" s="339"/>
      <c r="AH911" s="354" t="s">
        <v>720</v>
      </c>
      <c r="AI911" s="355"/>
      <c r="AJ911" s="355"/>
      <c r="AK911" s="355"/>
      <c r="AL911" s="342" t="s">
        <v>634</v>
      </c>
      <c r="AM911" s="343"/>
      <c r="AN911" s="343"/>
      <c r="AO911" s="344"/>
      <c r="AP911" s="345"/>
      <c r="AQ911" s="345"/>
      <c r="AR911" s="345"/>
      <c r="AS911" s="345"/>
      <c r="AT911" s="345"/>
      <c r="AU911" s="345"/>
      <c r="AV911" s="345"/>
      <c r="AW911" s="345"/>
      <c r="AX911" s="345"/>
      <c r="AY911">
        <f t="shared" si="119"/>
        <v>1</v>
      </c>
    </row>
    <row r="912" spans="1:51" ht="53.25" customHeight="1" x14ac:dyDescent="0.2">
      <c r="A912" s="358">
        <v>2</v>
      </c>
      <c r="B912" s="358">
        <v>1</v>
      </c>
      <c r="C912" s="331" t="s">
        <v>660</v>
      </c>
      <c r="D912" s="331"/>
      <c r="E912" s="331"/>
      <c r="F912" s="331"/>
      <c r="G912" s="331"/>
      <c r="H912" s="331"/>
      <c r="I912" s="331"/>
      <c r="J912" s="332">
        <v>2180305005146</v>
      </c>
      <c r="K912" s="333"/>
      <c r="L912" s="333"/>
      <c r="M912" s="333"/>
      <c r="N912" s="333"/>
      <c r="O912" s="333"/>
      <c r="P912" s="347" t="s">
        <v>689</v>
      </c>
      <c r="Q912" s="334"/>
      <c r="R912" s="334"/>
      <c r="S912" s="334"/>
      <c r="T912" s="334"/>
      <c r="U912" s="334"/>
      <c r="V912" s="334"/>
      <c r="W912" s="334"/>
      <c r="X912" s="334"/>
      <c r="Y912" s="335">
        <v>0.8</v>
      </c>
      <c r="Z912" s="336"/>
      <c r="AA912" s="336"/>
      <c r="AB912" s="337"/>
      <c r="AC912" s="338" t="s">
        <v>719</v>
      </c>
      <c r="AD912" s="339"/>
      <c r="AE912" s="339"/>
      <c r="AF912" s="339"/>
      <c r="AG912" s="339"/>
      <c r="AH912" s="354" t="s">
        <v>720</v>
      </c>
      <c r="AI912" s="355"/>
      <c r="AJ912" s="355"/>
      <c r="AK912" s="355"/>
      <c r="AL912" s="342" t="s">
        <v>634</v>
      </c>
      <c r="AM912" s="343"/>
      <c r="AN912" s="343"/>
      <c r="AO912" s="344"/>
      <c r="AP912" s="345"/>
      <c r="AQ912" s="345"/>
      <c r="AR912" s="345"/>
      <c r="AS912" s="345"/>
      <c r="AT912" s="345"/>
      <c r="AU912" s="345"/>
      <c r="AV912" s="345"/>
      <c r="AW912" s="345"/>
      <c r="AX912" s="345"/>
      <c r="AY912">
        <f>COUNTA($C$912)</f>
        <v>1</v>
      </c>
    </row>
    <row r="913" spans="1:51" ht="30" customHeight="1" x14ac:dyDescent="0.2">
      <c r="A913" s="358">
        <v>3</v>
      </c>
      <c r="B913" s="358">
        <v>1</v>
      </c>
      <c r="C913" s="346" t="s">
        <v>660</v>
      </c>
      <c r="D913" s="331"/>
      <c r="E913" s="331"/>
      <c r="F913" s="331"/>
      <c r="G913" s="331"/>
      <c r="H913" s="331"/>
      <c r="I913" s="331"/>
      <c r="J913" s="332">
        <v>2180305005146</v>
      </c>
      <c r="K913" s="333"/>
      <c r="L913" s="333"/>
      <c r="M913" s="333"/>
      <c r="N913" s="333"/>
      <c r="O913" s="333"/>
      <c r="P913" s="347" t="s">
        <v>691</v>
      </c>
      <c r="Q913" s="334"/>
      <c r="R913" s="334"/>
      <c r="S913" s="334"/>
      <c r="T913" s="334"/>
      <c r="U913" s="334"/>
      <c r="V913" s="334"/>
      <c r="W913" s="334"/>
      <c r="X913" s="334"/>
      <c r="Y913" s="335">
        <v>0.7</v>
      </c>
      <c r="Z913" s="336"/>
      <c r="AA913" s="336"/>
      <c r="AB913" s="337"/>
      <c r="AC913" s="338" t="s">
        <v>719</v>
      </c>
      <c r="AD913" s="339"/>
      <c r="AE913" s="339"/>
      <c r="AF913" s="339"/>
      <c r="AG913" s="339"/>
      <c r="AH913" s="340" t="s">
        <v>720</v>
      </c>
      <c r="AI913" s="341"/>
      <c r="AJ913" s="341"/>
      <c r="AK913" s="341"/>
      <c r="AL913" s="342" t="s">
        <v>634</v>
      </c>
      <c r="AM913" s="343"/>
      <c r="AN913" s="343"/>
      <c r="AO913" s="344"/>
      <c r="AP913" s="345"/>
      <c r="AQ913" s="345"/>
      <c r="AR913" s="345"/>
      <c r="AS913" s="345"/>
      <c r="AT913" s="345"/>
      <c r="AU913" s="345"/>
      <c r="AV913" s="345"/>
      <c r="AW913" s="345"/>
      <c r="AX913" s="345"/>
      <c r="AY913">
        <f>COUNTA($C$913)</f>
        <v>1</v>
      </c>
    </row>
    <row r="914" spans="1:51" ht="30" customHeight="1" x14ac:dyDescent="0.2">
      <c r="A914" s="358">
        <v>4</v>
      </c>
      <c r="B914" s="358">
        <v>1</v>
      </c>
      <c r="C914" s="346" t="s">
        <v>661</v>
      </c>
      <c r="D914" s="331"/>
      <c r="E914" s="331"/>
      <c r="F914" s="331"/>
      <c r="G914" s="331"/>
      <c r="H914" s="331"/>
      <c r="I914" s="331"/>
      <c r="J914" s="332">
        <v>6030001064779</v>
      </c>
      <c r="K914" s="333"/>
      <c r="L914" s="333"/>
      <c r="M914" s="333"/>
      <c r="N914" s="333"/>
      <c r="O914" s="333"/>
      <c r="P914" s="347" t="s">
        <v>662</v>
      </c>
      <c r="Q914" s="334"/>
      <c r="R914" s="334"/>
      <c r="S914" s="334"/>
      <c r="T914" s="334"/>
      <c r="U914" s="334"/>
      <c r="V914" s="334"/>
      <c r="W914" s="334"/>
      <c r="X914" s="334"/>
      <c r="Y914" s="335">
        <v>1</v>
      </c>
      <c r="Z914" s="336"/>
      <c r="AA914" s="336"/>
      <c r="AB914" s="337"/>
      <c r="AC914" s="338" t="s">
        <v>719</v>
      </c>
      <c r="AD914" s="339"/>
      <c r="AE914" s="339"/>
      <c r="AF914" s="339"/>
      <c r="AG914" s="339"/>
      <c r="AH914" s="340" t="s">
        <v>720</v>
      </c>
      <c r="AI914" s="341"/>
      <c r="AJ914" s="341"/>
      <c r="AK914" s="341"/>
      <c r="AL914" s="342" t="s">
        <v>634</v>
      </c>
      <c r="AM914" s="343"/>
      <c r="AN914" s="343"/>
      <c r="AO914" s="344"/>
      <c r="AP914" s="345"/>
      <c r="AQ914" s="345"/>
      <c r="AR914" s="345"/>
      <c r="AS914" s="345"/>
      <c r="AT914" s="345"/>
      <c r="AU914" s="345"/>
      <c r="AV914" s="345"/>
      <c r="AW914" s="345"/>
      <c r="AX914" s="345"/>
      <c r="AY914">
        <f>COUNTA($C$914)</f>
        <v>1</v>
      </c>
    </row>
    <row r="915" spans="1:51" ht="30" customHeight="1" x14ac:dyDescent="0.2">
      <c r="A915" s="358">
        <v>5</v>
      </c>
      <c r="B915" s="358">
        <v>1</v>
      </c>
      <c r="C915" s="331" t="s">
        <v>661</v>
      </c>
      <c r="D915" s="331"/>
      <c r="E915" s="331"/>
      <c r="F915" s="331"/>
      <c r="G915" s="331"/>
      <c r="H915" s="331"/>
      <c r="I915" s="331"/>
      <c r="J915" s="332">
        <v>6030001064779</v>
      </c>
      <c r="K915" s="333"/>
      <c r="L915" s="333"/>
      <c r="M915" s="333"/>
      <c r="N915" s="333"/>
      <c r="O915" s="333"/>
      <c r="P915" s="334" t="s">
        <v>663</v>
      </c>
      <c r="Q915" s="334"/>
      <c r="R915" s="334"/>
      <c r="S915" s="334"/>
      <c r="T915" s="334"/>
      <c r="U915" s="334"/>
      <c r="V915" s="334"/>
      <c r="W915" s="334"/>
      <c r="X915" s="334"/>
      <c r="Y915" s="335">
        <v>1</v>
      </c>
      <c r="Z915" s="336"/>
      <c r="AA915" s="336"/>
      <c r="AB915" s="337"/>
      <c r="AC915" s="338" t="s">
        <v>719</v>
      </c>
      <c r="AD915" s="339"/>
      <c r="AE915" s="339"/>
      <c r="AF915" s="339"/>
      <c r="AG915" s="339"/>
      <c r="AH915" s="340" t="s">
        <v>720</v>
      </c>
      <c r="AI915" s="341"/>
      <c r="AJ915" s="341"/>
      <c r="AK915" s="341"/>
      <c r="AL915" s="342" t="s">
        <v>634</v>
      </c>
      <c r="AM915" s="343"/>
      <c r="AN915" s="343"/>
      <c r="AO915" s="344"/>
      <c r="AP915" s="345"/>
      <c r="AQ915" s="345"/>
      <c r="AR915" s="345"/>
      <c r="AS915" s="345"/>
      <c r="AT915" s="345"/>
      <c r="AU915" s="345"/>
      <c r="AV915" s="345"/>
      <c r="AW915" s="345"/>
      <c r="AX915" s="345"/>
      <c r="AY915">
        <f>COUNTA($C$915)</f>
        <v>1</v>
      </c>
    </row>
    <row r="916" spans="1:51" ht="112.5" customHeight="1" x14ac:dyDescent="0.2">
      <c r="A916" s="358">
        <v>6</v>
      </c>
      <c r="B916" s="358">
        <v>1</v>
      </c>
      <c r="C916" s="331" t="s">
        <v>664</v>
      </c>
      <c r="D916" s="331"/>
      <c r="E916" s="331"/>
      <c r="F916" s="331"/>
      <c r="G916" s="331"/>
      <c r="H916" s="331"/>
      <c r="I916" s="331"/>
      <c r="J916" s="332">
        <v>2130005012653</v>
      </c>
      <c r="K916" s="333"/>
      <c r="L916" s="333"/>
      <c r="M916" s="333"/>
      <c r="N916" s="333"/>
      <c r="O916" s="333"/>
      <c r="P916" s="334" t="s">
        <v>665</v>
      </c>
      <c r="Q916" s="334"/>
      <c r="R916" s="334"/>
      <c r="S916" s="334"/>
      <c r="T916" s="334"/>
      <c r="U916" s="334"/>
      <c r="V916" s="334"/>
      <c r="W916" s="334"/>
      <c r="X916" s="334"/>
      <c r="Y916" s="335">
        <v>1</v>
      </c>
      <c r="Z916" s="336"/>
      <c r="AA916" s="336"/>
      <c r="AB916" s="337"/>
      <c r="AC916" s="338" t="s">
        <v>719</v>
      </c>
      <c r="AD916" s="339"/>
      <c r="AE916" s="339"/>
      <c r="AF916" s="339"/>
      <c r="AG916" s="339"/>
      <c r="AH916" s="340" t="s">
        <v>720</v>
      </c>
      <c r="AI916" s="341"/>
      <c r="AJ916" s="341"/>
      <c r="AK916" s="341"/>
      <c r="AL916" s="342" t="s">
        <v>634</v>
      </c>
      <c r="AM916" s="343"/>
      <c r="AN916" s="343"/>
      <c r="AO916" s="344"/>
      <c r="AP916" s="345"/>
      <c r="AQ916" s="345"/>
      <c r="AR916" s="345"/>
      <c r="AS916" s="345"/>
      <c r="AT916" s="345"/>
      <c r="AU916" s="345"/>
      <c r="AV916" s="345"/>
      <c r="AW916" s="345"/>
      <c r="AX916" s="345"/>
      <c r="AY916">
        <f>COUNTA($C$916)</f>
        <v>1</v>
      </c>
    </row>
    <row r="917" spans="1:51" ht="30" customHeight="1" x14ac:dyDescent="0.2">
      <c r="A917" s="358">
        <v>7</v>
      </c>
      <c r="B917" s="358">
        <v>1</v>
      </c>
      <c r="C917" s="331" t="s">
        <v>664</v>
      </c>
      <c r="D917" s="331"/>
      <c r="E917" s="331"/>
      <c r="F917" s="331"/>
      <c r="G917" s="331"/>
      <c r="H917" s="331"/>
      <c r="I917" s="331"/>
      <c r="J917" s="332">
        <v>2130005012653</v>
      </c>
      <c r="K917" s="333"/>
      <c r="L917" s="333"/>
      <c r="M917" s="333"/>
      <c r="N917" s="333"/>
      <c r="O917" s="333"/>
      <c r="P917" s="334" t="s">
        <v>666</v>
      </c>
      <c r="Q917" s="334"/>
      <c r="R917" s="334"/>
      <c r="S917" s="334"/>
      <c r="T917" s="334"/>
      <c r="U917" s="334"/>
      <c r="V917" s="334"/>
      <c r="W917" s="334"/>
      <c r="X917" s="334"/>
      <c r="Y917" s="335">
        <v>1</v>
      </c>
      <c r="Z917" s="336"/>
      <c r="AA917" s="336"/>
      <c r="AB917" s="337"/>
      <c r="AC917" s="338" t="s">
        <v>719</v>
      </c>
      <c r="AD917" s="339"/>
      <c r="AE917" s="339"/>
      <c r="AF917" s="339"/>
      <c r="AG917" s="339"/>
      <c r="AH917" s="340" t="s">
        <v>720</v>
      </c>
      <c r="AI917" s="341"/>
      <c r="AJ917" s="341"/>
      <c r="AK917" s="341"/>
      <c r="AL917" s="342" t="s">
        <v>634</v>
      </c>
      <c r="AM917" s="343"/>
      <c r="AN917" s="343"/>
      <c r="AO917" s="344"/>
      <c r="AP917" s="345"/>
      <c r="AQ917" s="345"/>
      <c r="AR917" s="345"/>
      <c r="AS917" s="345"/>
      <c r="AT917" s="345"/>
      <c r="AU917" s="345"/>
      <c r="AV917" s="345"/>
      <c r="AW917" s="345"/>
      <c r="AX917" s="345"/>
      <c r="AY917">
        <f>COUNTA($C$917)</f>
        <v>1</v>
      </c>
    </row>
    <row r="918" spans="1:51" ht="63" customHeight="1" x14ac:dyDescent="0.2">
      <c r="A918" s="358">
        <v>8</v>
      </c>
      <c r="B918" s="358">
        <v>1</v>
      </c>
      <c r="C918" s="331" t="s">
        <v>667</v>
      </c>
      <c r="D918" s="331"/>
      <c r="E918" s="331"/>
      <c r="F918" s="331"/>
      <c r="G918" s="331"/>
      <c r="H918" s="331"/>
      <c r="I918" s="331"/>
      <c r="J918" s="332">
        <v>7010005018666</v>
      </c>
      <c r="K918" s="333"/>
      <c r="L918" s="333"/>
      <c r="M918" s="333"/>
      <c r="N918" s="333"/>
      <c r="O918" s="333"/>
      <c r="P918" s="334" t="s">
        <v>668</v>
      </c>
      <c r="Q918" s="334"/>
      <c r="R918" s="334"/>
      <c r="S918" s="334"/>
      <c r="T918" s="334"/>
      <c r="U918" s="334"/>
      <c r="V918" s="334"/>
      <c r="W918" s="334"/>
      <c r="X918" s="334"/>
      <c r="Y918" s="335">
        <v>1</v>
      </c>
      <c r="Z918" s="336"/>
      <c r="AA918" s="336"/>
      <c r="AB918" s="337"/>
      <c r="AC918" s="338" t="s">
        <v>719</v>
      </c>
      <c r="AD918" s="339"/>
      <c r="AE918" s="339"/>
      <c r="AF918" s="339"/>
      <c r="AG918" s="339"/>
      <c r="AH918" s="340" t="s">
        <v>720</v>
      </c>
      <c r="AI918" s="341"/>
      <c r="AJ918" s="341"/>
      <c r="AK918" s="341"/>
      <c r="AL918" s="342" t="s">
        <v>634</v>
      </c>
      <c r="AM918" s="343"/>
      <c r="AN918" s="343"/>
      <c r="AO918" s="344"/>
      <c r="AP918" s="345"/>
      <c r="AQ918" s="345"/>
      <c r="AR918" s="345"/>
      <c r="AS918" s="345"/>
      <c r="AT918" s="345"/>
      <c r="AU918" s="345"/>
      <c r="AV918" s="345"/>
      <c r="AW918" s="345"/>
      <c r="AX918" s="345"/>
      <c r="AY918">
        <f>COUNTA($C$918)</f>
        <v>1</v>
      </c>
    </row>
    <row r="919" spans="1:51" ht="63" customHeight="1" x14ac:dyDescent="0.2">
      <c r="A919" s="358">
        <v>9</v>
      </c>
      <c r="B919" s="358">
        <v>1</v>
      </c>
      <c r="C919" s="331" t="s">
        <v>667</v>
      </c>
      <c r="D919" s="331"/>
      <c r="E919" s="331"/>
      <c r="F919" s="331"/>
      <c r="G919" s="331"/>
      <c r="H919" s="331"/>
      <c r="I919" s="331"/>
      <c r="J919" s="332">
        <v>7010005018666</v>
      </c>
      <c r="K919" s="333"/>
      <c r="L919" s="333"/>
      <c r="M919" s="333"/>
      <c r="N919" s="333"/>
      <c r="O919" s="333"/>
      <c r="P919" s="334" t="s">
        <v>669</v>
      </c>
      <c r="Q919" s="334"/>
      <c r="R919" s="334"/>
      <c r="S919" s="334"/>
      <c r="T919" s="334"/>
      <c r="U919" s="334"/>
      <c r="V919" s="334"/>
      <c r="W919" s="334"/>
      <c r="X919" s="334"/>
      <c r="Y919" s="335">
        <v>0.9</v>
      </c>
      <c r="Z919" s="336"/>
      <c r="AA919" s="336"/>
      <c r="AB919" s="337"/>
      <c r="AC919" s="338" t="s">
        <v>719</v>
      </c>
      <c r="AD919" s="339"/>
      <c r="AE919" s="339"/>
      <c r="AF919" s="339"/>
      <c r="AG919" s="339"/>
      <c r="AH919" s="340" t="s">
        <v>720</v>
      </c>
      <c r="AI919" s="341"/>
      <c r="AJ919" s="341"/>
      <c r="AK919" s="341"/>
      <c r="AL919" s="342" t="s">
        <v>634</v>
      </c>
      <c r="AM919" s="343"/>
      <c r="AN919" s="343"/>
      <c r="AO919" s="344"/>
      <c r="AP919" s="345"/>
      <c r="AQ919" s="345"/>
      <c r="AR919" s="345"/>
      <c r="AS919" s="345"/>
      <c r="AT919" s="345"/>
      <c r="AU919" s="345"/>
      <c r="AV919" s="345"/>
      <c r="AW919" s="345"/>
      <c r="AX919" s="345"/>
      <c r="AY919">
        <f>COUNTA($C$919)</f>
        <v>1</v>
      </c>
    </row>
    <row r="920" spans="1:51" ht="63" customHeight="1" x14ac:dyDescent="0.2">
      <c r="A920" s="358">
        <v>10</v>
      </c>
      <c r="B920" s="358">
        <v>1</v>
      </c>
      <c r="C920" s="331" t="s">
        <v>670</v>
      </c>
      <c r="D920" s="331"/>
      <c r="E920" s="331"/>
      <c r="F920" s="331"/>
      <c r="G920" s="331"/>
      <c r="H920" s="331"/>
      <c r="I920" s="331"/>
      <c r="J920" s="332">
        <v>5010605002253</v>
      </c>
      <c r="K920" s="333"/>
      <c r="L920" s="333"/>
      <c r="M920" s="333"/>
      <c r="N920" s="333"/>
      <c r="O920" s="333"/>
      <c r="P920" s="334" t="s">
        <v>671</v>
      </c>
      <c r="Q920" s="334"/>
      <c r="R920" s="334"/>
      <c r="S920" s="334"/>
      <c r="T920" s="334"/>
      <c r="U920" s="334"/>
      <c r="V920" s="334"/>
      <c r="W920" s="334"/>
      <c r="X920" s="334"/>
      <c r="Y920" s="335">
        <v>0.9</v>
      </c>
      <c r="Z920" s="336"/>
      <c r="AA920" s="336"/>
      <c r="AB920" s="337"/>
      <c r="AC920" s="338" t="s">
        <v>719</v>
      </c>
      <c r="AD920" s="339"/>
      <c r="AE920" s="339"/>
      <c r="AF920" s="339"/>
      <c r="AG920" s="339"/>
      <c r="AH920" s="340" t="s">
        <v>720</v>
      </c>
      <c r="AI920" s="341"/>
      <c r="AJ920" s="341"/>
      <c r="AK920" s="341"/>
      <c r="AL920" s="342" t="s">
        <v>634</v>
      </c>
      <c r="AM920" s="343"/>
      <c r="AN920" s="343"/>
      <c r="AO920" s="344"/>
      <c r="AP920" s="345"/>
      <c r="AQ920" s="345"/>
      <c r="AR920" s="345"/>
      <c r="AS920" s="345"/>
      <c r="AT920" s="345"/>
      <c r="AU920" s="345"/>
      <c r="AV920" s="345"/>
      <c r="AW920" s="345"/>
      <c r="AX920" s="345"/>
      <c r="AY920">
        <f>COUNTA($C$920)</f>
        <v>1</v>
      </c>
    </row>
    <row r="921" spans="1:51" ht="63" customHeight="1" x14ac:dyDescent="0.2">
      <c r="A921" s="358">
        <v>11</v>
      </c>
      <c r="B921" s="358">
        <v>1</v>
      </c>
      <c r="C921" s="331" t="s">
        <v>670</v>
      </c>
      <c r="D921" s="331"/>
      <c r="E921" s="331"/>
      <c r="F921" s="331"/>
      <c r="G921" s="331"/>
      <c r="H921" s="331"/>
      <c r="I921" s="331"/>
      <c r="J921" s="332">
        <v>5010605002253</v>
      </c>
      <c r="K921" s="333"/>
      <c r="L921" s="333"/>
      <c r="M921" s="333"/>
      <c r="N921" s="333"/>
      <c r="O921" s="333"/>
      <c r="P921" s="334" t="s">
        <v>672</v>
      </c>
      <c r="Q921" s="334"/>
      <c r="R921" s="334"/>
      <c r="S921" s="334"/>
      <c r="T921" s="334"/>
      <c r="U921" s="334"/>
      <c r="V921" s="334"/>
      <c r="W921" s="334"/>
      <c r="X921" s="334"/>
      <c r="Y921" s="335">
        <v>1</v>
      </c>
      <c r="Z921" s="336"/>
      <c r="AA921" s="336"/>
      <c r="AB921" s="337"/>
      <c r="AC921" s="338" t="s">
        <v>719</v>
      </c>
      <c r="AD921" s="339"/>
      <c r="AE921" s="339"/>
      <c r="AF921" s="339"/>
      <c r="AG921" s="339"/>
      <c r="AH921" s="340" t="s">
        <v>720</v>
      </c>
      <c r="AI921" s="341"/>
      <c r="AJ921" s="341"/>
      <c r="AK921" s="341"/>
      <c r="AL921" s="342" t="s">
        <v>634</v>
      </c>
      <c r="AM921" s="343"/>
      <c r="AN921" s="343"/>
      <c r="AO921" s="344"/>
      <c r="AP921" s="345"/>
      <c r="AQ921" s="345"/>
      <c r="AR921" s="345"/>
      <c r="AS921" s="345"/>
      <c r="AT921" s="345"/>
      <c r="AU921" s="345"/>
      <c r="AV921" s="345"/>
      <c r="AW921" s="345"/>
      <c r="AX921" s="345"/>
      <c r="AY921">
        <f>COUNTA($C$921)</f>
        <v>1</v>
      </c>
    </row>
    <row r="922" spans="1:51" ht="63" customHeight="1" x14ac:dyDescent="0.2">
      <c r="A922" s="358">
        <v>12</v>
      </c>
      <c r="B922" s="358">
        <v>1</v>
      </c>
      <c r="C922" s="331" t="s">
        <v>673</v>
      </c>
      <c r="D922" s="331"/>
      <c r="E922" s="331"/>
      <c r="F922" s="331"/>
      <c r="G922" s="331"/>
      <c r="H922" s="331"/>
      <c r="I922" s="331"/>
      <c r="J922" s="332">
        <v>9010405010452</v>
      </c>
      <c r="K922" s="333"/>
      <c r="L922" s="333"/>
      <c r="M922" s="333"/>
      <c r="N922" s="333"/>
      <c r="O922" s="333"/>
      <c r="P922" s="334" t="s">
        <v>674</v>
      </c>
      <c r="Q922" s="334"/>
      <c r="R922" s="334"/>
      <c r="S922" s="334"/>
      <c r="T922" s="334"/>
      <c r="U922" s="334"/>
      <c r="V922" s="334"/>
      <c r="W922" s="334"/>
      <c r="X922" s="334"/>
      <c r="Y922" s="335">
        <v>0.6</v>
      </c>
      <c r="Z922" s="336"/>
      <c r="AA922" s="336"/>
      <c r="AB922" s="337"/>
      <c r="AC922" s="338" t="s">
        <v>719</v>
      </c>
      <c r="AD922" s="339"/>
      <c r="AE922" s="339"/>
      <c r="AF922" s="339"/>
      <c r="AG922" s="339"/>
      <c r="AH922" s="340" t="s">
        <v>720</v>
      </c>
      <c r="AI922" s="341"/>
      <c r="AJ922" s="341"/>
      <c r="AK922" s="341"/>
      <c r="AL922" s="342" t="s">
        <v>634</v>
      </c>
      <c r="AM922" s="343"/>
      <c r="AN922" s="343"/>
      <c r="AO922" s="344"/>
      <c r="AP922" s="345"/>
      <c r="AQ922" s="345"/>
      <c r="AR922" s="345"/>
      <c r="AS922" s="345"/>
      <c r="AT922" s="345"/>
      <c r="AU922" s="345"/>
      <c r="AV922" s="345"/>
      <c r="AW922" s="345"/>
      <c r="AX922" s="345"/>
      <c r="AY922">
        <f>COUNTA($C$922)</f>
        <v>1</v>
      </c>
    </row>
    <row r="923" spans="1:51" ht="30" customHeight="1" x14ac:dyDescent="0.2">
      <c r="A923" s="358">
        <v>13</v>
      </c>
      <c r="B923" s="358">
        <v>1</v>
      </c>
      <c r="C923" s="331" t="s">
        <v>673</v>
      </c>
      <c r="D923" s="331"/>
      <c r="E923" s="331"/>
      <c r="F923" s="331"/>
      <c r="G923" s="331"/>
      <c r="H923" s="331"/>
      <c r="I923" s="331"/>
      <c r="J923" s="332">
        <v>9010405010452</v>
      </c>
      <c r="K923" s="333"/>
      <c r="L923" s="333"/>
      <c r="M923" s="333"/>
      <c r="N923" s="333"/>
      <c r="O923" s="333"/>
      <c r="P923" s="334" t="s">
        <v>675</v>
      </c>
      <c r="Q923" s="334"/>
      <c r="R923" s="334"/>
      <c r="S923" s="334"/>
      <c r="T923" s="334"/>
      <c r="U923" s="334"/>
      <c r="V923" s="334"/>
      <c r="W923" s="334"/>
      <c r="X923" s="334"/>
      <c r="Y923" s="335">
        <v>0.4</v>
      </c>
      <c r="Z923" s="336"/>
      <c r="AA923" s="336"/>
      <c r="AB923" s="337"/>
      <c r="AC923" s="338" t="s">
        <v>719</v>
      </c>
      <c r="AD923" s="339"/>
      <c r="AE923" s="339"/>
      <c r="AF923" s="339"/>
      <c r="AG923" s="339"/>
      <c r="AH923" s="340" t="s">
        <v>720</v>
      </c>
      <c r="AI923" s="341"/>
      <c r="AJ923" s="341"/>
      <c r="AK923" s="341"/>
      <c r="AL923" s="342" t="s">
        <v>634</v>
      </c>
      <c r="AM923" s="343"/>
      <c r="AN923" s="343"/>
      <c r="AO923" s="344"/>
      <c r="AP923" s="345"/>
      <c r="AQ923" s="345"/>
      <c r="AR923" s="345"/>
      <c r="AS923" s="345"/>
      <c r="AT923" s="345"/>
      <c r="AU923" s="345"/>
      <c r="AV923" s="345"/>
      <c r="AW923" s="345"/>
      <c r="AX923" s="345"/>
      <c r="AY923">
        <f>COUNTA($C$923)</f>
        <v>1</v>
      </c>
    </row>
    <row r="924" spans="1:51" ht="30" customHeight="1" x14ac:dyDescent="0.2">
      <c r="A924" s="358">
        <v>14</v>
      </c>
      <c r="B924" s="358">
        <v>1</v>
      </c>
      <c r="C924" s="331" t="s">
        <v>676</v>
      </c>
      <c r="D924" s="331"/>
      <c r="E924" s="331"/>
      <c r="F924" s="331"/>
      <c r="G924" s="331"/>
      <c r="H924" s="331"/>
      <c r="I924" s="331"/>
      <c r="J924" s="332">
        <v>9010601014612</v>
      </c>
      <c r="K924" s="333"/>
      <c r="L924" s="333"/>
      <c r="M924" s="333"/>
      <c r="N924" s="333"/>
      <c r="O924" s="333"/>
      <c r="P924" s="334" t="s">
        <v>677</v>
      </c>
      <c r="Q924" s="334"/>
      <c r="R924" s="334"/>
      <c r="S924" s="334"/>
      <c r="T924" s="334"/>
      <c r="U924" s="334"/>
      <c r="V924" s="334"/>
      <c r="W924" s="334"/>
      <c r="X924" s="334"/>
      <c r="Y924" s="335">
        <v>0.4</v>
      </c>
      <c r="Z924" s="336"/>
      <c r="AA924" s="336"/>
      <c r="AB924" s="337"/>
      <c r="AC924" s="338" t="s">
        <v>719</v>
      </c>
      <c r="AD924" s="339"/>
      <c r="AE924" s="339"/>
      <c r="AF924" s="339"/>
      <c r="AG924" s="339"/>
      <c r="AH924" s="340" t="s">
        <v>720</v>
      </c>
      <c r="AI924" s="341"/>
      <c r="AJ924" s="341"/>
      <c r="AK924" s="341"/>
      <c r="AL924" s="342" t="s">
        <v>634</v>
      </c>
      <c r="AM924" s="343"/>
      <c r="AN924" s="343"/>
      <c r="AO924" s="344"/>
      <c r="AP924" s="345"/>
      <c r="AQ924" s="345"/>
      <c r="AR924" s="345"/>
      <c r="AS924" s="345"/>
      <c r="AT924" s="345"/>
      <c r="AU924" s="345"/>
      <c r="AV924" s="345"/>
      <c r="AW924" s="345"/>
      <c r="AX924" s="345"/>
      <c r="AY924">
        <f>COUNTA($C$924)</f>
        <v>1</v>
      </c>
    </row>
    <row r="925" spans="1:51" ht="30" customHeight="1" x14ac:dyDescent="0.2">
      <c r="A925" s="358">
        <v>15</v>
      </c>
      <c r="B925" s="358">
        <v>1</v>
      </c>
      <c r="C925" s="331" t="s">
        <v>676</v>
      </c>
      <c r="D925" s="331"/>
      <c r="E925" s="331"/>
      <c r="F925" s="331"/>
      <c r="G925" s="331"/>
      <c r="H925" s="331"/>
      <c r="I925" s="331"/>
      <c r="J925" s="332">
        <v>9010601014612</v>
      </c>
      <c r="K925" s="333"/>
      <c r="L925" s="333"/>
      <c r="M925" s="333"/>
      <c r="N925" s="333"/>
      <c r="O925" s="333"/>
      <c r="P925" s="334" t="s">
        <v>678</v>
      </c>
      <c r="Q925" s="334"/>
      <c r="R925" s="334"/>
      <c r="S925" s="334"/>
      <c r="T925" s="334"/>
      <c r="U925" s="334"/>
      <c r="V925" s="334"/>
      <c r="W925" s="334"/>
      <c r="X925" s="334"/>
      <c r="Y925" s="335">
        <v>0.6</v>
      </c>
      <c r="Z925" s="336"/>
      <c r="AA925" s="336"/>
      <c r="AB925" s="337"/>
      <c r="AC925" s="338" t="s">
        <v>719</v>
      </c>
      <c r="AD925" s="339"/>
      <c r="AE925" s="339"/>
      <c r="AF925" s="339"/>
      <c r="AG925" s="339"/>
      <c r="AH925" s="340" t="s">
        <v>720</v>
      </c>
      <c r="AI925" s="341"/>
      <c r="AJ925" s="341"/>
      <c r="AK925" s="341"/>
      <c r="AL925" s="342" t="s">
        <v>634</v>
      </c>
      <c r="AM925" s="343"/>
      <c r="AN925" s="343"/>
      <c r="AO925" s="344"/>
      <c r="AP925" s="345"/>
      <c r="AQ925" s="345"/>
      <c r="AR925" s="345"/>
      <c r="AS925" s="345"/>
      <c r="AT925" s="345"/>
      <c r="AU925" s="345"/>
      <c r="AV925" s="345"/>
      <c r="AW925" s="345"/>
      <c r="AX925" s="345"/>
      <c r="AY925">
        <f>COUNTA($C$925)</f>
        <v>1</v>
      </c>
    </row>
    <row r="926" spans="1:51" ht="30" customHeight="1" x14ac:dyDescent="0.2">
      <c r="A926" s="358">
        <v>16</v>
      </c>
      <c r="B926" s="358">
        <v>1</v>
      </c>
      <c r="C926" s="331" t="s">
        <v>679</v>
      </c>
      <c r="D926" s="331"/>
      <c r="E926" s="331"/>
      <c r="F926" s="331"/>
      <c r="G926" s="331"/>
      <c r="H926" s="331"/>
      <c r="I926" s="331"/>
      <c r="J926" s="332">
        <v>6010001013960</v>
      </c>
      <c r="K926" s="333"/>
      <c r="L926" s="333"/>
      <c r="M926" s="333"/>
      <c r="N926" s="333"/>
      <c r="O926" s="333"/>
      <c r="P926" s="334" t="s">
        <v>680</v>
      </c>
      <c r="Q926" s="334"/>
      <c r="R926" s="334"/>
      <c r="S926" s="334"/>
      <c r="T926" s="334"/>
      <c r="U926" s="334"/>
      <c r="V926" s="334"/>
      <c r="W926" s="334"/>
      <c r="X926" s="334"/>
      <c r="Y926" s="335">
        <v>0.9</v>
      </c>
      <c r="Z926" s="336"/>
      <c r="AA926" s="336"/>
      <c r="AB926" s="337"/>
      <c r="AC926" s="338" t="s">
        <v>719</v>
      </c>
      <c r="AD926" s="339"/>
      <c r="AE926" s="339"/>
      <c r="AF926" s="339"/>
      <c r="AG926" s="339"/>
      <c r="AH926" s="340" t="s">
        <v>720</v>
      </c>
      <c r="AI926" s="341"/>
      <c r="AJ926" s="341"/>
      <c r="AK926" s="341"/>
      <c r="AL926" s="342" t="s">
        <v>634</v>
      </c>
      <c r="AM926" s="343"/>
      <c r="AN926" s="343"/>
      <c r="AO926" s="344"/>
      <c r="AP926" s="345"/>
      <c r="AQ926" s="345"/>
      <c r="AR926" s="345"/>
      <c r="AS926" s="345"/>
      <c r="AT926" s="345"/>
      <c r="AU926" s="345"/>
      <c r="AV926" s="345"/>
      <c r="AW926" s="345"/>
      <c r="AX926" s="345"/>
      <c r="AY926">
        <f>COUNTA($C$926)</f>
        <v>1</v>
      </c>
    </row>
    <row r="927" spans="1:51" s="16" customFormat="1" ht="30" customHeight="1" x14ac:dyDescent="0.2">
      <c r="A927" s="358">
        <v>17</v>
      </c>
      <c r="B927" s="358">
        <v>1</v>
      </c>
      <c r="C927" s="331" t="s">
        <v>681</v>
      </c>
      <c r="D927" s="331"/>
      <c r="E927" s="331"/>
      <c r="F927" s="331"/>
      <c r="G927" s="331"/>
      <c r="H927" s="331"/>
      <c r="I927" s="331"/>
      <c r="J927" s="332">
        <v>1180301015488</v>
      </c>
      <c r="K927" s="333"/>
      <c r="L927" s="333"/>
      <c r="M927" s="333"/>
      <c r="N927" s="333"/>
      <c r="O927" s="333"/>
      <c r="P927" s="334" t="s">
        <v>682</v>
      </c>
      <c r="Q927" s="334"/>
      <c r="R927" s="334"/>
      <c r="S927" s="334"/>
      <c r="T927" s="334"/>
      <c r="U927" s="334"/>
      <c r="V927" s="334"/>
      <c r="W927" s="334"/>
      <c r="X927" s="334"/>
      <c r="Y927" s="335">
        <v>0.9</v>
      </c>
      <c r="Z927" s="336"/>
      <c r="AA927" s="336"/>
      <c r="AB927" s="337"/>
      <c r="AC927" s="338" t="s">
        <v>719</v>
      </c>
      <c r="AD927" s="339"/>
      <c r="AE927" s="339"/>
      <c r="AF927" s="339"/>
      <c r="AG927" s="339"/>
      <c r="AH927" s="340" t="s">
        <v>720</v>
      </c>
      <c r="AI927" s="341"/>
      <c r="AJ927" s="341"/>
      <c r="AK927" s="341"/>
      <c r="AL927" s="342" t="s">
        <v>634</v>
      </c>
      <c r="AM927" s="343"/>
      <c r="AN927" s="343"/>
      <c r="AO927" s="344"/>
      <c r="AP927" s="345"/>
      <c r="AQ927" s="345"/>
      <c r="AR927" s="345"/>
      <c r="AS927" s="345"/>
      <c r="AT927" s="345"/>
      <c r="AU927" s="345"/>
      <c r="AV927" s="345"/>
      <c r="AW927" s="345"/>
      <c r="AX927" s="345"/>
      <c r="AY927">
        <f>COUNTA($C$927)</f>
        <v>1</v>
      </c>
    </row>
    <row r="928" spans="1:51" ht="74.25" customHeight="1" x14ac:dyDescent="0.2">
      <c r="A928" s="358">
        <v>18</v>
      </c>
      <c r="B928" s="358">
        <v>1</v>
      </c>
      <c r="C928" s="331" t="s">
        <v>683</v>
      </c>
      <c r="D928" s="331"/>
      <c r="E928" s="331"/>
      <c r="F928" s="331"/>
      <c r="G928" s="331"/>
      <c r="H928" s="331"/>
      <c r="I928" s="331"/>
      <c r="J928" s="332">
        <v>3010005003721</v>
      </c>
      <c r="K928" s="333"/>
      <c r="L928" s="333"/>
      <c r="M928" s="333"/>
      <c r="N928" s="333"/>
      <c r="O928" s="333"/>
      <c r="P928" s="334" t="s">
        <v>684</v>
      </c>
      <c r="Q928" s="334"/>
      <c r="R928" s="334"/>
      <c r="S928" s="334"/>
      <c r="T928" s="334"/>
      <c r="U928" s="334"/>
      <c r="V928" s="334"/>
      <c r="W928" s="334"/>
      <c r="X928" s="334"/>
      <c r="Y928" s="335">
        <v>0.7</v>
      </c>
      <c r="Z928" s="336"/>
      <c r="AA928" s="336"/>
      <c r="AB928" s="337"/>
      <c r="AC928" s="338" t="s">
        <v>719</v>
      </c>
      <c r="AD928" s="339"/>
      <c r="AE928" s="339"/>
      <c r="AF928" s="339"/>
      <c r="AG928" s="339"/>
      <c r="AH928" s="340" t="s">
        <v>720</v>
      </c>
      <c r="AI928" s="341"/>
      <c r="AJ928" s="341"/>
      <c r="AK928" s="341"/>
      <c r="AL928" s="342" t="s">
        <v>634</v>
      </c>
      <c r="AM928" s="343"/>
      <c r="AN928" s="343"/>
      <c r="AO928" s="344"/>
      <c r="AP928" s="345"/>
      <c r="AQ928" s="345"/>
      <c r="AR928" s="345"/>
      <c r="AS928" s="345"/>
      <c r="AT928" s="345"/>
      <c r="AU928" s="345"/>
      <c r="AV928" s="345"/>
      <c r="AW928" s="345"/>
      <c r="AX928" s="345"/>
      <c r="AY928">
        <f>COUNTA($C$928)</f>
        <v>1</v>
      </c>
    </row>
    <row r="929" spans="1:51" ht="74.25" hidden="1" customHeight="1" x14ac:dyDescent="0.2">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74.25" hidden="1" customHeight="1" x14ac:dyDescent="0.2">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2">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2">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2">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2">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2">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2">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2">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66.75" hidden="1" customHeight="1" x14ac:dyDescent="0.2">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2">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2">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258</v>
      </c>
      <c r="AD943" s="137"/>
      <c r="AE943" s="137"/>
      <c r="AF943" s="137"/>
      <c r="AG943" s="137"/>
      <c r="AH943" s="350" t="s">
        <v>285</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2">
      <c r="A944" s="358">
        <v>1</v>
      </c>
      <c r="B944" s="358">
        <v>1</v>
      </c>
      <c r="C944" s="346"/>
      <c r="D944" s="331"/>
      <c r="E944" s="331"/>
      <c r="F944" s="331"/>
      <c r="G944" s="331"/>
      <c r="H944" s="331"/>
      <c r="I944" s="331"/>
      <c r="J944" s="332"/>
      <c r="K944" s="333"/>
      <c r="L944" s="333"/>
      <c r="M944" s="333"/>
      <c r="N944" s="333"/>
      <c r="O944" s="333"/>
      <c r="P944" s="347"/>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2">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2">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2">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2">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2">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2">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2">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2">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2">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2">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2">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2">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2">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2">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2">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2">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2">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2">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2">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2">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2">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2">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2">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2">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2">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2">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2">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2">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2">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258</v>
      </c>
      <c r="AD976" s="137"/>
      <c r="AE976" s="137"/>
      <c r="AF976" s="137"/>
      <c r="AG976" s="137"/>
      <c r="AH976" s="350" t="s">
        <v>285</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2">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2">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2">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2">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2">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2">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2">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2">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2">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2">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2">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2">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2">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2">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2">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2">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2">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2">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2">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2">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2">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2">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2">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2">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2">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2">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2">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2">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2">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2">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258</v>
      </c>
      <c r="AD1009" s="137"/>
      <c r="AE1009" s="137"/>
      <c r="AF1009" s="137"/>
      <c r="AG1009" s="137"/>
      <c r="AH1009" s="350" t="s">
        <v>285</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2">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2">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2">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2">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2">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2">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2">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2">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2">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2">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2">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2">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2">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2">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2">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2">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2">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2">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2">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2">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2">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2">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2">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2">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2">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2">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2">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2">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2">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2">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258</v>
      </c>
      <c r="AD1042" s="137"/>
      <c r="AE1042" s="137"/>
      <c r="AF1042" s="137"/>
      <c r="AG1042" s="137"/>
      <c r="AH1042" s="350" t="s">
        <v>285</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2">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2">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2">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2">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2">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2">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2">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2">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2">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2">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2">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2">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2">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2">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2">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2">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2">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2">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2">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2">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2">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2">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2">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2">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2">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2">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2">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2">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2">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2">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258</v>
      </c>
      <c r="AD1075" s="137"/>
      <c r="AE1075" s="137"/>
      <c r="AF1075" s="137"/>
      <c r="AG1075" s="137"/>
      <c r="AH1075" s="350" t="s">
        <v>285</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2">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2">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2">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2">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2">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2">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2">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2">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2">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2">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2">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2">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2">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2">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2">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2">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2">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2">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2">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2">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2">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2">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2">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2">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2">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2">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2">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2">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2">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2">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2">
      <c r="A1106" s="359" t="s">
        <v>249</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3"/>
      <c r="AP1109" s="353" t="s">
        <v>250</v>
      </c>
      <c r="AQ1109" s="353"/>
      <c r="AR1109" s="353"/>
      <c r="AS1109" s="353"/>
      <c r="AT1109" s="353"/>
      <c r="AU1109" s="353"/>
      <c r="AV1109" s="353"/>
      <c r="AW1109" s="353"/>
      <c r="AX1109" s="353"/>
    </row>
    <row r="1110" spans="1:51" ht="30" customHeight="1" x14ac:dyDescent="0.2">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2">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2">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2">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2">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2">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2">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2">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2">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2">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2">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2">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2">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2">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2">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2">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2">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2">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2">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2">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2">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2">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2">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2">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2">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2">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2">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2">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2">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2">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2: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791">
    <cfRule type="expression" dxfId="1" priority="1">
      <formula>IF(RIGHT(TEXT(AU791,"0.#"),1)=".",FALSE,TRUE)</formula>
    </cfRule>
    <cfRule type="expression" dxfId="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714" max="16383" man="1"/>
    <brk id="747" max="16383" man="1"/>
    <brk id="786" max="16383" man="1"/>
    <brk id="908"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9" sqref="F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c r="M2" s="13" t="str">
        <f>IF(L2="","",K2)</f>
        <v/>
      </c>
      <c r="N2" s="13" t="str">
        <f>IF(M2="","",IF(N1&lt;&gt;"",CONCATENATE(N1,"、",M2),M2))</f>
        <v/>
      </c>
      <c r="O2" s="13"/>
      <c r="P2" s="12" t="s">
        <v>73</v>
      </c>
      <c r="Q2" s="17" t="s">
        <v>648</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648</v>
      </c>
      <c r="M3" s="13" t="str">
        <f t="shared" ref="M3:M11" si="2">IF(L3="","",K3)</f>
        <v>文教及び科学振興</v>
      </c>
      <c r="N3" s="13" t="str">
        <f>IF(M3="",N2,IF(N2&lt;&gt;"",CONCATENATE(N2,"、",M3),M3))</f>
        <v>文教及び科学振興</v>
      </c>
      <c r="O3" s="13"/>
      <c r="P3" s="12" t="s">
        <v>74</v>
      </c>
      <c r="Q3" s="17" t="s">
        <v>648</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2">
      <c r="A6" s="14" t="s">
        <v>88</v>
      </c>
      <c r="B6" s="15" t="s">
        <v>648</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2">
      <c r="A10" s="14" t="s">
        <v>247</v>
      </c>
      <c r="B10" s="15" t="s">
        <v>648</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2">
      <c r="A24" s="74" t="s">
        <v>321</v>
      </c>
      <c r="B24" s="15"/>
      <c r="C24" s="13" t="str">
        <f t="shared" si="9"/>
        <v/>
      </c>
      <c r="D24" s="13" t="str">
        <f>IF(C24="",D23,IF(D23&lt;&gt;"",CONCATENATE(D23,"、",C24),C24))</f>
        <v>科学技術・イノベーション、国土強靱化施策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2">
      <c r="A38" s="13"/>
      <c r="B38" s="13"/>
      <c r="F38" s="13"/>
      <c r="G38" s="19"/>
      <c r="K38" s="13"/>
      <c r="L38" s="13"/>
      <c r="O38" s="13"/>
      <c r="P38" s="13"/>
      <c r="Q38" s="19"/>
      <c r="T38" s="13"/>
      <c r="U38" s="32" t="s">
        <v>305</v>
      </c>
      <c r="Y38" s="32" t="s">
        <v>369</v>
      </c>
      <c r="Z38" s="32" t="s">
        <v>500</v>
      </c>
      <c r="AF38" s="30"/>
      <c r="AK38" s="42" t="str">
        <f t="shared" si="7"/>
        <v>k</v>
      </c>
    </row>
    <row r="39" spans="1:37" x14ac:dyDescent="0.2">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2">
      <c r="A40" s="13"/>
      <c r="B40" s="13"/>
      <c r="F40" s="13"/>
      <c r="G40" s="19"/>
      <c r="K40" s="13"/>
      <c r="L40" s="13"/>
      <c r="O40" s="13"/>
      <c r="P40" s="13"/>
      <c r="Q40" s="19"/>
      <c r="T40" s="13"/>
      <c r="Y40" s="32" t="s">
        <v>371</v>
      </c>
      <c r="Z40" s="32" t="s">
        <v>502</v>
      </c>
      <c r="AF40" s="30"/>
      <c r="AK40" s="42" t="str">
        <f t="shared" si="7"/>
        <v>m</v>
      </c>
    </row>
    <row r="41" spans="1:37" x14ac:dyDescent="0.2">
      <c r="A41" s="13"/>
      <c r="B41" s="13"/>
      <c r="F41" s="13"/>
      <c r="G41" s="19"/>
      <c r="K41" s="13"/>
      <c r="L41" s="13"/>
      <c r="O41" s="13"/>
      <c r="P41" s="13"/>
      <c r="Q41" s="19"/>
      <c r="T41" s="13"/>
      <c r="Y41" s="32" t="s">
        <v>372</v>
      </c>
      <c r="Z41" s="32" t="s">
        <v>503</v>
      </c>
      <c r="AF41" s="30"/>
      <c r="AK41" s="42" t="str">
        <f t="shared" si="7"/>
        <v>n</v>
      </c>
    </row>
    <row r="42" spans="1:37" x14ac:dyDescent="0.2">
      <c r="A42" s="13"/>
      <c r="B42" s="13"/>
      <c r="F42" s="13"/>
      <c r="G42" s="19"/>
      <c r="K42" s="13"/>
      <c r="L42" s="13"/>
      <c r="O42" s="13"/>
      <c r="P42" s="13"/>
      <c r="Q42" s="19"/>
      <c r="T42" s="13"/>
      <c r="Y42" s="32" t="s">
        <v>373</v>
      </c>
      <c r="Z42" s="32" t="s">
        <v>504</v>
      </c>
      <c r="AF42" s="30"/>
      <c r="AK42" s="42" t="str">
        <f t="shared" si="7"/>
        <v>o</v>
      </c>
    </row>
    <row r="43" spans="1:37" x14ac:dyDescent="0.2">
      <c r="A43" s="13"/>
      <c r="B43" s="13"/>
      <c r="F43" s="13"/>
      <c r="G43" s="19"/>
      <c r="K43" s="13"/>
      <c r="L43" s="13"/>
      <c r="O43" s="13"/>
      <c r="P43" s="13"/>
      <c r="Q43" s="19"/>
      <c r="T43" s="13"/>
      <c r="Y43" s="32" t="s">
        <v>374</v>
      </c>
      <c r="Z43" s="32" t="s">
        <v>505</v>
      </c>
      <c r="AF43" s="30"/>
      <c r="AK43" s="42" t="str">
        <f t="shared" si="7"/>
        <v>p</v>
      </c>
    </row>
    <row r="44" spans="1:37" x14ac:dyDescent="0.2">
      <c r="A44" s="13"/>
      <c r="B44" s="13"/>
      <c r="F44" s="13"/>
      <c r="G44" s="19"/>
      <c r="K44" s="13"/>
      <c r="L44" s="13"/>
      <c r="O44" s="13"/>
      <c r="P44" s="13"/>
      <c r="Q44" s="19"/>
      <c r="T44" s="13"/>
      <c r="Y44" s="32" t="s">
        <v>375</v>
      </c>
      <c r="Z44" s="32" t="s">
        <v>506</v>
      </c>
      <c r="AF44" s="30"/>
      <c r="AK44" s="42" t="str">
        <f t="shared" si="7"/>
        <v>q</v>
      </c>
    </row>
    <row r="45" spans="1:37" x14ac:dyDescent="0.2">
      <c r="A45" s="13"/>
      <c r="B45" s="13"/>
      <c r="F45" s="13"/>
      <c r="G45" s="19"/>
      <c r="K45" s="13"/>
      <c r="L45" s="13"/>
      <c r="O45" s="13"/>
      <c r="P45" s="13"/>
      <c r="Q45" s="19"/>
      <c r="T45" s="13"/>
      <c r="Y45" s="32" t="s">
        <v>376</v>
      </c>
      <c r="Z45" s="32" t="s">
        <v>507</v>
      </c>
      <c r="AF45" s="30"/>
      <c r="AK45" s="42" t="str">
        <f t="shared" si="7"/>
        <v>r</v>
      </c>
    </row>
    <row r="46" spans="1:37" x14ac:dyDescent="0.2">
      <c r="A46" s="13"/>
      <c r="B46" s="13"/>
      <c r="F46" s="13"/>
      <c r="G46" s="19"/>
      <c r="K46" s="13"/>
      <c r="L46" s="13"/>
      <c r="O46" s="13"/>
      <c r="P46" s="13"/>
      <c r="Q46" s="19"/>
      <c r="T46" s="13"/>
      <c r="Y46" s="32" t="s">
        <v>377</v>
      </c>
      <c r="Z46" s="32" t="s">
        <v>508</v>
      </c>
      <c r="AF46" s="30"/>
      <c r="AK46" s="42" t="str">
        <f t="shared" si="7"/>
        <v>s</v>
      </c>
    </row>
    <row r="47" spans="1:37" x14ac:dyDescent="0.2">
      <c r="A47" s="13"/>
      <c r="B47" s="13"/>
      <c r="F47" s="13"/>
      <c r="G47" s="19"/>
      <c r="K47" s="13"/>
      <c r="L47" s="13"/>
      <c r="O47" s="13"/>
      <c r="P47" s="13"/>
      <c r="Q47" s="19"/>
      <c r="T47" s="13"/>
      <c r="Y47" s="32" t="s">
        <v>378</v>
      </c>
      <c r="Z47" s="32" t="s">
        <v>509</v>
      </c>
      <c r="AF47" s="30"/>
      <c r="AK47" s="42" t="str">
        <f t="shared" si="7"/>
        <v>t</v>
      </c>
    </row>
    <row r="48" spans="1:37" x14ac:dyDescent="0.2">
      <c r="A48" s="13"/>
      <c r="B48" s="13"/>
      <c r="F48" s="13"/>
      <c r="G48" s="19"/>
      <c r="K48" s="13"/>
      <c r="L48" s="13"/>
      <c r="O48" s="13"/>
      <c r="P48" s="13"/>
      <c r="Q48" s="19"/>
      <c r="T48" s="13"/>
      <c r="Y48" s="32" t="s">
        <v>379</v>
      </c>
      <c r="Z48" s="32" t="s">
        <v>510</v>
      </c>
      <c r="AF48" s="30"/>
      <c r="AK48" s="42" t="str">
        <f t="shared" si="7"/>
        <v>u</v>
      </c>
    </row>
    <row r="49" spans="1:37" x14ac:dyDescent="0.2">
      <c r="A49" s="13"/>
      <c r="B49" s="13"/>
      <c r="F49" s="13"/>
      <c r="G49" s="19"/>
      <c r="K49" s="13"/>
      <c r="L49" s="13"/>
      <c r="O49" s="13"/>
      <c r="P49" s="13"/>
      <c r="Q49" s="19"/>
      <c r="T49" s="13"/>
      <c r="Y49" s="32" t="s">
        <v>380</v>
      </c>
      <c r="Z49" s="32" t="s">
        <v>511</v>
      </c>
      <c r="AF49" s="30"/>
      <c r="AK49" s="42" t="str">
        <f t="shared" si="7"/>
        <v>v</v>
      </c>
    </row>
    <row r="50" spans="1:37" x14ac:dyDescent="0.2">
      <c r="A50" s="13"/>
      <c r="B50" s="13"/>
      <c r="F50" s="13"/>
      <c r="G50" s="19"/>
      <c r="K50" s="13"/>
      <c r="L50" s="13"/>
      <c r="O50" s="13"/>
      <c r="P50" s="13"/>
      <c r="Q50" s="19"/>
      <c r="T50" s="13"/>
      <c r="Y50" s="32" t="s">
        <v>381</v>
      </c>
      <c r="Z50" s="32" t="s">
        <v>512</v>
      </c>
      <c r="AF50" s="30"/>
    </row>
    <row r="51" spans="1:37" x14ac:dyDescent="0.2">
      <c r="A51" s="13"/>
      <c r="B51" s="13"/>
      <c r="F51" s="13"/>
      <c r="G51" s="19"/>
      <c r="K51" s="13"/>
      <c r="L51" s="13"/>
      <c r="O51" s="13"/>
      <c r="P51" s="13"/>
      <c r="Q51" s="19"/>
      <c r="T51" s="13"/>
      <c r="Y51" s="32" t="s">
        <v>382</v>
      </c>
      <c r="Z51" s="32" t="s">
        <v>513</v>
      </c>
      <c r="AF51" s="30"/>
    </row>
    <row r="52" spans="1:37" x14ac:dyDescent="0.2">
      <c r="A52" s="13"/>
      <c r="B52" s="13"/>
      <c r="F52" s="13"/>
      <c r="G52" s="19"/>
      <c r="K52" s="13"/>
      <c r="L52" s="13"/>
      <c r="O52" s="13"/>
      <c r="P52" s="13"/>
      <c r="Q52" s="19"/>
      <c r="T52" s="13"/>
      <c r="Y52" s="32" t="s">
        <v>383</v>
      </c>
      <c r="Z52" s="32" t="s">
        <v>514</v>
      </c>
      <c r="AF52" s="30"/>
    </row>
    <row r="53" spans="1:37" x14ac:dyDescent="0.2">
      <c r="A53" s="13"/>
      <c r="B53" s="13"/>
      <c r="F53" s="13"/>
      <c r="G53" s="19"/>
      <c r="K53" s="13"/>
      <c r="L53" s="13"/>
      <c r="O53" s="13"/>
      <c r="P53" s="13"/>
      <c r="Q53" s="19"/>
      <c r="T53" s="13"/>
      <c r="Y53" s="32" t="s">
        <v>384</v>
      </c>
      <c r="Z53" s="32" t="s">
        <v>515</v>
      </c>
      <c r="AF53" s="30"/>
    </row>
    <row r="54" spans="1:37" x14ac:dyDescent="0.2">
      <c r="A54" s="13"/>
      <c r="B54" s="13"/>
      <c r="F54" s="13"/>
      <c r="G54" s="19"/>
      <c r="K54" s="13"/>
      <c r="L54" s="13"/>
      <c r="O54" s="13"/>
      <c r="P54" s="20"/>
      <c r="Q54" s="19"/>
      <c r="T54" s="13"/>
      <c r="Y54" s="32" t="s">
        <v>385</v>
      </c>
      <c r="Z54" s="32" t="s">
        <v>516</v>
      </c>
      <c r="AF54" s="30"/>
    </row>
    <row r="55" spans="1:37" x14ac:dyDescent="0.2">
      <c r="A55" s="13"/>
      <c r="B55" s="13"/>
      <c r="F55" s="13"/>
      <c r="G55" s="19"/>
      <c r="K55" s="13"/>
      <c r="L55" s="13"/>
      <c r="O55" s="13"/>
      <c r="P55" s="13"/>
      <c r="Q55" s="19"/>
      <c r="T55" s="13"/>
      <c r="Y55" s="32" t="s">
        <v>386</v>
      </c>
      <c r="Z55" s="32" t="s">
        <v>517</v>
      </c>
      <c r="AF55" s="30"/>
    </row>
    <row r="56" spans="1:37" x14ac:dyDescent="0.2">
      <c r="A56" s="13"/>
      <c r="B56" s="13"/>
      <c r="F56" s="13"/>
      <c r="G56" s="19"/>
      <c r="K56" s="13"/>
      <c r="L56" s="13"/>
      <c r="O56" s="13"/>
      <c r="P56" s="13"/>
      <c r="Q56" s="19"/>
      <c r="T56" s="13"/>
      <c r="Y56" s="32" t="s">
        <v>387</v>
      </c>
      <c r="Z56" s="32" t="s">
        <v>518</v>
      </c>
      <c r="AF56" s="30"/>
    </row>
    <row r="57" spans="1:37" x14ac:dyDescent="0.2">
      <c r="A57" s="13"/>
      <c r="B57" s="13"/>
      <c r="F57" s="13"/>
      <c r="G57" s="19"/>
      <c r="K57" s="13"/>
      <c r="L57" s="13"/>
      <c r="O57" s="13"/>
      <c r="P57" s="13"/>
      <c r="Q57" s="19"/>
      <c r="T57" s="13"/>
      <c r="Y57" s="32" t="s">
        <v>388</v>
      </c>
      <c r="Z57" s="32" t="s">
        <v>519</v>
      </c>
      <c r="AF57" s="30"/>
    </row>
    <row r="58" spans="1:37" x14ac:dyDescent="0.2">
      <c r="A58" s="13"/>
      <c r="B58" s="13"/>
      <c r="F58" s="13"/>
      <c r="G58" s="19"/>
      <c r="K58" s="13"/>
      <c r="L58" s="13"/>
      <c r="O58" s="13"/>
      <c r="P58" s="13"/>
      <c r="Q58" s="19"/>
      <c r="T58" s="13"/>
      <c r="Y58" s="32" t="s">
        <v>389</v>
      </c>
      <c r="Z58" s="32" t="s">
        <v>520</v>
      </c>
      <c r="AF58" s="30"/>
    </row>
    <row r="59" spans="1:37" x14ac:dyDescent="0.2">
      <c r="A59" s="13"/>
      <c r="B59" s="13"/>
      <c r="F59" s="13"/>
      <c r="G59" s="19"/>
      <c r="K59" s="13"/>
      <c r="L59" s="13"/>
      <c r="O59" s="13"/>
      <c r="P59" s="13"/>
      <c r="Q59" s="19"/>
      <c r="T59" s="13"/>
      <c r="Y59" s="32" t="s">
        <v>390</v>
      </c>
      <c r="Z59" s="32" t="s">
        <v>521</v>
      </c>
      <c r="AF59" s="30"/>
    </row>
    <row r="60" spans="1:37" x14ac:dyDescent="0.2">
      <c r="A60" s="13"/>
      <c r="B60" s="13"/>
      <c r="F60" s="13"/>
      <c r="G60" s="19"/>
      <c r="K60" s="13"/>
      <c r="L60" s="13"/>
      <c r="O60" s="13"/>
      <c r="P60" s="13"/>
      <c r="Q60" s="19"/>
      <c r="T60" s="13"/>
      <c r="Y60" s="32" t="s">
        <v>391</v>
      </c>
      <c r="Z60" s="32" t="s">
        <v>522</v>
      </c>
      <c r="AF60" s="30"/>
    </row>
    <row r="61" spans="1:37" x14ac:dyDescent="0.2">
      <c r="A61" s="13"/>
      <c r="B61" s="13"/>
      <c r="F61" s="13"/>
      <c r="G61" s="19"/>
      <c r="K61" s="13"/>
      <c r="L61" s="13"/>
      <c r="O61" s="13"/>
      <c r="P61" s="13"/>
      <c r="Q61" s="19"/>
      <c r="T61" s="13"/>
      <c r="Y61" s="32" t="s">
        <v>392</v>
      </c>
      <c r="Z61" s="32" t="s">
        <v>523</v>
      </c>
      <c r="AF61" s="30"/>
    </row>
    <row r="62" spans="1:37" x14ac:dyDescent="0.2">
      <c r="A62" s="13"/>
      <c r="B62" s="13"/>
      <c r="F62" s="13"/>
      <c r="G62" s="19"/>
      <c r="K62" s="13"/>
      <c r="L62" s="13"/>
      <c r="O62" s="13"/>
      <c r="P62" s="13"/>
      <c r="Q62" s="19"/>
      <c r="T62" s="13"/>
      <c r="Y62" s="32" t="s">
        <v>393</v>
      </c>
      <c r="Z62" s="32" t="s">
        <v>524</v>
      </c>
      <c r="AF62" s="30"/>
    </row>
    <row r="63" spans="1:37" x14ac:dyDescent="0.2">
      <c r="A63" s="13"/>
      <c r="B63" s="13"/>
      <c r="F63" s="13"/>
      <c r="G63" s="19"/>
      <c r="K63" s="13"/>
      <c r="L63" s="13"/>
      <c r="O63" s="13"/>
      <c r="P63" s="13"/>
      <c r="Q63" s="19"/>
      <c r="T63" s="13"/>
      <c r="Y63" s="32" t="s">
        <v>394</v>
      </c>
      <c r="Z63" s="32" t="s">
        <v>525</v>
      </c>
      <c r="AF63" s="30"/>
    </row>
    <row r="64" spans="1:37" x14ac:dyDescent="0.2">
      <c r="A64" s="13"/>
      <c r="B64" s="13"/>
      <c r="F64" s="13"/>
      <c r="G64" s="19"/>
      <c r="K64" s="13"/>
      <c r="L64" s="13"/>
      <c r="O64" s="13"/>
      <c r="P64" s="13"/>
      <c r="Q64" s="19"/>
      <c r="T64" s="13"/>
      <c r="Y64" s="32" t="s">
        <v>395</v>
      </c>
      <c r="Z64" s="32" t="s">
        <v>526</v>
      </c>
      <c r="AF64" s="30"/>
    </row>
    <row r="65" spans="1:32" x14ac:dyDescent="0.2">
      <c r="A65" s="13"/>
      <c r="B65" s="13"/>
      <c r="F65" s="13"/>
      <c r="G65" s="19"/>
      <c r="K65" s="13"/>
      <c r="L65" s="13"/>
      <c r="O65" s="13"/>
      <c r="P65" s="13"/>
      <c r="Q65" s="19"/>
      <c r="T65" s="13"/>
      <c r="Y65" s="32" t="s">
        <v>396</v>
      </c>
      <c r="Z65" s="32" t="s">
        <v>527</v>
      </c>
      <c r="AF65" s="30"/>
    </row>
    <row r="66" spans="1:32" x14ac:dyDescent="0.2">
      <c r="A66" s="13"/>
      <c r="B66" s="13"/>
      <c r="F66" s="13"/>
      <c r="G66" s="19"/>
      <c r="K66" s="13"/>
      <c r="L66" s="13"/>
      <c r="O66" s="13"/>
      <c r="P66" s="13"/>
      <c r="Q66" s="19"/>
      <c r="T66" s="13"/>
      <c r="Y66" s="32" t="s">
        <v>70</v>
      </c>
      <c r="Z66" s="32" t="s">
        <v>528</v>
      </c>
      <c r="AF66" s="30"/>
    </row>
    <row r="67" spans="1:32" x14ac:dyDescent="0.2">
      <c r="A67" s="13"/>
      <c r="B67" s="13"/>
      <c r="F67" s="13"/>
      <c r="G67" s="19"/>
      <c r="K67" s="13"/>
      <c r="L67" s="13"/>
      <c r="O67" s="13"/>
      <c r="P67" s="13"/>
      <c r="Q67" s="19"/>
      <c r="T67" s="13"/>
      <c r="Y67" s="32" t="s">
        <v>397</v>
      </c>
      <c r="Z67" s="32" t="s">
        <v>529</v>
      </c>
      <c r="AF67" s="30"/>
    </row>
    <row r="68" spans="1:32" x14ac:dyDescent="0.2">
      <c r="A68" s="13"/>
      <c r="B68" s="13"/>
      <c r="F68" s="13"/>
      <c r="G68" s="19"/>
      <c r="K68" s="13"/>
      <c r="L68" s="13"/>
      <c r="O68" s="13"/>
      <c r="P68" s="13"/>
      <c r="Q68" s="19"/>
      <c r="T68" s="13"/>
      <c r="Y68" s="32" t="s">
        <v>398</v>
      </c>
      <c r="Z68" s="32" t="s">
        <v>530</v>
      </c>
      <c r="AF68" s="30"/>
    </row>
    <row r="69" spans="1:32" x14ac:dyDescent="0.2">
      <c r="A69" s="13"/>
      <c r="B69" s="13"/>
      <c r="F69" s="13"/>
      <c r="G69" s="19"/>
      <c r="K69" s="13"/>
      <c r="L69" s="13"/>
      <c r="O69" s="13"/>
      <c r="P69" s="13"/>
      <c r="Q69" s="19"/>
      <c r="T69" s="13"/>
      <c r="Y69" s="32" t="s">
        <v>399</v>
      </c>
      <c r="Z69" s="32" t="s">
        <v>531</v>
      </c>
      <c r="AF69" s="30"/>
    </row>
    <row r="70" spans="1:32" x14ac:dyDescent="0.2">
      <c r="A70" s="13"/>
      <c r="B70" s="13"/>
      <c r="Y70" s="32" t="s">
        <v>400</v>
      </c>
      <c r="Z70" s="32" t="s">
        <v>532</v>
      </c>
    </row>
    <row r="71" spans="1:32" x14ac:dyDescent="0.2">
      <c r="Y71" s="32" t="s">
        <v>401</v>
      </c>
      <c r="Z71" s="32" t="s">
        <v>533</v>
      </c>
    </row>
    <row r="72" spans="1:32" x14ac:dyDescent="0.2">
      <c r="Y72" s="32" t="s">
        <v>402</v>
      </c>
      <c r="Z72" s="32" t="s">
        <v>534</v>
      </c>
    </row>
    <row r="73" spans="1:32" x14ac:dyDescent="0.2">
      <c r="Y73" s="32" t="s">
        <v>403</v>
      </c>
      <c r="Z73" s="32" t="s">
        <v>535</v>
      </c>
    </row>
    <row r="74" spans="1:32" x14ac:dyDescent="0.2">
      <c r="Y74" s="32" t="s">
        <v>404</v>
      </c>
      <c r="Z74" s="32" t="s">
        <v>536</v>
      </c>
    </row>
    <row r="75" spans="1:32" x14ac:dyDescent="0.2">
      <c r="Y75" s="32" t="s">
        <v>405</v>
      </c>
      <c r="Z75" s="32" t="s">
        <v>537</v>
      </c>
    </row>
    <row r="76" spans="1:32" x14ac:dyDescent="0.2">
      <c r="Y76" s="32" t="s">
        <v>406</v>
      </c>
      <c r="Z76" s="32" t="s">
        <v>538</v>
      </c>
    </row>
    <row r="77" spans="1:32" x14ac:dyDescent="0.2">
      <c r="Y77" s="32" t="s">
        <v>407</v>
      </c>
      <c r="Z77" s="32" t="s">
        <v>539</v>
      </c>
    </row>
    <row r="78" spans="1:32" x14ac:dyDescent="0.2">
      <c r="Y78" s="32" t="s">
        <v>408</v>
      </c>
      <c r="Z78" s="32" t="s">
        <v>540</v>
      </c>
    </row>
    <row r="79" spans="1:32" x14ac:dyDescent="0.2">
      <c r="Y79" s="32" t="s">
        <v>409</v>
      </c>
      <c r="Z79" s="32" t="s">
        <v>541</v>
      </c>
    </row>
    <row r="80" spans="1:32" x14ac:dyDescent="0.2">
      <c r="Y80" s="32" t="s">
        <v>410</v>
      </c>
      <c r="Z80" s="32" t="s">
        <v>542</v>
      </c>
    </row>
    <row r="81" spans="25:26" x14ac:dyDescent="0.2">
      <c r="Y81" s="32" t="s">
        <v>411</v>
      </c>
      <c r="Z81" s="32" t="s">
        <v>543</v>
      </c>
    </row>
    <row r="82" spans="25:26" x14ac:dyDescent="0.2">
      <c r="Y82" s="32" t="s">
        <v>412</v>
      </c>
      <c r="Z82" s="32" t="s">
        <v>544</v>
      </c>
    </row>
    <row r="83" spans="25:26" x14ac:dyDescent="0.2">
      <c r="Y83" s="32" t="s">
        <v>413</v>
      </c>
      <c r="Z83" s="32" t="s">
        <v>545</v>
      </c>
    </row>
    <row r="84" spans="25:26" x14ac:dyDescent="0.2">
      <c r="Y84" s="32" t="s">
        <v>414</v>
      </c>
      <c r="Z84" s="32" t="s">
        <v>546</v>
      </c>
    </row>
    <row r="85" spans="25:26" x14ac:dyDescent="0.2">
      <c r="Y85" s="32" t="s">
        <v>415</v>
      </c>
      <c r="Z85" s="32" t="s">
        <v>547</v>
      </c>
    </row>
    <row r="86" spans="25:26" x14ac:dyDescent="0.2">
      <c r="Y86" s="32" t="s">
        <v>416</v>
      </c>
      <c r="Z86" s="32" t="s">
        <v>548</v>
      </c>
    </row>
    <row r="87" spans="25:26" x14ac:dyDescent="0.2">
      <c r="Y87" s="32" t="s">
        <v>417</v>
      </c>
      <c r="Z87" s="32" t="s">
        <v>549</v>
      </c>
    </row>
    <row r="88" spans="25:26" x14ac:dyDescent="0.2">
      <c r="Y88" s="32" t="s">
        <v>418</v>
      </c>
      <c r="Z88" s="32" t="s">
        <v>550</v>
      </c>
    </row>
    <row r="89" spans="25:26" x14ac:dyDescent="0.2">
      <c r="Y89" s="32" t="s">
        <v>419</v>
      </c>
      <c r="Z89" s="32" t="s">
        <v>551</v>
      </c>
    </row>
    <row r="90" spans="25:26" x14ac:dyDescent="0.2">
      <c r="Y90" s="32" t="s">
        <v>420</v>
      </c>
      <c r="Z90" s="32" t="s">
        <v>552</v>
      </c>
    </row>
    <row r="91" spans="25:26" x14ac:dyDescent="0.2">
      <c r="Y91" s="32" t="s">
        <v>421</v>
      </c>
      <c r="Z91" s="32" t="s">
        <v>553</v>
      </c>
    </row>
    <row r="92" spans="25:26" x14ac:dyDescent="0.2">
      <c r="Y92" s="32" t="s">
        <v>422</v>
      </c>
      <c r="Z92" s="32" t="s">
        <v>554</v>
      </c>
    </row>
    <row r="93" spans="25:26" x14ac:dyDescent="0.2">
      <c r="Y93" s="32" t="s">
        <v>423</v>
      </c>
      <c r="Z93" s="32" t="s">
        <v>555</v>
      </c>
    </row>
    <row r="94" spans="25:26" x14ac:dyDescent="0.2">
      <c r="Y94" s="32" t="s">
        <v>424</v>
      </c>
      <c r="Z94" s="32" t="s">
        <v>556</v>
      </c>
    </row>
    <row r="95" spans="25:26" x14ac:dyDescent="0.2">
      <c r="Y95" s="32" t="s">
        <v>425</v>
      </c>
      <c r="Z95" s="32" t="s">
        <v>557</v>
      </c>
    </row>
    <row r="96" spans="25:26" x14ac:dyDescent="0.2">
      <c r="Y96" s="32" t="s">
        <v>327</v>
      </c>
      <c r="Z96" s="32" t="s">
        <v>558</v>
      </c>
    </row>
    <row r="97" spans="25:26" x14ac:dyDescent="0.2">
      <c r="Y97" s="32" t="s">
        <v>426</v>
      </c>
      <c r="Z97" s="32" t="s">
        <v>559</v>
      </c>
    </row>
    <row r="98" spans="25:26" x14ac:dyDescent="0.2">
      <c r="Y98" s="32" t="s">
        <v>427</v>
      </c>
      <c r="Z98" s="32" t="s">
        <v>560</v>
      </c>
    </row>
    <row r="99" spans="25:26" x14ac:dyDescent="0.2">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hitomitsu kikitsu</dc:creator>
  <cp:lastModifiedBy>宮田 由美</cp:lastModifiedBy>
  <cp:lastPrinted>2021-05-24T02:05:03Z</cp:lastPrinted>
  <dcterms:created xsi:type="dcterms:W3CDTF">2012-03-13T00:50:25Z</dcterms:created>
  <dcterms:modified xsi:type="dcterms:W3CDTF">2021-06-28T08:56:57Z</dcterms:modified>
</cp:coreProperties>
</file>