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BC36C9AA-AE35-48CE-BF79-57C1B6529E72}"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<sst xmlns="http://schemas.openxmlformats.org/spreadsheetml/2006/main" count="2301" uniqueCount="676">
  <si>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</si>
  <si>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</si>
  <si>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</si>
  <si>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</si>
  <si>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</si>
  <si>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</si>
  <si>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</si>
  <si>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</si>
  <si>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</si>
  <si>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</si>
  <si>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</si>
  <si>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</si>
  <si>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</si>
  <si>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</si>
  <si>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</si>
  <si>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</si>
  <si>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</si>
  <si>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</si>
  <si>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</si>
  <si>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</si>
  <si>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</si>
  <si>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</si>
  <si>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</si>
  <si>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</si>
  <si>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</si>
  <si>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</si>
  <si>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</si>
  <si>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</si>
  <si>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</si>
  <si>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</si>
  <si>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</si>
  <si>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</si>
  <si>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</si>
  <si>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</si>
  <si>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</si>
  <si>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</si>
  <si>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</si>
  <si>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</si>
  <si>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</si>
  <si>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</si>
  <si>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</si>
  <si>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</si>
  <si>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</si>
  <si>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</si>
  <si>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</si>
  <si>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</si>
  <si>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</si>
  <si>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</si>
  <si>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</si>
  <si>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</si>
  <si>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</si>
  <si>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</si>
  <si>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</si>
  <si>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</si>
  <si>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</si>
  <si>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</si>
  <si>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</si>
  <si>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</si>
  <si>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</si>
  <si>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</si>
  <si>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</si>
  <si>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</si>
  <si>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</si>
  <si>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</si>
  <si>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</si>
  <si>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</si>
  <si>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</si>
  <si>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</si>
  <si>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</si>
  <si>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</si>
  <si>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</si>
  <si>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</si>
  <si>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</si>
  <si>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</si>
  <si>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</si>
  <si>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</si>
  <si>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</si>
  <si>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</si>
  <si>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</si>
  <si>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</si>
  <si>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</si>
  <si>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</si>
  <si>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</si>
  <si>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</si>
  <si>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</si>
  <si>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</si>
  <si>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</si>
  <si>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</si>
  <si>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</si>
  <si>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</si>
  <si>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</si>
  <si>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</si>
  <si>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</si>
  <si>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</si>
  <si>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</si>
  <si>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</si>
  <si>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</si>
  <si>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</si>
  <si>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</si>
  <si>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</si>
  <si>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</si>
  <si>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</si>
  <si>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</si>
  <si>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</si>
  <si>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</si>
  <si>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</si>
  <si>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</si>
  <si>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</si>
  <si>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</si>
  <si>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</si>
  <si>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</si>
  <si>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</si>
  <si>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</si>
  <si>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</si>
  <si>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</si>
  <si>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</si>
  <si>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</si>
  <si>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</si>
  <si>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</si>
  <si>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</si>
  <si>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</si>
  <si>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</si>
  <si>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</si>
  <si>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</si>
  <si>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</si>
  <si>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</si>
  <si>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</si>
  <si>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</si>
  <si>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</si>
  <si>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</si>
  <si>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</si>
  <si>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</si>
  <si>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</si>
  <si>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</si>
  <si>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</si>
  <si>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</si>
  <si>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</si>
  <si>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</si>
  <si>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</si>
  <si>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</si>
  <si>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</si>
  <si>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</si>
  <si>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</si>
  <si>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</si>
  <si>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</si>
  <si>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</si>
  <si>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</si>
  <si>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</si>
  <si>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</si>
  <si>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</si>
  <si>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</si>
  <si>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</si>
  <si>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</si>
  <si>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</si>
  <si>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</si>
  <si>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</si>
  <si>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</si>
  <si>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</si>
  <si>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</si>
  <si>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</si>
  <si>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</si>
  <si>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</si>
  <si>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</si>
  <si>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</si>
  <si>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</si>
  <si>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</si>
  <si>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</si>
  <si>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</si>
  <si>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</si>
  <si>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</si>
  <si>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</si>
  <si>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</si>
  <si>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</si>
  <si>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</si>
  <si>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</si>
  <si>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</si>
  <si>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</si>
  <si>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</si>
  <si>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</si>
  <si>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</si>
  <si>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</si>
  <si>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</si>
  <si>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</si>
  <si>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</si>
  <si>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</si>
  <si>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</si>
  <si>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</si>
  <si>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</si>
  <si>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</si>
  <si>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</si>
  <si>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</si>
  <si>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</si>
  <si>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</si>
  <si>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</si>
  <si>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</si>
  <si>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</si>
  <si>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</si>
  <si>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</si>
  <si>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</si>
  <si>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</si>
  <si>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</si>
  <si>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</si>
  <si>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</si>
  <si>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</si>
  <si>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</si>
  <si>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</si>
  <si>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</si>
  <si>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</si>
  <si>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</si>
  <si>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</si>
  <si>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</si>
  <si>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</si>
  <si>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</si>
  <si>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</si>
  <si>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</si>
  <si>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</si>
  <si>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</si>
  <si>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</si>
  <si>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</si>
  <si>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</si>
  <si>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</si>
  <si>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</si>
  <si>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</si>
  <si>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</si>
  <si>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</si>
  <si>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</si>
  <si>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</si>
  <si>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</si>
  <si>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</si>
  <si>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</si>
  <si>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</si>
  <si>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</si>
  <si>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</si>
  <si>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</si>
  <si>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</si>
  <si>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</si>
  <si>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</si>
  <si>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</si>
  <si>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</si>
  <si>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</si>
  <si>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</si>
  <si>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</si>
  <si>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</si>
  <si>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</si>
  <si>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</si>
  <si>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</si>
  <si>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</si>
  <si>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</si>
  <si>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</si>
  <si>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</si>
  <si>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</si>
  <si>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</si>
  <si>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</si>
  <si>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</si>
  <si>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</si>
  <si>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</si>
  <si>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</si>
  <si>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</si>
  <si>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</si>
  <si>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</si>
  <si>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</si>
  <si>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</si>
  <si>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</si>
  <si>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</si>
  <si>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</si>
  <si>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</si>
  <si>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</si>
  <si>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</si>
  <si>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</si>
  <si>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</si>
  <si>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</si>
  <si>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</si>
  <si>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</si>
  <si>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</si>
  <si>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</si>
  <si>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</si>
  <si>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</si>
  <si>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</si>
  <si>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</si>
  <si>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</si>
  <si>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</si>
  <si>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</si>
  <si>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</si>
  <si>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</si>
  <si>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</si>
  <si>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</si>
  <si>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</si>
  <si>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</si>
  <si>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</si>
  <si>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</si>
  <si>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</si>
  <si>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</si>
  <si>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</si>
  <si>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</si>
  <si>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</si>
  <si>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</si>
  <si>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</si>
  <si>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</si>
  <si>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</si>
  <si>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</si>
  <si>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</si>
  <si>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</si>
  <si>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</si>
  <si>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</si>
  <si>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</si>
  <si>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</si>
  <si>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</si>
  <si>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</si>
  <si>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</si>
  <si>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</si>
  <si>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</si>
  <si>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</si>
  <si>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</si>
  <si>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</si>
  <si>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</si>
  <si>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</si>
  <si>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</si>
  <si>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</si>
  <si>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</si>
  <si>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</si>
  <si>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</si>
  <si>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</si>
  <si>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</si>
  <si>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</si>
  <si>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</si>
  <si>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</si>
  <si>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</si>
  <si>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</si>
  <si>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</si>
  <si>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</si>
  <si>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</si>
  <si>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</si>
  <si>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</si>
  <si>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</si>
  <si>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</si>
  <si>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</si>
  <si>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</si>
  <si>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</si>
  <si>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</si>
  <si>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</si>
  <si>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</si>
  <si>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</si>
  <si>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</si>
  <si>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</si>
  <si>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</si>
  <si>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</si>
  <si>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</si>
  <si>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</si>
  <si>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</si>
  <si>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</si>
  <si>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</si>
  <si>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</si>
  <si>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</si>
  <si>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</si>
  <si>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</si>
  <si>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</si>
  <si>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</si>
  <si>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</si>
  <si>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</si>
  <si>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</si>
  <si>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</si>
  <si>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</si>
  <si>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</si>
  <si>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</si>
  <si>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</si>
  <si>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</si>
  <si>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</si>
  <si>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</si>
  <si>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</si>
  <si>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</si>
  <si>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</si>
  <si>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</si>
  <si>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</si>
  <si>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</si>
  <si>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</si>
  <si>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</si>
  <si>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</si>
  <si>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</si>
  <si>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</si>
  <si>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</si>
  <si>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</si>
  <si>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</si>
  <si>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</si>
  <si>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</si>
  <si>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</si>
  <si>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</si>
  <si>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</si>
  <si>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</si>
  <si>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</si>
  <si>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</si>
  <si>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</si>
  <si>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</si>
  <si>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</si>
  <si>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</si>
  <si>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</si>
  <si>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</si>
  <si>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</si>
  <si>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</si>
  <si>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</si>
  <si>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</si>
  <si>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</si>
  <si>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</si>
  <si>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</si>
  <si>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</si>
  <si>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</si>
  <si>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</si>
  <si>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</si>
  <si>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</si>
  <si>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</si>
  <si>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</si>
  <si>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</si>
  <si>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</si>
  <si>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</si>
  <si>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</si>
  <si>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</si>
  <si>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</si>
  <si>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</si>
  <si>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</si>
  <si>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</si>
  <si>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</si>
  <si>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</si>
  <si>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</si>
  <si>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</si>
  <si>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</si>
  <si>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</si>
  <si>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</si>
  <si>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</si>
  <si>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</si>
  <si>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</si>
  <si>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</si>
  <si>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</si>
  <si>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</si>
  <si>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</si>
  <si>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</si>
  <si>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</si>
  <si>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</si>
  <si>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</si>
  <si>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</si>
  <si>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</si>
  <si>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</si>
  <si>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</si>
  <si>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</si>
  <si>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</si>
  <si>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</si>
  <si>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</si>
  <si>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</si>
  <si>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</si>
  <si>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</si>
  <si>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</si>
  <si>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</si>
  <si>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</si>
  <si>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</si>
  <si>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</si>
  <si>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</si>
  <si>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</si>
  <si>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</si>
  <si>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</si>
  <si>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</si>
  <si>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</si>
  <si>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</si>
  <si>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</si>
  <si>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</si>
  <si>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</si>
  <si>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</si>
  <si>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</si>
  <si>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</si>
  <si>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</si>
  <si>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</si>
  <si>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</si>
  <si>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</si>
  <si>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</si>
  <si>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</si>
  <si>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</si>
  <si>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</si>
  <si>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</si>
  <si>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</si>
  <si>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</si>
  <si>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</si>
  <si>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</si>
  <si>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</si>
  <si>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</si>
  <si>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</si>
  <si>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</si>
  <si>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</si>
  <si>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</si>
  <si>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</si>
  <si>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</si>
  <si>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</si>
  <si>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</si>
  <si>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</si>
  <si>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</si>
  <si>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</si>
  <si>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</si>
  <si>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</si>
  <si>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</si>
  <si>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</si>
  <si>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</si>
  <si>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</si>
  <si>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</si>
  <si>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</si>
  <si>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</si>
  <si>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</si>
  <si>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</si>
  <si>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</si>
  <si>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</si>
  <si>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</si>
  <si>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</si>
  <si>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</si>
  <si>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</si>
  <si>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</si>
  <si>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</si>
  <si>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</si>
  <si>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</si>
  <si>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</si>
  <si>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</si>
  <si>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</si>
  <si>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</si>
  <si>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</si>
  <si>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</si>
  <si>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</si>
  <si>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</si>
  <si>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</si>
  <si>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</si>
  <si>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</si>
  <si>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</si>
  <si>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</si>
  <si>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</si>
  <si>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</si>
  <si>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</si>
  <si>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</si>
  <si>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</si>
  <si>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</si>
  <si>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</si>
  <si>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</si>
  <si>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</si>
  <si>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</si>
  <si>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</si>
  <si>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</si>
  <si>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</si>
  <si>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</si>
  <si>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</si>
  <si>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</si>
  <si>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</si>
  <si>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</si>
  <si>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</si>
  <si>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</si>
  <si>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</si>
  <si>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</si>
  <si>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</si>
  <si>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</si>
  <si>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</si>
  <si>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</si>
  <si>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</si>
  <si>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</si>
  <si>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</si>
  <si>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</si>
  <si>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</si>
  <si>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</si>
  <si>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</si>
  <si>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</si>
  <si>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</si>
  <si>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</si>
  <si>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</si>
  <si>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</si>
  <si>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</si>
  <si>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</si>
  <si>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</si>
  <si>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</si>
  <si>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</si>
  <si>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</si>
  <si>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</si>
  <si>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</si>
  <si>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</si>
  <si>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</si>
  <si>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</si>
  <si>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</si>
  <si>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</si>
  <si>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</si>
  <si>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</si>
  <si>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</si>
  <si>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</si>
  <si>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</si>
  <si>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</si>
  <si>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</si>
  <si>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</si>
  <si>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</si>
  <si>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</si>
  <si>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</si>
  <si>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</si>
  <si>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</si>
  <si>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</si>
  <si>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</si>
  <si>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</si>
  <si>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</si>
  <si>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</si>
  <si>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</si>
  <si>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</si>
  <si>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</si>
  <si>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</si>
  <si>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</si>
  <si>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</si>
  <si>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</si>
  <si>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</si>
  <si>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</si>
  <si>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</si>
  <si>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</si>
  <si>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</si>
  <si>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</si>
  <si>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</si>
  <si>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</si>
  <si>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</si>
  <si>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</si>
  <si>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</si>
  <si>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</si>
  <si>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</si>
  <si>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</si>
  <si>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</si>
  <si>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</si>
  <si>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</si>
  <si>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</si>
  <si>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</si>
  <si>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</si>
  <si>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</si>
  <si>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</si>
  <si>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</si>
  <si>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</si>
  <si>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</si>
  <si>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</si>
  <si>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</si>
  <si>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</si>
  <si>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国土技術政策総合研究所</t>
  </si>
  <si>
    <t>室長　石井　儀光</t>
  </si>
  <si>
    <t>令和元年度</t>
  </si>
  <si>
    <t>令和3年度</t>
  </si>
  <si>
    <t>都市研究部　都市開発研究室</t>
  </si>
  <si>
    <t>-</t>
  </si>
  <si>
    <t>まち・ひと・しごと創生総合戦略（2018改訂版）（H30.12.21閣議決定）</t>
  </si>
  <si>
    <t>人口減少が深刻な地方都市において、市町村単独では維持できない都市機能を分担して整備する広域連携の仕組みが求められていることから、地方都市における都市機能の広域連携の計画作成を支援するため、主に交通の観点から広域連携の課題を把握し、改善する手法をとりまとめた手引きを作成する。</t>
  </si>
  <si>
    <t>既存の連携事例から都市機能の広域連携に求められる条件や課題を整理した事例集を作成する。また、主に交通の観点から連携の課題を把握する手法とその改善策を検討する手法を開発する。それらをとりまとめ、市町村職員等が広域連携を検討する際に計画作成を支援するための手引きを作成する。</t>
  </si>
  <si>
    <t>試験研究費</t>
  </si>
  <si>
    <t>職員旅費</t>
  </si>
  <si>
    <t>令和3年度までに、地方都市における都市機能の広域連携に関する手引き等を１本策定する。</t>
  </si>
  <si>
    <t>地方都市における都市機能の広域連携に関する手引き等の策定数</t>
  </si>
  <si>
    <t>本</t>
  </si>
  <si>
    <t>国土技術政策総合研究所調べ</t>
  </si>
  <si>
    <t>地方都市における都市機能の広域連携に関する研究項目の終了件数</t>
  </si>
  <si>
    <t>執行額（百万円）／　地方都市における都市機能の広域連携に関する研究項目　　　　　　</t>
    <phoneticPr fontId="5"/>
  </si>
  <si>
    <t>百万円/件</t>
  </si>
  <si>
    <t>11 ICTの利活用及び技術研究開発の推進</t>
  </si>
  <si>
    <t>41 技術研究開発を推進する</t>
  </si>
  <si>
    <t>目標を達成した技術研究開発の割合</t>
  </si>
  <si>
    <t>%</t>
  </si>
  <si>
    <t>新31-0056</t>
  </si>
  <si>
    <t>新31</t>
  </si>
  <si>
    <t>○</t>
  </si>
  <si>
    <t>国交</t>
    <rPh sb="0" eb="2">
      <t>コッコウ</t>
    </rPh>
    <phoneticPr fontId="5"/>
  </si>
  <si>
    <t>-</t>
    <phoneticPr fontId="5"/>
  </si>
  <si>
    <t>国土交通省が実施している技術研究開発課題を効果的・効率的に推進することに資する。</t>
  </si>
  <si>
    <t>人口減少が深刻な地方都市では、都市の生活を支える機能を単独の都市で維持することが困難となっており、都市機能を分担して整備する広域連携が求められていることから、広域連携計画の策定を支援する手引きの作成は社会のニーズを的確に反映している。</t>
    <rPh sb="27" eb="29">
      <t>タンドク</t>
    </rPh>
    <rPh sb="30" eb="32">
      <t>トシ</t>
    </rPh>
    <rPh sb="33" eb="35">
      <t>イジ</t>
    </rPh>
    <rPh sb="40" eb="42">
      <t>コンナン</t>
    </rPh>
    <rPh sb="79" eb="81">
      <t>コウイキ</t>
    </rPh>
    <rPh sb="81" eb="83">
      <t>レンケイ</t>
    </rPh>
    <rPh sb="83" eb="85">
      <t>ケイカク</t>
    </rPh>
    <rPh sb="86" eb="88">
      <t>サクテイ</t>
    </rPh>
    <rPh sb="89" eb="91">
      <t>シエン</t>
    </rPh>
    <rPh sb="93" eb="95">
      <t>テビ</t>
    </rPh>
    <rPh sb="97" eb="99">
      <t>サクセイ</t>
    </rPh>
    <rPh sb="100" eb="102">
      <t>シャカイ</t>
    </rPh>
    <rPh sb="107" eb="109">
      <t>テキカク</t>
    </rPh>
    <rPh sb="110" eb="112">
      <t>ハンエイ</t>
    </rPh>
    <phoneticPr fontId="5"/>
  </si>
  <si>
    <t>人口減少が深刻な地方の中小都市では、都市計画を専門とする職員が不足するため、広域連携について都市計画的な側面から技術的な判断を行うことは困難である。そのような地方都市において広域連携計画の策定を支援するためには、国による技術的な支援が必要である。</t>
    <rPh sb="0" eb="2">
      <t>ジンコウ</t>
    </rPh>
    <rPh sb="2" eb="4">
      <t>ゲンショウ</t>
    </rPh>
    <rPh sb="5" eb="7">
      <t>シンコク</t>
    </rPh>
    <rPh sb="8" eb="10">
      <t>チホウ</t>
    </rPh>
    <rPh sb="11" eb="13">
      <t>チュウショウ</t>
    </rPh>
    <rPh sb="13" eb="15">
      <t>トシ</t>
    </rPh>
    <rPh sb="18" eb="20">
      <t>トシ</t>
    </rPh>
    <rPh sb="20" eb="22">
      <t>ケイカク</t>
    </rPh>
    <rPh sb="23" eb="25">
      <t>センモン</t>
    </rPh>
    <rPh sb="28" eb="30">
      <t>ショクイン</t>
    </rPh>
    <rPh sb="31" eb="33">
      <t>フソク</t>
    </rPh>
    <rPh sb="38" eb="40">
      <t>コウイキ</t>
    </rPh>
    <rPh sb="40" eb="42">
      <t>レンケイ</t>
    </rPh>
    <rPh sb="46" eb="48">
      <t>トシ</t>
    </rPh>
    <rPh sb="48" eb="51">
      <t>ケイカクテキ</t>
    </rPh>
    <rPh sb="52" eb="54">
      <t>ソクメン</t>
    </rPh>
    <rPh sb="56" eb="59">
      <t>ギジュツテキ</t>
    </rPh>
    <rPh sb="60" eb="62">
      <t>ハンダン</t>
    </rPh>
    <rPh sb="63" eb="64">
      <t>オコナ</t>
    </rPh>
    <rPh sb="68" eb="70">
      <t>コンナン</t>
    </rPh>
    <rPh sb="79" eb="81">
      <t>チホウ</t>
    </rPh>
    <rPh sb="81" eb="83">
      <t>トシ</t>
    </rPh>
    <rPh sb="87" eb="89">
      <t>コウイキ</t>
    </rPh>
    <rPh sb="89" eb="91">
      <t>レンケイ</t>
    </rPh>
    <rPh sb="91" eb="93">
      <t>ケイカク</t>
    </rPh>
    <rPh sb="94" eb="96">
      <t>サクテイ</t>
    </rPh>
    <rPh sb="97" eb="99">
      <t>シエン</t>
    </rPh>
    <rPh sb="106" eb="107">
      <t>クニ</t>
    </rPh>
    <rPh sb="110" eb="113">
      <t>ギジュツテキ</t>
    </rPh>
    <rPh sb="114" eb="116">
      <t>シエン</t>
    </rPh>
    <rPh sb="117" eb="119">
      <t>ヒツヨウ</t>
    </rPh>
    <phoneticPr fontId="5"/>
  </si>
  <si>
    <t>第2期まち・ひと・しごと創生総合戦略（2020改訂版）（R2.12.21閣議決定）において、主な施策の方向性の１つとして「地域間連携による魅力的な地域圏の形成」が示されている。また、第３２次地方制度調査会の答申（R2.6.26）においても「地方公共団体の広域連携」の重要性が示されており、本事業の優先度は高い。</t>
    <rPh sb="0" eb="1">
      <t>ダイ</t>
    </rPh>
    <rPh sb="2" eb="3">
      <t>キ</t>
    </rPh>
    <rPh sb="46" eb="47">
      <t>オモ</t>
    </rPh>
    <rPh sb="48" eb="50">
      <t>セサク</t>
    </rPh>
    <rPh sb="51" eb="54">
      <t>ホウコウセイ</t>
    </rPh>
    <rPh sb="69" eb="72">
      <t>ミリョクテキ</t>
    </rPh>
    <rPh sb="73" eb="76">
      <t>チイキケン</t>
    </rPh>
    <rPh sb="77" eb="79">
      <t>ケイセイ</t>
    </rPh>
    <rPh sb="103" eb="105">
      <t>トウシン</t>
    </rPh>
    <rPh sb="120" eb="122">
      <t>チホウ</t>
    </rPh>
    <rPh sb="122" eb="124">
      <t>コウキョウ</t>
    </rPh>
    <rPh sb="124" eb="126">
      <t>ダンタイ</t>
    </rPh>
    <rPh sb="127" eb="129">
      <t>コウイキ</t>
    </rPh>
    <rPh sb="129" eb="131">
      <t>レンケイ</t>
    </rPh>
    <rPh sb="144" eb="145">
      <t>ホン</t>
    </rPh>
    <rPh sb="145" eb="147">
      <t>ジギョウ</t>
    </rPh>
    <rPh sb="148" eb="151">
      <t>ユウセンド</t>
    </rPh>
    <rPh sb="152" eb="153">
      <t>タカ</t>
    </rPh>
    <phoneticPr fontId="5"/>
  </si>
  <si>
    <t>妥当であると考えている。</t>
  </si>
  <si>
    <t>事業に必要な経費のみに支出している。</t>
  </si>
  <si>
    <t>地方公共団体の協力を得て必要なデータを効率的に収集するなどの工夫を行っている。</t>
    <rPh sb="0" eb="2">
      <t>チホウ</t>
    </rPh>
    <rPh sb="2" eb="4">
      <t>コウキョウ</t>
    </rPh>
    <rPh sb="4" eb="6">
      <t>ダンタイ</t>
    </rPh>
    <rPh sb="7" eb="9">
      <t>キョウリョク</t>
    </rPh>
    <rPh sb="10" eb="11">
      <t>エ</t>
    </rPh>
    <rPh sb="12" eb="14">
      <t>ヒツヨウ</t>
    </rPh>
    <rPh sb="19" eb="22">
      <t>コウリツテキ</t>
    </rPh>
    <rPh sb="23" eb="25">
      <t>シュウシュウ</t>
    </rPh>
    <rPh sb="30" eb="32">
      <t>クフウ</t>
    </rPh>
    <rPh sb="33" eb="34">
      <t>オコナ</t>
    </rPh>
    <phoneticPr fontId="5"/>
  </si>
  <si>
    <t>11百万円/1</t>
    <phoneticPr fontId="5"/>
  </si>
  <si>
    <t>19百万円/9</t>
    <phoneticPr fontId="5"/>
  </si>
  <si>
    <t>2百万円/1</t>
    <phoneticPr fontId="5"/>
  </si>
  <si>
    <t>‐</t>
  </si>
  <si>
    <t>△</t>
  </si>
  <si>
    <t>新型コロナウイルス感染症緊急事態宣言等に伴う調査計画の見直しにより繰越額が大きくなったため、執行額に占める旅費の割合が高くなり、かつ、調査対象地方都市への出張が困難となり旅費の執行率が大きく低下したため、不用率が大きくなったものである。</t>
    <rPh sb="18" eb="19">
      <t>トウ</t>
    </rPh>
    <rPh sb="46" eb="48">
      <t>シッコウ</t>
    </rPh>
    <rPh sb="48" eb="49">
      <t>ガク</t>
    </rPh>
    <rPh sb="50" eb="51">
      <t>シ</t>
    </rPh>
    <rPh sb="53" eb="55">
      <t>リョヒ</t>
    </rPh>
    <rPh sb="56" eb="58">
      <t>ワリアイ</t>
    </rPh>
    <rPh sb="59" eb="60">
      <t>タカ</t>
    </rPh>
    <rPh sb="67" eb="69">
      <t>チョウサ</t>
    </rPh>
    <rPh sb="69" eb="71">
      <t>タイショウ</t>
    </rPh>
    <rPh sb="71" eb="73">
      <t>チホウ</t>
    </rPh>
    <rPh sb="73" eb="75">
      <t>トシ</t>
    </rPh>
    <rPh sb="77" eb="79">
      <t>シュッチョウ</t>
    </rPh>
    <rPh sb="80" eb="82">
      <t>コンナン</t>
    </rPh>
    <rPh sb="85" eb="87">
      <t>リョヒ</t>
    </rPh>
    <rPh sb="88" eb="91">
      <t>シッコウリツ</t>
    </rPh>
    <rPh sb="92" eb="93">
      <t>オオ</t>
    </rPh>
    <rPh sb="95" eb="97">
      <t>テイカ</t>
    </rPh>
    <rPh sb="102" eb="104">
      <t>フヨウ</t>
    </rPh>
    <rPh sb="104" eb="105">
      <t>リツ</t>
    </rPh>
    <rPh sb="106" eb="107">
      <t>オオ</t>
    </rPh>
    <phoneticPr fontId="5"/>
  </si>
  <si>
    <t>新型コロナウイルス感染症緊急事態宣言に伴う調査対象広域連携施設の休館及び協力自治体からの要請等により、調査計画の見直しを余儀なくされ、調査の一部がR3年度にずれ込んだため、繰越額が大きくなったものである。</t>
    <rPh sb="21" eb="23">
      <t>チョウサ</t>
    </rPh>
    <rPh sb="23" eb="25">
      <t>タイショウ</t>
    </rPh>
    <rPh sb="25" eb="27">
      <t>コウイキ</t>
    </rPh>
    <rPh sb="27" eb="29">
      <t>レンケイ</t>
    </rPh>
    <rPh sb="29" eb="31">
      <t>シセツ</t>
    </rPh>
    <rPh sb="32" eb="34">
      <t>キュウカン</t>
    </rPh>
    <rPh sb="34" eb="35">
      <t>オヨ</t>
    </rPh>
    <rPh sb="36" eb="38">
      <t>キョウリョク</t>
    </rPh>
    <rPh sb="38" eb="41">
      <t>ジチタイ</t>
    </rPh>
    <rPh sb="44" eb="46">
      <t>ヨウセイ</t>
    </rPh>
    <rPh sb="46" eb="47">
      <t>トウ</t>
    </rPh>
    <rPh sb="51" eb="53">
      <t>チョウサ</t>
    </rPh>
    <rPh sb="53" eb="55">
      <t>ケイカク</t>
    </rPh>
    <rPh sb="56" eb="58">
      <t>ミナオ</t>
    </rPh>
    <rPh sb="60" eb="62">
      <t>ヨギ</t>
    </rPh>
    <rPh sb="67" eb="69">
      <t>チョウサ</t>
    </rPh>
    <rPh sb="70" eb="72">
      <t>イチブ</t>
    </rPh>
    <rPh sb="75" eb="77">
      <t>ネンド</t>
    </rPh>
    <rPh sb="80" eb="81">
      <t>コ</t>
    </rPh>
    <rPh sb="86" eb="89">
      <t>クリコシガク</t>
    </rPh>
    <rPh sb="90" eb="91">
      <t>オオ</t>
    </rPh>
    <phoneticPr fontId="5"/>
  </si>
  <si>
    <t>・研究成果が地方公共団体で活用されるべく、実用的な成果となるように留意して取り組む。
・発注にあたっては、多くの技術提案が得られるように検討項目内容の設定に工夫を加えるなどして、競争性の確保に努める。
・新型コロナウイルス感染症緊急事態宣言等に伴い生じた遅れについては、最終的な成果実績に影響しないように、R3年度において一層効率的な事業実施に努める。</t>
    <rPh sb="1" eb="3">
      <t>ケンキュウ</t>
    </rPh>
    <rPh sb="3" eb="5">
      <t>セイカ</t>
    </rPh>
    <rPh sb="6" eb="8">
      <t>チホウ</t>
    </rPh>
    <rPh sb="8" eb="10">
      <t>コウキョウ</t>
    </rPh>
    <rPh sb="10" eb="12">
      <t>ダンタイ</t>
    </rPh>
    <rPh sb="13" eb="15">
      <t>カツヨウ</t>
    </rPh>
    <rPh sb="21" eb="24">
      <t>ジツヨウテキ</t>
    </rPh>
    <rPh sb="25" eb="27">
      <t>セイカ</t>
    </rPh>
    <rPh sb="33" eb="35">
      <t>リュウイ</t>
    </rPh>
    <rPh sb="37" eb="38">
      <t>ト</t>
    </rPh>
    <rPh sb="39" eb="40">
      <t>ク</t>
    </rPh>
    <rPh sb="53" eb="54">
      <t>オオ</t>
    </rPh>
    <rPh sb="56" eb="58">
      <t>ギジュツ</t>
    </rPh>
    <rPh sb="58" eb="60">
      <t>テイアン</t>
    </rPh>
    <rPh sb="61" eb="62">
      <t>エ</t>
    </rPh>
    <rPh sb="68" eb="70">
      <t>ケントウ</t>
    </rPh>
    <rPh sb="70" eb="72">
      <t>コウモク</t>
    </rPh>
    <rPh sb="72" eb="74">
      <t>ナイヨウ</t>
    </rPh>
    <rPh sb="75" eb="77">
      <t>セッテイ</t>
    </rPh>
    <rPh sb="78" eb="80">
      <t>クフウ</t>
    </rPh>
    <rPh sb="81" eb="82">
      <t>クワ</t>
    </rPh>
    <rPh sb="124" eb="125">
      <t>ショウ</t>
    </rPh>
    <rPh sb="127" eb="128">
      <t>オク</t>
    </rPh>
    <rPh sb="135" eb="138">
      <t>サイシュウテキ</t>
    </rPh>
    <rPh sb="139" eb="141">
      <t>セイカ</t>
    </rPh>
    <rPh sb="141" eb="143">
      <t>ジッセキ</t>
    </rPh>
    <rPh sb="144" eb="146">
      <t>エイキョウ</t>
    </rPh>
    <rPh sb="155" eb="157">
      <t>ネンド</t>
    </rPh>
    <rPh sb="161" eb="163">
      <t>イッソウ</t>
    </rPh>
    <rPh sb="163" eb="166">
      <t>コウリツテキ</t>
    </rPh>
    <rPh sb="167" eb="169">
      <t>ジギョウ</t>
    </rPh>
    <rPh sb="169" eb="171">
      <t>ジッシ</t>
    </rPh>
    <rPh sb="172" eb="173">
      <t>ツト</t>
    </rPh>
    <phoneticPr fontId="5"/>
  </si>
  <si>
    <t>地方都市における都市機能の広域連携に関する研究</t>
    <phoneticPr fontId="5"/>
  </si>
  <si>
    <t>新型コロナウイルス感染症緊急事態宣言等に伴い一部の調査計画に遅れが生じたが、最終的な成果実績には影響しない予定である。</t>
    <rPh sb="18" eb="19">
      <t>トウ</t>
    </rPh>
    <rPh sb="22" eb="24">
      <t>イチブ</t>
    </rPh>
    <rPh sb="25" eb="27">
      <t>チョウサ</t>
    </rPh>
    <rPh sb="27" eb="29">
      <t>ケイカク</t>
    </rPh>
    <rPh sb="30" eb="31">
      <t>オク</t>
    </rPh>
    <rPh sb="33" eb="34">
      <t>ショウ</t>
    </rPh>
    <rPh sb="38" eb="41">
      <t>サイシュウテキ</t>
    </rPh>
    <rPh sb="42" eb="44">
      <t>セイカ</t>
    </rPh>
    <rPh sb="44" eb="46">
      <t>ジッセキ</t>
    </rPh>
    <rPh sb="48" eb="50">
      <t>エイキョウ</t>
    </rPh>
    <rPh sb="53" eb="55">
      <t>ヨテイ</t>
    </rPh>
    <phoneticPr fontId="5"/>
  </si>
  <si>
    <t>新型コロナウイルス感染症緊急事態宣言に伴い、調査が一部R3年度にずれ込んだものの概ね見込み通りの研究項目を実施した。</t>
    <rPh sb="0" eb="2">
      <t>シンガタ</t>
    </rPh>
    <rPh sb="9" eb="12">
      <t>カンセンショウ</t>
    </rPh>
    <rPh sb="12" eb="14">
      <t>キンキュウ</t>
    </rPh>
    <rPh sb="14" eb="16">
      <t>ジタイ</t>
    </rPh>
    <rPh sb="16" eb="18">
      <t>センゲン</t>
    </rPh>
    <rPh sb="19" eb="20">
      <t>トモナ</t>
    </rPh>
    <rPh sb="22" eb="24">
      <t>チョウサ</t>
    </rPh>
    <rPh sb="25" eb="27">
      <t>イチブ</t>
    </rPh>
    <rPh sb="29" eb="31">
      <t>ネンド</t>
    </rPh>
    <rPh sb="34" eb="35">
      <t>コ</t>
    </rPh>
    <rPh sb="40" eb="41">
      <t>オオム</t>
    </rPh>
    <rPh sb="42" eb="44">
      <t>ミコ</t>
    </rPh>
    <rPh sb="45" eb="46">
      <t>ドオ</t>
    </rPh>
    <rPh sb="48" eb="50">
      <t>ケンキュウ</t>
    </rPh>
    <rPh sb="50" eb="52">
      <t>コウモク</t>
    </rPh>
    <rPh sb="53" eb="55">
      <t>ジッシ</t>
    </rPh>
    <phoneticPr fontId="5"/>
  </si>
  <si>
    <t>・本事業は、外部有識者による評価委員会において「事前評価」を受け、人口減少が深刻な地方都市において、主に交通の観点から広域での都市機能連携の検討を支援する技術を開発し、地方公共団体における広域連携の計画策定の推進に寄与する研究であり国土技術政策総合研究所において実施すべきと評価された。
・研究成果の利用主体である地方公共団体と意見交換を行い、本研究の成果が実効性のあるものとなるように留意して技術開発を実施した。
・新型コロナウイルス感染症緊急事態宣言等に伴う広域連携施設の実態把握調査の延期等により一部に遅れが生じた。</t>
    <rPh sb="193" eb="195">
      <t>リュウイ</t>
    </rPh>
    <rPh sb="197" eb="199">
      <t>ギジュツ</t>
    </rPh>
    <rPh sb="199" eb="201">
      <t>カイハツ</t>
    </rPh>
    <rPh sb="227" eb="228">
      <t>トウ</t>
    </rPh>
    <rPh sb="229" eb="230">
      <t>トモナ</t>
    </rPh>
    <rPh sb="231" eb="233">
      <t>コウイキ</t>
    </rPh>
    <rPh sb="233" eb="235">
      <t>レンケイ</t>
    </rPh>
    <rPh sb="235" eb="237">
      <t>シセツ</t>
    </rPh>
    <rPh sb="238" eb="240">
      <t>ジッタイ</t>
    </rPh>
    <rPh sb="240" eb="242">
      <t>ハアク</t>
    </rPh>
    <rPh sb="245" eb="247">
      <t>エンキ</t>
    </rPh>
    <rPh sb="247" eb="248">
      <t>トウ</t>
    </rPh>
    <rPh sb="251" eb="253">
      <t>イチブ</t>
    </rPh>
    <rPh sb="254" eb="255">
      <t>オク</t>
    </rPh>
    <rPh sb="257" eb="258">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</si>
</sst>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59871</xdr:colOff>
      <xdr:row>748</xdr:row>
      <xdr:rowOff>284386</xdr:rowOff>
    </xdr:from>
    <xdr:to>
      <xdr:col>24</xdr:col>
      <xdr:colOff>143001</xdr:colOff>
      <xdr:row>750</xdr:row>
      <xdr:rowOff>317372</xdr:rowOff>
    </xdr:to>
    <xdr:sp macro="" textlink="">
      <xdr:nvSpPr>
        <xdr:cNvPr id="23" name="機関名">
          <a:extLst>
            <a:ext uri="{FF2B5EF4-FFF2-40B4-BE49-F238E27FC236}">
              <a16:creationId xmlns:a16="http://schemas.microsoft.com/office/drawing/2014/main" id="{984217D5-6D11-4135-BCFB-9FA6E03FAA7B}"/>
            </a:ext>
          </a:extLst>
        </xdr:cNvPr>
        <xdr:cNvSpPr txBox="1"/>
      </xdr:nvSpPr>
      <xdr:spPr>
        <a:xfrm>
          <a:off x="1692728" y="38534065"/>
          <a:ext cx="3348844" cy="740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２百万円</a:t>
          </a:r>
        </a:p>
      </xdr:txBody>
    </xdr:sp>
    <xdr:clientData/>
  </xdr:twoCellAnchor>
  <xdr:oneCellAnchor>
    <xdr:from>
      <xdr:col>9</xdr:col>
      <xdr:colOff>118184</xdr:colOff>
      <xdr:row>751</xdr:row>
      <xdr:rowOff>161464</xdr:rowOff>
    </xdr:from>
    <xdr:ext cx="3013362" cy="710833"/>
    <xdr:sp macro="" textlink="">
      <xdr:nvSpPr>
        <xdr:cNvPr id="26" name="契約方式大かっこ">
          <a:extLst>
            <a:ext uri="{FF2B5EF4-FFF2-40B4-BE49-F238E27FC236}">
              <a16:creationId xmlns:a16="http://schemas.microsoft.com/office/drawing/2014/main" id="{D57E43C6-25E1-4BFF-A387-44D55FB083D5}"/>
            </a:ext>
          </a:extLst>
        </xdr:cNvPr>
        <xdr:cNvSpPr/>
      </xdr:nvSpPr>
      <xdr:spPr>
        <a:xfrm>
          <a:off x="1918409" y="43871689"/>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・都市間移動の実態および課題把握のための手法の検討</a:t>
          </a:r>
          <a:endParaRPr lang="ja-JP" altLang="ja-JP">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32</xdr:col>
      <xdr:colOff>103414</xdr:colOff>
      <xdr:row>751</xdr:row>
      <xdr:rowOff>337007</xdr:rowOff>
    </xdr:from>
    <xdr:to>
      <xdr:col>46</xdr:col>
      <xdr:colOff>46998</xdr:colOff>
      <xdr:row>756</xdr:row>
      <xdr:rowOff>24745</xdr:rowOff>
    </xdr:to>
    <xdr:sp macro="" textlink="">
      <xdr:nvSpPr>
        <xdr:cNvPr id="27" name="大かっこ 26">
          <a:extLst>
            <a:ext uri="{FF2B5EF4-FFF2-40B4-BE49-F238E27FC236}">
              <a16:creationId xmlns:a16="http://schemas.microsoft.com/office/drawing/2014/main" id="{FED9632D-14BA-4C2F-9978-099A5EA87306}"/>
            </a:ext>
          </a:extLst>
        </xdr:cNvPr>
        <xdr:cNvSpPr/>
      </xdr:nvSpPr>
      <xdr:spPr>
        <a:xfrm>
          <a:off x="6634843" y="39648043"/>
          <a:ext cx="2801084" cy="14566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108354</xdr:colOff>
      <xdr:row>754</xdr:row>
      <xdr:rowOff>211620</xdr:rowOff>
    </xdr:from>
    <xdr:to>
      <xdr:col>46</xdr:col>
      <xdr:colOff>113070</xdr:colOff>
      <xdr:row>755</xdr:row>
      <xdr:rowOff>155431</xdr:rowOff>
    </xdr:to>
    <xdr:sp macro="" textlink="">
      <xdr:nvSpPr>
        <xdr:cNvPr id="28" name="職員旅費">
          <a:extLst>
            <a:ext uri="{FF2B5EF4-FFF2-40B4-BE49-F238E27FC236}">
              <a16:creationId xmlns:a16="http://schemas.microsoft.com/office/drawing/2014/main" id="{DB1C206B-8081-43B8-965D-356E73BB543C}"/>
            </a:ext>
          </a:extLst>
        </xdr:cNvPr>
        <xdr:cNvSpPr/>
      </xdr:nvSpPr>
      <xdr:spPr>
        <a:xfrm>
          <a:off x="7109229" y="44979120"/>
          <a:ext cx="2204991" cy="29623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②職員旅費　　　　　０百万円</a:t>
          </a:r>
          <a:endParaRPr kumimoji="1" lang="en-US" altLang="en-US" sz="1100">
            <a:solidFill>
              <a:sysClr val="windowText" lastClr="000000"/>
            </a:solidFill>
            <a:latin typeface="+mj-ea"/>
            <a:ea typeface="+mj-ea"/>
          </a:endParaRPr>
        </a:p>
      </xdr:txBody>
    </xdr:sp>
    <xdr:clientData/>
  </xdr:twoCellAnchor>
  <xdr:twoCellAnchor>
    <xdr:from>
      <xdr:col>35</xdr:col>
      <xdr:colOff>79779</xdr:colOff>
      <xdr:row>753</xdr:row>
      <xdr:rowOff>119077</xdr:rowOff>
    </xdr:from>
    <xdr:to>
      <xdr:col>46</xdr:col>
      <xdr:colOff>91753</xdr:colOff>
      <xdr:row>754</xdr:row>
      <xdr:rowOff>67422</xdr:rowOff>
    </xdr:to>
    <xdr:sp macro="" textlink="">
      <xdr:nvSpPr>
        <xdr:cNvPr id="29" name="試験研究費">
          <a:extLst>
            <a:ext uri="{FF2B5EF4-FFF2-40B4-BE49-F238E27FC236}">
              <a16:creationId xmlns:a16="http://schemas.microsoft.com/office/drawing/2014/main" id="{0D96D6E0-DB6B-42EC-9BD8-520B9CE7DB7A}"/>
            </a:ext>
          </a:extLst>
        </xdr:cNvPr>
        <xdr:cNvSpPr/>
      </xdr:nvSpPr>
      <xdr:spPr>
        <a:xfrm>
          <a:off x="7223529" y="40137684"/>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２百万円</a:t>
          </a:r>
          <a:endParaRPr lang="en-US" altLang="en-US" sz="1100">
            <a:solidFill>
              <a:sysClr val="windowText" lastClr="000000"/>
            </a:solidFill>
            <a:effectLst/>
            <a:latin typeface="+mn-ea"/>
            <a:ea typeface="+mn-ea"/>
          </a:endParaRPr>
        </a:p>
      </xdr:txBody>
    </xdr:sp>
    <xdr:clientData/>
  </xdr:twoCellAnchor>
  <xdr:twoCellAnchor>
    <xdr:from>
      <xdr:col>33</xdr:col>
      <xdr:colOff>202747</xdr:colOff>
      <xdr:row>752</xdr:row>
      <xdr:rowOff>64854</xdr:rowOff>
    </xdr:from>
    <xdr:to>
      <xdr:col>45</xdr:col>
      <xdr:colOff>16531</xdr:colOff>
      <xdr:row>753</xdr:row>
      <xdr:rowOff>9669</xdr:rowOff>
    </xdr:to>
    <xdr:sp macro="" textlink="">
      <xdr:nvSpPr>
        <xdr:cNvPr id="30" name="事務費">
          <a:extLst>
            <a:ext uri="{FF2B5EF4-FFF2-40B4-BE49-F238E27FC236}">
              <a16:creationId xmlns:a16="http://schemas.microsoft.com/office/drawing/2014/main" id="{93255067-CF14-4783-8C1F-4E7BBC1F1835}"/>
            </a:ext>
          </a:extLst>
        </xdr:cNvPr>
        <xdr:cNvSpPr/>
      </xdr:nvSpPr>
      <xdr:spPr>
        <a:xfrm>
          <a:off x="6938283" y="39729675"/>
          <a:ext cx="2263069" cy="2986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204"/>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325</v>
      </c>
      <c r="AJ2" s="928" t="s">
        <v>655</v>
      </c>
      <c r="AK2" s="928"/>
      <c r="AL2" s="928"/>
      <c r="AM2" s="928"/>
      <c r="AN2" s="83" t="s">
        <v>325</v>
      </c>
      <c r="AO2" s="928">
        <v>20</v>
      </c>
      <c r="AP2" s="928"/>
      <c r="AQ2" s="928"/>
      <c r="AR2" s="84" t="s">
        <v>628</v>
      </c>
      <c r="AS2" s="934">
        <v>528</v>
      </c>
      <c r="AT2" s="934"/>
      <c r="AU2" s="934"/>
      <c r="AV2" s="83" t="str">
        <f>IF(AW2="","","-")</f>
        <v/>
      </c>
      <c r="AW2" s="894"/>
      <c r="AX2" s="894"/>
    </row>
    <row r="3" spans="1:50" ht="21" customHeight="1" thickBot="1" x14ac:dyDescent="0.25">
      <c r="A3" s="850" t="s">
        <v>621</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629</v>
      </c>
      <c r="AK3" s="852"/>
      <c r="AL3" s="852"/>
      <c r="AM3" s="852"/>
      <c r="AN3" s="852"/>
      <c r="AO3" s="852"/>
      <c r="AP3" s="852"/>
      <c r="AQ3" s="852"/>
      <c r="AR3" s="852"/>
      <c r="AS3" s="852"/>
      <c r="AT3" s="852"/>
      <c r="AU3" s="852"/>
      <c r="AV3" s="852"/>
      <c r="AW3" s="852"/>
      <c r="AX3" s="24" t="s">
        <v>64</v>
      </c>
    </row>
    <row r="4" spans="1:50" ht="24.75" customHeight="1" x14ac:dyDescent="0.2">
      <c r="A4" s="687" t="s">
        <v>25</v>
      </c>
      <c r="B4" s="688"/>
      <c r="C4" s="688"/>
      <c r="D4" s="688"/>
      <c r="E4" s="688"/>
      <c r="F4" s="688"/>
      <c r="G4" s="665" t="s">
        <v>672</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22" t="s">
        <v>632</v>
      </c>
      <c r="H5" s="823"/>
      <c r="I5" s="823"/>
      <c r="J5" s="823"/>
      <c r="K5" s="823"/>
      <c r="L5" s="823"/>
      <c r="M5" s="824" t="s">
        <v>65</v>
      </c>
      <c r="N5" s="825"/>
      <c r="O5" s="825"/>
      <c r="P5" s="825"/>
      <c r="Q5" s="825"/>
      <c r="R5" s="826"/>
      <c r="S5" s="827" t="s">
        <v>633</v>
      </c>
      <c r="T5" s="823"/>
      <c r="U5" s="823"/>
      <c r="V5" s="823"/>
      <c r="W5" s="823"/>
      <c r="X5" s="828"/>
      <c r="Y5" s="681" t="s">
        <v>3</v>
      </c>
      <c r="Z5" s="527"/>
      <c r="AA5" s="527"/>
      <c r="AB5" s="527"/>
      <c r="AC5" s="527"/>
      <c r="AD5" s="528"/>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6" t="s">
        <v>308</v>
      </c>
      <c r="Z7" s="424"/>
      <c r="AA7" s="424"/>
      <c r="AB7" s="424"/>
      <c r="AC7" s="424"/>
      <c r="AD7" s="907"/>
      <c r="AE7" s="895" t="s">
        <v>636</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2">
      <c r="A8" s="479" t="s">
        <v>208</v>
      </c>
      <c r="B8" s="480"/>
      <c r="C8" s="480"/>
      <c r="D8" s="480"/>
      <c r="E8" s="480"/>
      <c r="F8" s="481"/>
      <c r="G8" s="929" t="str">
        <f>入力規則等!A27</f>
        <v>科学技術・イノベーション</v>
      </c>
      <c r="H8" s="706"/>
      <c r="I8" s="706"/>
      <c r="J8" s="706"/>
      <c r="K8" s="706"/>
      <c r="L8" s="706"/>
      <c r="M8" s="706"/>
      <c r="N8" s="706"/>
      <c r="O8" s="706"/>
      <c r="P8" s="706"/>
      <c r="Q8" s="706"/>
      <c r="R8" s="706"/>
      <c r="S8" s="706"/>
      <c r="T8" s="706"/>
      <c r="U8" s="706"/>
      <c r="V8" s="706"/>
      <c r="W8" s="706"/>
      <c r="X8" s="930"/>
      <c r="Y8" s="829" t="s">
        <v>209</v>
      </c>
      <c r="Z8" s="830"/>
      <c r="AA8" s="830"/>
      <c r="AB8" s="830"/>
      <c r="AC8" s="830"/>
      <c r="AD8" s="831"/>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2" t="s">
        <v>23</v>
      </c>
      <c r="B9" s="833"/>
      <c r="C9" s="833"/>
      <c r="D9" s="833"/>
      <c r="E9" s="833"/>
      <c r="F9" s="833"/>
      <c r="G9" s="834" t="s">
        <v>637</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2">
      <c r="A10" s="643" t="s">
        <v>29</v>
      </c>
      <c r="B10" s="644"/>
      <c r="C10" s="644"/>
      <c r="D10" s="644"/>
      <c r="E10" s="644"/>
      <c r="F10" s="644"/>
      <c r="G10" s="740" t="s">
        <v>638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7" t="s">
        <v>24</v>
      </c>
      <c r="B12" s="948"/>
      <c r="C12" s="948"/>
      <c r="D12" s="948"/>
      <c r="E12" s="948"/>
      <c r="F12" s="949"/>
      <c r="G12" s="746"/>
      <c r="H12" s="747"/>
      <c r="I12" s="747"/>
      <c r="J12" s="747"/>
      <c r="K12" s="747"/>
      <c r="L12" s="747"/>
      <c r="M12" s="747"/>
      <c r="N12" s="747"/>
      <c r="O12" s="747"/>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8"/>
    </row>
    <row r="13" spans="1:50" ht="21" customHeight="1" x14ac:dyDescent="0.2">
      <c r="A13" s="597"/>
      <c r="B13" s="598"/>
      <c r="C13" s="598"/>
      <c r="D13" s="598"/>
      <c r="E13" s="598"/>
      <c r="F13" s="599"/>
      <c r="G13" s="709" t="s">
        <v>6</v>
      </c>
      <c r="H13" s="710"/>
      <c r="I13" s="750" t="s">
        <v>7</v>
      </c>
      <c r="J13" s="751"/>
      <c r="K13" s="751"/>
      <c r="L13" s="751"/>
      <c r="M13" s="751"/>
      <c r="N13" s="751"/>
      <c r="O13" s="752"/>
      <c r="P13" s="640" t="s">
        <v>635</v>
      </c>
      <c r="Q13" s="641"/>
      <c r="R13" s="641"/>
      <c r="S13" s="641"/>
      <c r="T13" s="641"/>
      <c r="U13" s="641"/>
      <c r="V13" s="642"/>
      <c r="W13" s="640">
        <v>11</v>
      </c>
      <c r="X13" s="641"/>
      <c r="Y13" s="641"/>
      <c r="Z13" s="641"/>
      <c r="AA13" s="641"/>
      <c r="AB13" s="641"/>
      <c r="AC13" s="642"/>
      <c r="AD13" s="640">
        <v>11</v>
      </c>
      <c r="AE13" s="641"/>
      <c r="AF13" s="641"/>
      <c r="AG13" s="641"/>
      <c r="AH13" s="641"/>
      <c r="AI13" s="641"/>
      <c r="AJ13" s="642"/>
      <c r="AK13" s="640">
        <v>11</v>
      </c>
      <c r="AL13" s="641"/>
      <c r="AM13" s="641"/>
      <c r="AN13" s="641"/>
      <c r="AO13" s="641"/>
      <c r="AP13" s="641"/>
      <c r="AQ13" s="642"/>
      <c r="AR13" s="903" t="s">
        <v>656</v>
      </c>
      <c r="AS13" s="904"/>
      <c r="AT13" s="904"/>
      <c r="AU13" s="904"/>
      <c r="AV13" s="904"/>
      <c r="AW13" s="904"/>
      <c r="AX13" s="905"/>
    </row>
    <row r="14" spans="1:50" ht="21" customHeight="1" x14ac:dyDescent="0.2">
      <c r="A14" s="597"/>
      <c r="B14" s="598"/>
      <c r="C14" s="598"/>
      <c r="D14" s="598"/>
      <c r="E14" s="598"/>
      <c r="F14" s="599"/>
      <c r="G14" s="711"/>
      <c r="H14" s="712"/>
      <c r="I14" s="697" t="s">
        <v>8</v>
      </c>
      <c r="J14" s="748"/>
      <c r="K14" s="748"/>
      <c r="L14" s="748"/>
      <c r="M14" s="748"/>
      <c r="N14" s="748"/>
      <c r="O14" s="749"/>
      <c r="P14" s="640" t="s">
        <v>635</v>
      </c>
      <c r="Q14" s="641"/>
      <c r="R14" s="641"/>
      <c r="S14" s="641"/>
      <c r="T14" s="641"/>
      <c r="U14" s="641"/>
      <c r="V14" s="642"/>
      <c r="W14" s="640" t="s">
        <v>635</v>
      </c>
      <c r="X14" s="641"/>
      <c r="Y14" s="641"/>
      <c r="Z14" s="641"/>
      <c r="AA14" s="641"/>
      <c r="AB14" s="641"/>
      <c r="AC14" s="642"/>
      <c r="AD14" s="640" t="s">
        <v>635</v>
      </c>
      <c r="AE14" s="641"/>
      <c r="AF14" s="641"/>
      <c r="AG14" s="641"/>
      <c r="AH14" s="641"/>
      <c r="AI14" s="641"/>
      <c r="AJ14" s="642"/>
      <c r="AK14" s="640" t="s">
        <v>656</v>
      </c>
      <c r="AL14" s="641"/>
      <c r="AM14" s="641"/>
      <c r="AN14" s="641"/>
      <c r="AO14" s="641"/>
      <c r="AP14" s="641"/>
      <c r="AQ14" s="642"/>
      <c r="AR14" s="774"/>
      <c r="AS14" s="774"/>
      <c r="AT14" s="774"/>
      <c r="AU14" s="774"/>
      <c r="AV14" s="774"/>
      <c r="AW14" s="774"/>
      <c r="AX14" s="775"/>
    </row>
    <row r="15" spans="1:50" ht="21" customHeight="1" x14ac:dyDescent="0.2">
      <c r="A15" s="597"/>
      <c r="B15" s="598"/>
      <c r="C15" s="598"/>
      <c r="D15" s="598"/>
      <c r="E15" s="598"/>
      <c r="F15" s="599"/>
      <c r="G15" s="711"/>
      <c r="H15" s="712"/>
      <c r="I15" s="697" t="s">
        <v>50</v>
      </c>
      <c r="J15" s="698"/>
      <c r="K15" s="698"/>
      <c r="L15" s="698"/>
      <c r="M15" s="698"/>
      <c r="N15" s="698"/>
      <c r="O15" s="699"/>
      <c r="P15" s="640" t="s">
        <v>635</v>
      </c>
      <c r="Q15" s="641"/>
      <c r="R15" s="641"/>
      <c r="S15" s="641"/>
      <c r="T15" s="641"/>
      <c r="U15" s="641"/>
      <c r="V15" s="642"/>
      <c r="W15" s="640" t="s">
        <v>635</v>
      </c>
      <c r="X15" s="641"/>
      <c r="Y15" s="641"/>
      <c r="Z15" s="641"/>
      <c r="AA15" s="641"/>
      <c r="AB15" s="641"/>
      <c r="AC15" s="642"/>
      <c r="AD15" s="640" t="s">
        <v>635</v>
      </c>
      <c r="AE15" s="641"/>
      <c r="AF15" s="641"/>
      <c r="AG15" s="641"/>
      <c r="AH15" s="641"/>
      <c r="AI15" s="641"/>
      <c r="AJ15" s="642"/>
      <c r="AK15" s="640">
        <v>8</v>
      </c>
      <c r="AL15" s="641"/>
      <c r="AM15" s="641"/>
      <c r="AN15" s="641"/>
      <c r="AO15" s="641"/>
      <c r="AP15" s="641"/>
      <c r="AQ15" s="642"/>
      <c r="AR15" s="640" t="s">
        <v>656</v>
      </c>
      <c r="AS15" s="641"/>
      <c r="AT15" s="641"/>
      <c r="AU15" s="641"/>
      <c r="AV15" s="641"/>
      <c r="AW15" s="641"/>
      <c r="AX15" s="789"/>
    </row>
    <row r="16" spans="1:50" ht="21" customHeight="1" x14ac:dyDescent="0.2">
      <c r="A16" s="597"/>
      <c r="B16" s="598"/>
      <c r="C16" s="598"/>
      <c r="D16" s="598"/>
      <c r="E16" s="598"/>
      <c r="F16" s="599"/>
      <c r="G16" s="711"/>
      <c r="H16" s="712"/>
      <c r="I16" s="697" t="s">
        <v>51</v>
      </c>
      <c r="J16" s="698"/>
      <c r="K16" s="698"/>
      <c r="L16" s="698"/>
      <c r="M16" s="698"/>
      <c r="N16" s="698"/>
      <c r="O16" s="699"/>
      <c r="P16" s="640" t="s">
        <v>635</v>
      </c>
      <c r="Q16" s="641"/>
      <c r="R16" s="641"/>
      <c r="S16" s="641"/>
      <c r="T16" s="641"/>
      <c r="U16" s="641"/>
      <c r="V16" s="642"/>
      <c r="W16" s="640" t="s">
        <v>635</v>
      </c>
      <c r="X16" s="641"/>
      <c r="Y16" s="641"/>
      <c r="Z16" s="641"/>
      <c r="AA16" s="641"/>
      <c r="AB16" s="641"/>
      <c r="AC16" s="642"/>
      <c r="AD16" s="640">
        <v>-8</v>
      </c>
      <c r="AE16" s="641"/>
      <c r="AF16" s="641"/>
      <c r="AG16" s="641"/>
      <c r="AH16" s="641"/>
      <c r="AI16" s="641"/>
      <c r="AJ16" s="642"/>
      <c r="AK16" s="640" t="s">
        <v>656</v>
      </c>
      <c r="AL16" s="641"/>
      <c r="AM16" s="641"/>
      <c r="AN16" s="641"/>
      <c r="AO16" s="641"/>
      <c r="AP16" s="641"/>
      <c r="AQ16" s="642"/>
      <c r="AR16" s="743"/>
      <c r="AS16" s="744"/>
      <c r="AT16" s="744"/>
      <c r="AU16" s="744"/>
      <c r="AV16" s="744"/>
      <c r="AW16" s="744"/>
      <c r="AX16" s="745"/>
    </row>
    <row r="17" spans="1:50" ht="24.75" customHeight="1" x14ac:dyDescent="0.2">
      <c r="A17" s="597"/>
      <c r="B17" s="598"/>
      <c r="C17" s="598"/>
      <c r="D17" s="598"/>
      <c r="E17" s="598"/>
      <c r="F17" s="599"/>
      <c r="G17" s="711"/>
      <c r="H17" s="712"/>
      <c r="I17" s="697" t="s">
        <v>49</v>
      </c>
      <c r="J17" s="748"/>
      <c r="K17" s="748"/>
      <c r="L17" s="748"/>
      <c r="M17" s="748"/>
      <c r="N17" s="748"/>
      <c r="O17" s="749"/>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t="s">
        <v>656</v>
      </c>
      <c r="AL17" s="641"/>
      <c r="AM17" s="641"/>
      <c r="AN17" s="641"/>
      <c r="AO17" s="641"/>
      <c r="AP17" s="641"/>
      <c r="AQ17" s="642"/>
      <c r="AR17" s="901"/>
      <c r="AS17" s="901"/>
      <c r="AT17" s="901"/>
      <c r="AU17" s="901"/>
      <c r="AV17" s="901"/>
      <c r="AW17" s="901"/>
      <c r="AX17" s="902"/>
    </row>
    <row r="18" spans="1:50" ht="24.75" customHeight="1" x14ac:dyDescent="0.2">
      <c r="A18" s="597"/>
      <c r="B18" s="598"/>
      <c r="C18" s="598"/>
      <c r="D18" s="598"/>
      <c r="E18" s="598"/>
      <c r="F18" s="599"/>
      <c r="G18" s="713"/>
      <c r="H18" s="714"/>
      <c r="I18" s="702" t="s">
        <v>20</v>
      </c>
      <c r="J18" s="703"/>
      <c r="K18" s="703"/>
      <c r="L18" s="703"/>
      <c r="M18" s="703"/>
      <c r="N18" s="703"/>
      <c r="O18" s="704"/>
      <c r="P18" s="861">
        <f>SUM(P13:V17)</f>
        <v>0</v>
      </c>
      <c r="Q18" s="862"/>
      <c r="R18" s="862"/>
      <c r="S18" s="862"/>
      <c r="T18" s="862"/>
      <c r="U18" s="862"/>
      <c r="V18" s="863"/>
      <c r="W18" s="861">
        <f>SUM(W13:AC17)</f>
        <v>11</v>
      </c>
      <c r="X18" s="862"/>
      <c r="Y18" s="862"/>
      <c r="Z18" s="862"/>
      <c r="AA18" s="862"/>
      <c r="AB18" s="862"/>
      <c r="AC18" s="863"/>
      <c r="AD18" s="861">
        <f>SUM(AD13:AJ17)</f>
        <v>3</v>
      </c>
      <c r="AE18" s="862"/>
      <c r="AF18" s="862"/>
      <c r="AG18" s="862"/>
      <c r="AH18" s="862"/>
      <c r="AI18" s="862"/>
      <c r="AJ18" s="863"/>
      <c r="AK18" s="861">
        <f>SUM(AK13:AQ17)</f>
        <v>19</v>
      </c>
      <c r="AL18" s="862"/>
      <c r="AM18" s="862"/>
      <c r="AN18" s="862"/>
      <c r="AO18" s="862"/>
      <c r="AP18" s="862"/>
      <c r="AQ18" s="863"/>
      <c r="AR18" s="861">
        <f>SUM(AR13:AX17)</f>
        <v>0</v>
      </c>
      <c r="AS18" s="862"/>
      <c r="AT18" s="862"/>
      <c r="AU18" s="862"/>
      <c r="AV18" s="862"/>
      <c r="AW18" s="862"/>
      <c r="AX18" s="864"/>
    </row>
    <row r="19" spans="1:50" ht="24.75" customHeight="1" x14ac:dyDescent="0.2">
      <c r="A19" s="597"/>
      <c r="B19" s="598"/>
      <c r="C19" s="598"/>
      <c r="D19" s="598"/>
      <c r="E19" s="598"/>
      <c r="F19" s="599"/>
      <c r="G19" s="859" t="s">
        <v>9</v>
      </c>
      <c r="H19" s="860"/>
      <c r="I19" s="860"/>
      <c r="J19" s="860"/>
      <c r="K19" s="860"/>
      <c r="L19" s="860"/>
      <c r="M19" s="860"/>
      <c r="N19" s="860"/>
      <c r="O19" s="860"/>
      <c r="P19" s="640">
        <v>0</v>
      </c>
      <c r="Q19" s="641"/>
      <c r="R19" s="641"/>
      <c r="S19" s="641"/>
      <c r="T19" s="641"/>
      <c r="U19" s="641"/>
      <c r="V19" s="642"/>
      <c r="W19" s="640">
        <v>11</v>
      </c>
      <c r="X19" s="641"/>
      <c r="Y19" s="641"/>
      <c r="Z19" s="641"/>
      <c r="AA19" s="641"/>
      <c r="AB19" s="641"/>
      <c r="AC19" s="642"/>
      <c r="AD19" s="640">
        <v>2</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9" t="s">
        <v>10</v>
      </c>
      <c r="H20" s="860"/>
      <c r="I20" s="860"/>
      <c r="J20" s="860"/>
      <c r="K20" s="860"/>
      <c r="L20" s="860"/>
      <c r="M20" s="860"/>
      <c r="N20" s="860"/>
      <c r="O20" s="860"/>
      <c r="P20" s="301" t="str">
        <f>IF(P18=0, "-", SUM(P19)/P18)</f>
        <v>-</v>
      </c>
      <c r="Q20" s="301"/>
      <c r="R20" s="301"/>
      <c r="S20" s="301"/>
      <c r="T20" s="301"/>
      <c r="U20" s="301"/>
      <c r="V20" s="301"/>
      <c r="W20" s="301">
        <f t="shared" ref="W20" si="0">IF(W18=0, "-", SUM(W19)/W18)</f>
        <v>1</v>
      </c>
      <c r="X20" s="301"/>
      <c r="Y20" s="301"/>
      <c r="Z20" s="301"/>
      <c r="AA20" s="301"/>
      <c r="AB20" s="301"/>
      <c r="AC20" s="301"/>
      <c r="AD20" s="301">
        <f t="shared" ref="AD20" si="1">IF(AD18=0, "-", SUM(AD19)/AD18)</f>
        <v>0.66666666666666663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32"/>
      <c r="B21" s="833"/>
      <c r="C21" s="833"/>
      <c r="D21" s="833"/>
      <c r="E21" s="833"/>
      <c r="F21" s="950"/>
      <c r="G21" s="299" t="s">
        <v>274</v>
      </c>
      <c r="H21" s="300"/>
      <c r="I21" s="300"/>
      <c r="J21" s="300"/>
      <c r="K21" s="300"/>
      <c r="L21" s="300"/>
      <c r="M21" s="300"/>
      <c r="N21" s="300"/>
      <c r="O21" s="300"/>
      <c r="P21" s="301" t="str">
        <f>IF(P19=0, "-", SUM(P19)/SUM(P13,P14))</f>
        <v>-</v>
      </c>
      <c r="Q21" s="301"/>
      <c r="R21" s="301"/>
      <c r="S21" s="301"/>
      <c r="T21" s="301"/>
      <c r="U21" s="301"/>
      <c r="V21" s="301"/>
      <c r="W21" s="301">
        <f t="shared" ref="W21" si="2">IF(W19=0, "-", SUM(W19)/SUM(W13,W14))</f>
        <v>1</v>
      </c>
      <c r="X21" s="301"/>
      <c r="Y21" s="301"/>
      <c r="Z21" s="301"/>
      <c r="AA21" s="301"/>
      <c r="AB21" s="301"/>
      <c r="AC21" s="301"/>
      <c r="AD21" s="301">
        <f t="shared" ref="AD21" si="3">IF(AD19=0, "-", SUM(AD19)/SUM(AD13,AD14))</f>
        <v>0.18181818181818182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6" t="s">
        <v>626</v>
      </c>
      <c r="B22" s="957"/>
      <c r="C22" s="957"/>
      <c r="D22" s="957"/>
      <c r="E22" s="957"/>
      <c r="F22" s="958"/>
      <c r="G22" s="952" t="s">
        <v>254</v>
      </c>
      <c r="H22" s="207"/>
      <c r="I22" s="207"/>
      <c r="J22" s="207"/>
      <c r="K22" s="207"/>
      <c r="L22" s="207"/>
      <c r="M22" s="207"/>
      <c r="N22" s="207"/>
      <c r="O22" s="208"/>
      <c r="P22" s="917" t="s">
        <v>624</v>
      </c>
      <c r="Q22" s="207"/>
      <c r="R22" s="207"/>
      <c r="S22" s="207"/>
      <c r="T22" s="207"/>
      <c r="U22" s="207"/>
      <c r="V22" s="208"/>
      <c r="W22" s="917" t="s">
        <v>625</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2">
      <c r="A23" s="959"/>
      <c r="B23" s="960"/>
      <c r="C23" s="960"/>
      <c r="D23" s="960"/>
      <c r="E23" s="960"/>
      <c r="F23" s="961"/>
      <c r="G23" s="953" t="s">
        <v>639</v>
      </c>
      <c r="H23" s="954"/>
      <c r="I23" s="954"/>
      <c r="J23" s="954"/>
      <c r="K23" s="954"/>
      <c r="L23" s="954"/>
      <c r="M23" s="954"/>
      <c r="N23" s="954"/>
      <c r="O23" s="955"/>
      <c r="P23" s="903">
        <v>10</v>
      </c>
      <c r="Q23" s="904"/>
      <c r="R23" s="904"/>
      <c r="S23" s="904"/>
      <c r="T23" s="904"/>
      <c r="U23" s="904"/>
      <c r="V23" s="918"/>
      <c r="W23" s="903" t="s">
        <v>656</v>
      </c>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2">
      <c r="A24" s="959"/>
      <c r="B24" s="960"/>
      <c r="C24" s="960"/>
      <c r="D24" s="960"/>
      <c r="E24" s="960"/>
      <c r="F24" s="961"/>
      <c r="G24" s="919" t="s">
        <v>640</v>
      </c>
      <c r="H24" s="920"/>
      <c r="I24" s="920"/>
      <c r="J24" s="920"/>
      <c r="K24" s="920"/>
      <c r="L24" s="920"/>
      <c r="M24" s="920"/>
      <c r="N24" s="920"/>
      <c r="O24" s="921"/>
      <c r="P24" s="640">
        <v>1</v>
      </c>
      <c r="Q24" s="641"/>
      <c r="R24" s="641"/>
      <c r="S24" s="641"/>
      <c r="T24" s="641"/>
      <c r="U24" s="641"/>
      <c r="V24" s="642"/>
      <c r="W24" s="640" t="s">
        <v>656</v>
      </c>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2">
      <c r="A25" s="959"/>
      <c r="B25" s="960"/>
      <c r="C25" s="960"/>
      <c r="D25" s="960"/>
      <c r="E25" s="960"/>
      <c r="F25" s="961"/>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2">
      <c r="A26" s="959"/>
      <c r="B26" s="960"/>
      <c r="C26" s="960"/>
      <c r="D26" s="960"/>
      <c r="E26" s="960"/>
      <c r="F26" s="961"/>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2">
      <c r="A27" s="959"/>
      <c r="B27" s="960"/>
      <c r="C27" s="960"/>
      <c r="D27" s="960"/>
      <c r="E27" s="960"/>
      <c r="F27" s="961"/>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2">
      <c r="A28" s="959"/>
      <c r="B28" s="960"/>
      <c r="C28" s="960"/>
      <c r="D28" s="960"/>
      <c r="E28" s="960"/>
      <c r="F28" s="961"/>
      <c r="G28" s="922" t="s">
        <v>258</v>
      </c>
      <c r="H28" s="923"/>
      <c r="I28" s="923"/>
      <c r="J28" s="923"/>
      <c r="K28" s="923"/>
      <c r="L28" s="923"/>
      <c r="M28" s="923"/>
      <c r="N28" s="923"/>
      <c r="O28" s="924"/>
      <c r="P28" s="861">
        <f>P29-SUM(P23:P27)</f>
        <v>0</v>
      </c>
      <c r="Q28" s="862"/>
      <c r="R28" s="862"/>
      <c r="S28" s="862"/>
      <c r="T28" s="862"/>
      <c r="U28" s="862"/>
      <c r="V28" s="863"/>
      <c r="W28" s="861" t="e">
        <f>W29-SUM(W23:W27)</f>
        <v>#VALUE!</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5">
      <c r="A29" s="962"/>
      <c r="B29" s="963"/>
      <c r="C29" s="963"/>
      <c r="D29" s="963"/>
      <c r="E29" s="963"/>
      <c r="F29" s="964"/>
      <c r="G29" s="925" t="s">
        <v>255</v>
      </c>
      <c r="H29" s="926"/>
      <c r="I29" s="926"/>
      <c r="J29" s="926"/>
      <c r="K29" s="926"/>
      <c r="L29" s="926"/>
      <c r="M29" s="926"/>
      <c r="N29" s="926"/>
      <c r="O29" s="927"/>
      <c r="P29" s="935">
        <f>AK13</f>
        <v>11</v>
      </c>
      <c r="Q29" s="936"/>
      <c r="R29" s="936"/>
      <c r="S29" s="936"/>
      <c r="T29" s="936"/>
      <c r="U29" s="936"/>
      <c r="V29" s="937"/>
      <c r="W29" s="935" t="str">
        <f>AR13</f>
        <v>-</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2">
      <c r="A30" s="844" t="s">
        <v>270</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309</v>
      </c>
      <c r="AF30" s="842"/>
      <c r="AG30" s="842"/>
      <c r="AH30" s="843"/>
      <c r="AI30" s="898" t="s">
        <v>331</v>
      </c>
      <c r="AJ30" s="898"/>
      <c r="AK30" s="898"/>
      <c r="AL30" s="841"/>
      <c r="AM30" s="898" t="s">
        <v>428</v>
      </c>
      <c r="AN30" s="898"/>
      <c r="AO30" s="898"/>
      <c r="AP30" s="841"/>
      <c r="AQ30" s="753" t="s">
        <v>184</v>
      </c>
      <c r="AR30" s="754"/>
      <c r="AS30" s="754"/>
      <c r="AT30" s="755"/>
      <c r="AU30" s="760" t="s">
        <v>133</v>
      </c>
      <c r="AV30" s="760"/>
      <c r="AW30" s="760"/>
      <c r="AX30" s="900"/>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635</v>
      </c>
      <c r="AR31" s="186"/>
      <c r="AS31" s="121" t="s">
        <v>185</v>
      </c>
      <c r="AT31" s="122"/>
      <c r="AU31" s="185">
        <v>3</v>
      </c>
      <c r="AV31" s="185"/>
      <c r="AW31" s="377" t="s">
        <v>175</v>
      </c>
      <c r="AX31" s="378"/>
    </row>
    <row r="32" spans="1:50" ht="23.25" customHeight="1" x14ac:dyDescent="0.2">
      <c r="A32" s="382"/>
      <c r="B32" s="380"/>
      <c r="C32" s="380"/>
      <c r="D32" s="380"/>
      <c r="E32" s="380"/>
      <c r="F32" s="381"/>
      <c r="G32" s="548" t="s">
        <v>641</v>
      </c>
      <c r="H32" s="549"/>
      <c r="I32" s="549"/>
      <c r="J32" s="549"/>
      <c r="K32" s="549"/>
      <c r="L32" s="549"/>
      <c r="M32" s="549"/>
      <c r="N32" s="549"/>
      <c r="O32" s="550"/>
      <c r="P32" s="93" t="s">
        <v>642</v>
      </c>
      <c r="Q32" s="93"/>
      <c r="R32" s="93"/>
      <c r="S32" s="93"/>
      <c r="T32" s="93"/>
      <c r="U32" s="93"/>
      <c r="V32" s="93"/>
      <c r="W32" s="93"/>
      <c r="X32" s="94"/>
      <c r="Y32" s="455" t="s">
        <v>12</v>
      </c>
      <c r="Z32" s="515"/>
      <c r="AA32" s="516"/>
      <c r="AB32" s="445" t="s">
        <v>643</v>
      </c>
      <c r="AC32" s="445"/>
      <c r="AD32" s="445"/>
      <c r="AE32" s="203" t="s">
        <v>635</v>
      </c>
      <c r="AF32" s="204"/>
      <c r="AG32" s="204"/>
      <c r="AH32" s="204"/>
      <c r="AI32" s="203">
        <v>0</v>
      </c>
      <c r="AJ32" s="204"/>
      <c r="AK32" s="204"/>
      <c r="AL32" s="204"/>
      <c r="AM32" s="203">
        <v>0</v>
      </c>
      <c r="AN32" s="204"/>
      <c r="AO32" s="204"/>
      <c r="AP32" s="204"/>
      <c r="AQ32" s="321" t="s">
        <v>635</v>
      </c>
      <c r="AR32" s="193"/>
      <c r="AS32" s="193"/>
      <c r="AT32" s="322"/>
      <c r="AU32" s="204" t="s">
        <v>635</v>
      </c>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643</v>
      </c>
      <c r="AC33" s="507"/>
      <c r="AD33" s="507"/>
      <c r="AE33" s="203" t="s">
        <v>635</v>
      </c>
      <c r="AF33" s="204"/>
      <c r="AG33" s="204"/>
      <c r="AH33" s="204"/>
      <c r="AI33" s="203">
        <v>0</v>
      </c>
      <c r="AJ33" s="204"/>
      <c r="AK33" s="204"/>
      <c r="AL33" s="204"/>
      <c r="AM33" s="203">
        <v>0</v>
      </c>
      <c r="AN33" s="204"/>
      <c r="AO33" s="204"/>
      <c r="AP33" s="204"/>
      <c r="AQ33" s="321" t="s">
        <v>635</v>
      </c>
      <c r="AR33" s="193"/>
      <c r="AS33" s="193"/>
      <c r="AT33" s="322"/>
      <c r="AU33" s="204">
        <v>1</v>
      </c>
      <c r="AV33" s="204"/>
      <c r="AW33" s="204"/>
      <c r="AX33" s="206"/>
    </row>
    <row r="34" spans="1:51" ht="23.25"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635</v>
      </c>
      <c r="AF34" s="204"/>
      <c r="AG34" s="204"/>
      <c r="AH34" s="204"/>
      <c r="AI34" s="203">
        <v>0</v>
      </c>
      <c r="AJ34" s="204"/>
      <c r="AK34" s="204"/>
      <c r="AL34" s="204"/>
      <c r="AM34" s="203">
        <v>0</v>
      </c>
      <c r="AN34" s="204"/>
      <c r="AO34" s="204"/>
      <c r="AP34" s="204"/>
      <c r="AQ34" s="321" t="s">
        <v>635</v>
      </c>
      <c r="AR34" s="193"/>
      <c r="AS34" s="193"/>
      <c r="AT34" s="322"/>
      <c r="AU34" s="204" t="s">
        <v>635</v>
      </c>
      <c r="AV34" s="204"/>
      <c r="AW34" s="204"/>
      <c r="AX34" s="206"/>
    </row>
    <row r="35" spans="1:51" ht="23.25" customHeight="1" x14ac:dyDescent="0.2">
      <c r="A35" s="213" t="s">
        <v>299</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6" t="s">
        <v>270</v>
      </c>
      <c r="B37" s="757"/>
      <c r="C37" s="757"/>
      <c r="D37" s="757"/>
      <c r="E37" s="757"/>
      <c r="F37" s="758"/>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3"/>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6" t="s">
        <v>270</v>
      </c>
      <c r="B44" s="757"/>
      <c r="C44" s="757"/>
      <c r="D44" s="757"/>
      <c r="E44" s="757"/>
      <c r="F44" s="758"/>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3"/>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8" t="s">
        <v>133</v>
      </c>
      <c r="AV51" s="908"/>
      <c r="AW51" s="908"/>
      <c r="AX51" s="909"/>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8" t="s">
        <v>133</v>
      </c>
      <c r="AV58" s="908"/>
      <c r="AW58" s="908"/>
      <c r="AX58" s="909"/>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2">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1"/>
      <c r="AY79">
        <f>COUNTIF($AR$79,"☑")</f>
        <v>0</v>
      </c>
    </row>
    <row r="80" spans="1:51" ht="18.75" hidden="1" customHeight="1" x14ac:dyDescent="0.2">
      <c r="A80" s="847"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8"/>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8"/>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7"/>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8"/>
      <c r="AY82">
        <f t="shared" ref="AY82:AY89" si="10">$AY$80</f>
        <v>0</v>
      </c>
    </row>
    <row r="83" spans="1:60" ht="22.5" hidden="1" customHeight="1" x14ac:dyDescent="0.2">
      <c r="A83" s="848"/>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9"/>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0"/>
      <c r="AY83">
        <f t="shared" si="10"/>
        <v>0</v>
      </c>
    </row>
    <row r="84" spans="1:60" ht="19.5" hidden="1" customHeight="1" x14ac:dyDescent="0.2">
      <c r="A84" s="848"/>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1"/>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2"/>
      <c r="AY84">
        <f t="shared" si="10"/>
        <v>0</v>
      </c>
    </row>
    <row r="85" spans="1:60" ht="18.75" hidden="1" customHeight="1" x14ac:dyDescent="0.2">
      <c r="A85" s="848"/>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8"/>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8"/>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8"/>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8"/>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2">
      <c r="A91" s="84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8"/>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8"/>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8"/>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8"/>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8"/>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8"/>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9"/>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7"/>
      <c r="Z100" s="838"/>
      <c r="AA100" s="839"/>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2">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635</v>
      </c>
      <c r="AC101" s="445"/>
      <c r="AD101" s="445"/>
      <c r="AE101" s="267" t="s">
        <v>635</v>
      </c>
      <c r="AF101" s="267"/>
      <c r="AG101" s="267"/>
      <c r="AH101" s="267"/>
      <c r="AI101" s="267">
        <v>1</v>
      </c>
      <c r="AJ101" s="267"/>
      <c r="AK101" s="267"/>
      <c r="AL101" s="267"/>
      <c r="AM101" s="267">
        <v>1</v>
      </c>
      <c r="AN101" s="267"/>
      <c r="AO101" s="267"/>
      <c r="AP101" s="267"/>
      <c r="AQ101" s="267" t="s">
        <v>635</v>
      </c>
      <c r="AR101" s="267"/>
      <c r="AS101" s="267"/>
      <c r="AT101" s="267"/>
      <c r="AU101" s="203" t="s">
        <v>656</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635</v>
      </c>
      <c r="AC102" s="445"/>
      <c r="AD102" s="445"/>
      <c r="AE102" s="267" t="s">
        <v>635</v>
      </c>
      <c r="AF102" s="267"/>
      <c r="AG102" s="267"/>
      <c r="AH102" s="267"/>
      <c r="AI102" s="267">
        <v>1</v>
      </c>
      <c r="AJ102" s="267"/>
      <c r="AK102" s="267"/>
      <c r="AL102" s="267"/>
      <c r="AM102" s="267">
        <v>1</v>
      </c>
      <c r="AN102" s="267"/>
      <c r="AO102" s="267"/>
      <c r="AP102" s="267"/>
      <c r="AQ102" s="267">
        <v>9</v>
      </c>
      <c r="AR102" s="267"/>
      <c r="AS102" s="267"/>
      <c r="AT102" s="267"/>
      <c r="AU102" s="210" t="s">
        <v>656</v>
      </c>
      <c r="AV102" s="211"/>
      <c r="AW102" s="211"/>
      <c r="AX102" s="306"/>
    </row>
    <row r="103" spans="1:60" ht="31.5" hidden="1" customHeight="1" x14ac:dyDescent="0.2">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2">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647</v>
      </c>
      <c r="AC116" s="447"/>
      <c r="AD116" s="448"/>
      <c r="AE116" s="267" t="s">
        <v>635</v>
      </c>
      <c r="AF116" s="267"/>
      <c r="AG116" s="267"/>
      <c r="AH116" s="267"/>
      <c r="AI116" s="267">
        <v>11</v>
      </c>
      <c r="AJ116" s="267"/>
      <c r="AK116" s="267"/>
      <c r="AL116" s="267"/>
      <c r="AM116" s="267">
        <v>2</v>
      </c>
      <c r="AN116" s="267"/>
      <c r="AO116" s="267"/>
      <c r="AP116" s="267"/>
      <c r="AQ116" s="203">
        <v>2.1</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635</v>
      </c>
      <c r="AF117" s="535"/>
      <c r="AG117" s="535"/>
      <c r="AH117" s="535"/>
      <c r="AI117" s="535" t="s">
        <v>664</v>
      </c>
      <c r="AJ117" s="535"/>
      <c r="AK117" s="535"/>
      <c r="AL117" s="535"/>
      <c r="AM117" s="535" t="s">
        <v>666</v>
      </c>
      <c r="AN117" s="535"/>
      <c r="AO117" s="535"/>
      <c r="AP117" s="535"/>
      <c r="AQ117" s="535" t="s">
        <v>665</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324</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3</v>
      </c>
      <c r="AV133" s="186"/>
      <c r="AW133" s="121" t="s">
        <v>175</v>
      </c>
      <c r="AX133" s="181"/>
      <c r="AY133">
        <f>$AY$132</f>
        <v>1</v>
      </c>
    </row>
    <row r="134" spans="1:51" ht="39.75" customHeight="1" x14ac:dyDescent="0.2">
      <c r="A134" s="175"/>
      <c r="B134" s="172"/>
      <c r="C134" s="166"/>
      <c r="D134" s="172"/>
      <c r="E134" s="166"/>
      <c r="F134" s="167"/>
      <c r="G134" s="92" t="s">
        <v>650</v>
      </c>
      <c r="H134" s="93"/>
      <c r="I134" s="93"/>
      <c r="J134" s="93"/>
      <c r="K134" s="93"/>
      <c r="L134" s="93"/>
      <c r="M134" s="93"/>
      <c r="N134" s="93"/>
      <c r="O134" s="93"/>
      <c r="P134" s="93"/>
      <c r="Q134" s="93"/>
      <c r="R134" s="93"/>
      <c r="S134" s="93"/>
      <c r="T134" s="93"/>
      <c r="U134" s="93"/>
      <c r="V134" s="93"/>
      <c r="W134" s="93"/>
      <c r="X134" s="94"/>
      <c r="Y134" s="187" t="s">
        <v>199</v>
      </c>
      <c r="Z134" s="188"/>
      <c r="AA134" s="189"/>
      <c r="AB134" s="190" t="s">
        <v>651</v>
      </c>
      <c r="AC134" s="191"/>
      <c r="AD134" s="191"/>
      <c r="AE134" s="192" t="s">
        <v>635</v>
      </c>
      <c r="AF134" s="193"/>
      <c r="AG134" s="193"/>
      <c r="AH134" s="193"/>
      <c r="AI134" s="192">
        <v>96.2</v>
      </c>
      <c r="AJ134" s="193"/>
      <c r="AK134" s="193"/>
      <c r="AL134" s="193"/>
      <c r="AM134" s="192"/>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651</v>
      </c>
      <c r="AC135" s="199"/>
      <c r="AD135" s="199"/>
      <c r="AE135" s="192" t="s">
        <v>635</v>
      </c>
      <c r="AF135" s="193"/>
      <c r="AG135" s="193"/>
      <c r="AH135" s="193"/>
      <c r="AI135" s="192">
        <v>90</v>
      </c>
      <c r="AJ135" s="193"/>
      <c r="AK135" s="193"/>
      <c r="AL135" s="193"/>
      <c r="AM135" s="192">
        <v>90</v>
      </c>
      <c r="AN135" s="193"/>
      <c r="AO135" s="193"/>
      <c r="AP135" s="193"/>
      <c r="AQ135" s="192" t="s">
        <v>635</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657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590</v>
      </c>
      <c r="D430" s="915"/>
      <c r="E430" s="160" t="s">
        <v>318</v>
      </c>
      <c r="F430" s="881"/>
      <c r="G430" s="882" t="s">
        <v>204</v>
      </c>
      <c r="H430" s="111"/>
      <c r="I430" s="111"/>
      <c r="J430" s="883" t="s">
        <v>635</v>
      </c>
      <c r="K430" s="884"/>
      <c r="L430" s="884"/>
      <c r="M430" s="884"/>
      <c r="N430" s="884"/>
      <c r="O430" s="884"/>
      <c r="P430" s="884"/>
      <c r="Q430" s="884"/>
      <c r="R430" s="884"/>
      <c r="S430" s="884"/>
      <c r="T430" s="885"/>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6"/>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2">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656</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656</v>
      </c>
      <c r="AN434" s="193"/>
      <c r="AO434" s="193"/>
      <c r="AP434" s="322"/>
      <c r="AQ434" s="321" t="s">
        <v>635</v>
      </c>
      <c r="AR434" s="193"/>
      <c r="AS434" s="193"/>
      <c r="AT434" s="322"/>
      <c r="AU434" s="193" t="s">
        <v>635</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656</v>
      </c>
      <c r="AN435" s="193"/>
      <c r="AO435" s="193"/>
      <c r="AP435" s="322"/>
      <c r="AQ435" s="321" t="s">
        <v>635</v>
      </c>
      <c r="AR435" s="193"/>
      <c r="AS435" s="193"/>
      <c r="AT435" s="322"/>
      <c r="AU435" s="193" t="s">
        <v>635</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customHeight="1" x14ac:dyDescent="0.2">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t="s">
        <v>656</v>
      </c>
      <c r="AN458" s="193"/>
      <c r="AO458" s="193"/>
      <c r="AP458" s="322"/>
      <c r="AQ458" s="321" t="s">
        <v>635</v>
      </c>
      <c r="AR458" s="193"/>
      <c r="AS458" s="193"/>
      <c r="AT458" s="322"/>
      <c r="AU458" s="193" t="s">
        <v>635</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t="s">
        <v>656</v>
      </c>
      <c r="AN459" s="193"/>
      <c r="AO459" s="193"/>
      <c r="AP459" s="322"/>
      <c r="AQ459" s="321" t="s">
        <v>635</v>
      </c>
      <c r="AR459" s="193"/>
      <c r="AS459" s="193"/>
      <c r="AT459" s="322"/>
      <c r="AU459" s="193" t="s">
        <v>635</v>
      </c>
      <c r="AV459" s="193"/>
      <c r="AW459" s="193"/>
      <c r="AX459" s="194"/>
      <c r="AY459">
        <f t="shared" si="68"/>
        <v>1</v>
      </c>
    </row>
    <row r="460" spans="1:51" ht="23.25" customHeight="1" thickBot="1" x14ac:dyDescent="0.2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635</v>
      </c>
      <c r="AF460" s="193"/>
      <c r="AG460" s="193"/>
      <c r="AH460" s="322"/>
      <c r="AI460" s="321" t="s">
        <v>635</v>
      </c>
      <c r="AJ460" s="193"/>
      <c r="AK460" s="193"/>
      <c r="AL460" s="193"/>
      <c r="AM460" s="321" t="s">
        <v>656</v>
      </c>
      <c r="AN460" s="193"/>
      <c r="AO460" s="193"/>
      <c r="AP460" s="322"/>
      <c r="AQ460" s="321" t="s">
        <v>635</v>
      </c>
      <c r="AR460" s="193"/>
      <c r="AS460" s="193"/>
      <c r="AT460" s="322"/>
      <c r="AU460" s="193" t="s">
        <v>635</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9" hidden="1" customHeight="1" x14ac:dyDescent="0.2">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321</v>
      </c>
      <c r="F484" s="161"/>
      <c r="G484" s="882" t="s">
        <v>204</v>
      </c>
      <c r="H484" s="111"/>
      <c r="I484" s="111"/>
      <c r="J484" s="883"/>
      <c r="K484" s="884"/>
      <c r="L484" s="884"/>
      <c r="M484" s="884"/>
      <c r="N484" s="884"/>
      <c r="O484" s="884"/>
      <c r="P484" s="884"/>
      <c r="Q484" s="884"/>
      <c r="R484" s="884"/>
      <c r="S484" s="884"/>
      <c r="T484" s="885"/>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6"/>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9" hidden="1" customHeight="1" x14ac:dyDescent="0.2">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322</v>
      </c>
      <c r="F538" s="161"/>
      <c r="G538" s="882" t="s">
        <v>204</v>
      </c>
      <c r="H538" s="111"/>
      <c r="I538" s="111"/>
      <c r="J538" s="883"/>
      <c r="K538" s="884"/>
      <c r="L538" s="884"/>
      <c r="M538" s="884"/>
      <c r="N538" s="884"/>
      <c r="O538" s="884"/>
      <c r="P538" s="884"/>
      <c r="Q538" s="884"/>
      <c r="R538" s="884"/>
      <c r="S538" s="884"/>
      <c r="T538" s="885"/>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6"/>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9" hidden="1" customHeight="1" x14ac:dyDescent="0.2">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321</v>
      </c>
      <c r="F592" s="161"/>
      <c r="G592" s="882" t="s">
        <v>204</v>
      </c>
      <c r="H592" s="111"/>
      <c r="I592" s="111"/>
      <c r="J592" s="883"/>
      <c r="K592" s="884"/>
      <c r="L592" s="884"/>
      <c r="M592" s="884"/>
      <c r="N592" s="884"/>
      <c r="O592" s="884"/>
      <c r="P592" s="884"/>
      <c r="Q592" s="884"/>
      <c r="R592" s="884"/>
      <c r="S592" s="884"/>
      <c r="T592" s="885"/>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6"/>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9" hidden="1" customHeight="1" x14ac:dyDescent="0.2">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322</v>
      </c>
      <c r="F646" s="161"/>
      <c r="G646" s="882" t="s">
        <v>204</v>
      </c>
      <c r="H646" s="111"/>
      <c r="I646" s="111"/>
      <c r="J646" s="883"/>
      <c r="K646" s="884"/>
      <c r="L646" s="884"/>
      <c r="M646" s="884"/>
      <c r="N646" s="884"/>
      <c r="O646" s="884"/>
      <c r="P646" s="884"/>
      <c r="Q646" s="884"/>
      <c r="R646" s="884"/>
      <c r="S646" s="884"/>
      <c r="T646" s="885"/>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6"/>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9" hidden="1" customHeight="1" x14ac:dyDescent="0.2">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7" t="s">
        <v>30</v>
      </c>
      <c r="AH701" s="361"/>
      <c r="AI701" s="361"/>
      <c r="AJ701" s="361"/>
      <c r="AK701" s="361"/>
      <c r="AL701" s="361"/>
      <c r="AM701" s="361"/>
      <c r="AN701" s="361"/>
      <c r="AO701" s="361"/>
      <c r="AP701" s="361"/>
      <c r="AQ701" s="361"/>
      <c r="AR701" s="361"/>
      <c r="AS701" s="361"/>
      <c r="AT701" s="361"/>
      <c r="AU701" s="361"/>
      <c r="AV701" s="361"/>
      <c r="AW701" s="361"/>
      <c r="AX701" s="808"/>
    </row>
    <row r="702" spans="1:51" ht="70.5" customHeight="1" x14ac:dyDescent="0.2">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654</v>
      </c>
      <c r="AE702" s="327"/>
      <c r="AF702" s="327"/>
      <c r="AG702" s="364" t="s">
        <v>658</v>
      </c>
      <c r="AH702" s="365"/>
      <c r="AI702" s="365"/>
      <c r="AJ702" s="365"/>
      <c r="AK702" s="365"/>
      <c r="AL702" s="365"/>
      <c r="AM702" s="365"/>
      <c r="AN702" s="365"/>
      <c r="AO702" s="365"/>
      <c r="AP702" s="365"/>
      <c r="AQ702" s="365"/>
      <c r="AR702" s="365"/>
      <c r="AS702" s="365"/>
      <c r="AT702" s="365"/>
      <c r="AU702" s="365"/>
      <c r="AV702" s="365"/>
      <c r="AW702" s="365"/>
      <c r="AX702" s="366"/>
    </row>
    <row r="703" spans="1:51" ht="72.650000000000006" customHeight="1" x14ac:dyDescent="0.2">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1"/>
      <c r="AD703" s="307" t="s">
        <v>654</v>
      </c>
      <c r="AE703" s="308"/>
      <c r="AF703" s="308"/>
      <c r="AG703" s="89" t="s">
        <v>659</v>
      </c>
      <c r="AH703" s="90"/>
      <c r="AI703" s="90"/>
      <c r="AJ703" s="90"/>
      <c r="AK703" s="90"/>
      <c r="AL703" s="90"/>
      <c r="AM703" s="90"/>
      <c r="AN703" s="90"/>
      <c r="AO703" s="90"/>
      <c r="AP703" s="90"/>
      <c r="AQ703" s="90"/>
      <c r="AR703" s="90"/>
      <c r="AS703" s="90"/>
      <c r="AT703" s="90"/>
      <c r="AU703" s="90"/>
      <c r="AV703" s="90"/>
      <c r="AW703" s="90"/>
      <c r="AX703" s="91"/>
    </row>
    <row r="704" spans="1:51" ht="92.15" customHeight="1" x14ac:dyDescent="0.2">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654</v>
      </c>
      <c r="AE704" s="769"/>
      <c r="AF704" s="769"/>
      <c r="AG704" s="153" t="s">
        <v>660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4" t="s">
        <v>40</v>
      </c>
      <c r="D705" s="805"/>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6"/>
      <c r="AD705" s="700" t="s">
        <v>667</v>
      </c>
      <c r="AE705" s="701"/>
      <c r="AF705" s="701"/>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80"/>
      <c r="D706" s="781"/>
      <c r="E706" s="716" t="s">
        <v>300</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c r="AE708" s="588"/>
      <c r="AF708" s="588"/>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654</v>
      </c>
      <c r="AE709" s="308"/>
      <c r="AF709" s="308"/>
      <c r="AG709" s="691" t="s">
        <v>661</v>
      </c>
      <c r="AH709" s="692"/>
      <c r="AI709" s="692"/>
      <c r="AJ709" s="692"/>
      <c r="AK709" s="692"/>
      <c r="AL709" s="692"/>
      <c r="AM709" s="692"/>
      <c r="AN709" s="692"/>
      <c r="AO709" s="692"/>
      <c r="AP709" s="692"/>
      <c r="AQ709" s="692"/>
      <c r="AR709" s="692"/>
      <c r="AS709" s="692"/>
      <c r="AT709" s="692"/>
      <c r="AU709" s="692"/>
      <c r="AV709" s="692"/>
      <c r="AW709" s="692"/>
      <c r="AX709" s="693"/>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654</v>
      </c>
      <c r="AE711" s="308"/>
      <c r="AF711" s="308"/>
      <c r="AG711" s="691" t="s">
        <v>662</v>
      </c>
      <c r="AH711" s="692"/>
      <c r="AI711" s="692"/>
      <c r="AJ711" s="692"/>
      <c r="AK711" s="692"/>
      <c r="AL711" s="692"/>
      <c r="AM711" s="692"/>
      <c r="AN711" s="692"/>
      <c r="AO711" s="692"/>
      <c r="AP711" s="692"/>
      <c r="AQ711" s="692"/>
      <c r="AR711" s="692"/>
      <c r="AS711" s="692"/>
      <c r="AT711" s="692"/>
      <c r="AU711" s="692"/>
      <c r="AV711" s="692"/>
      <c r="AW711" s="692"/>
      <c r="AX711" s="693"/>
    </row>
    <row r="712" spans="1:50" ht="71.5" customHeight="1" x14ac:dyDescent="0.2">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8" t="s">
        <v>668</v>
      </c>
      <c r="AE712" s="769"/>
      <c r="AF712" s="769"/>
      <c r="AG712" s="793" t="s">
        <v>669</v>
      </c>
      <c r="AH712" s="794"/>
      <c r="AI712" s="794"/>
      <c r="AJ712" s="794"/>
      <c r="AK712" s="794"/>
      <c r="AL712" s="794"/>
      <c r="AM712" s="794"/>
      <c r="AN712" s="794"/>
      <c r="AO712" s="794"/>
      <c r="AP712" s="794"/>
      <c r="AQ712" s="794"/>
      <c r="AR712" s="794"/>
      <c r="AS712" s="794"/>
      <c r="AT712" s="794"/>
      <c r="AU712" s="794"/>
      <c r="AV712" s="794"/>
      <c r="AW712" s="794"/>
      <c r="AX712" s="795"/>
    </row>
    <row r="713" spans="1:50" ht="55.5" customHeight="1" x14ac:dyDescent="0.2">
      <c r="A713" s="625"/>
      <c r="B713" s="627"/>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668</v>
      </c>
      <c r="AE713" s="308"/>
      <c r="AF713" s="646"/>
      <c r="AG713" s="89" t="s">
        <v>670</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654</v>
      </c>
      <c r="AE714" s="791"/>
      <c r="AF714" s="792"/>
      <c r="AG714" s="722" t="s">
        <v>663</v>
      </c>
      <c r="AH714" s="723"/>
      <c r="AI714" s="723"/>
      <c r="AJ714" s="723"/>
      <c r="AK714" s="723"/>
      <c r="AL714" s="723"/>
      <c r="AM714" s="723"/>
      <c r="AN714" s="723"/>
      <c r="AO714" s="723"/>
      <c r="AP714" s="723"/>
      <c r="AQ714" s="723"/>
      <c r="AR714" s="723"/>
      <c r="AS714" s="723"/>
      <c r="AT714" s="723"/>
      <c r="AU714" s="723"/>
      <c r="AV714" s="723"/>
      <c r="AW714" s="723"/>
      <c r="AX714" s="724"/>
    </row>
    <row r="715" spans="1:50" ht="42" customHeight="1" x14ac:dyDescent="0.2">
      <c r="A715" s="623"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7" t="s">
        <v>654</v>
      </c>
      <c r="AE715" s="588"/>
      <c r="AF715" s="639"/>
      <c r="AG715" s="728" t="s">
        <v>673</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667</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50.5"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668</v>
      </c>
      <c r="AE717" s="308"/>
      <c r="AF717" s="308"/>
      <c r="AG717" s="89" t="s">
        <v>674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667</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62" t="s">
        <v>57</v>
      </c>
      <c r="B719" s="763"/>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667</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88.5" customHeight="1" x14ac:dyDescent="0.2">
      <c r="A726" s="623" t="s">
        <v>47</v>
      </c>
      <c r="B726" s="785"/>
      <c r="C726" s="798" t="s">
        <v>52</v>
      </c>
      <c r="D726" s="820"/>
      <c r="E726" s="820"/>
      <c r="F726" s="821"/>
      <c r="G726" s="561" t="s">
        <v>675</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6"/>
      <c r="B727" s="787"/>
      <c r="C727" s="734" t="s">
        <v>56</v>
      </c>
      <c r="D727" s="735"/>
      <c r="E727" s="735"/>
      <c r="F727" s="736"/>
      <c r="G727" s="559" t="s">
        <v>671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5">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5">
      <c r="A731" s="656"/>
      <c r="B731" s="657"/>
      <c r="C731" s="657"/>
      <c r="D731" s="657"/>
      <c r="E731" s="658"/>
      <c r="F731" s="715"/>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5">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2">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4" t="s">
        <v>591</v>
      </c>
      <c r="B737" s="196"/>
      <c r="C737" s="196"/>
      <c r="D737" s="197"/>
      <c r="E737" s="938" t="s">
        <v>635</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2">
      <c r="A738" s="346" t="s">
        <v>316</v>
      </c>
      <c r="B738" s="346"/>
      <c r="C738" s="346"/>
      <c r="D738" s="346"/>
      <c r="E738" s="938" t="s">
        <v>635</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2">
      <c r="A739" s="346" t="s">
        <v>315</v>
      </c>
      <c r="B739" s="346"/>
      <c r="C739" s="346"/>
      <c r="D739" s="346"/>
      <c r="E739" s="938" t="s">
        <v>635</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2">
      <c r="A740" s="346" t="s">
        <v>314</v>
      </c>
      <c r="B740" s="346"/>
      <c r="C740" s="346"/>
      <c r="D740" s="346"/>
      <c r="E740" s="938" t="s">
        <v>635</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2">
      <c r="A741" s="346" t="s">
        <v>313</v>
      </c>
      <c r="B741" s="346"/>
      <c r="C741" s="346"/>
      <c r="D741" s="346"/>
      <c r="E741" s="938" t="s">
        <v>635</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2">
      <c r="A742" s="346" t="s">
        <v>312</v>
      </c>
      <c r="B742" s="346"/>
      <c r="C742" s="346"/>
      <c r="D742" s="346"/>
      <c r="E742" s="938" t="s">
        <v>635</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2">
      <c r="A743" s="346" t="s">
        <v>311</v>
      </c>
      <c r="B743" s="346"/>
      <c r="C743" s="346"/>
      <c r="D743" s="346"/>
      <c r="E743" s="938" t="s">
        <v>635</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2">
      <c r="A744" s="346" t="s">
        <v>310</v>
      </c>
      <c r="B744" s="346"/>
      <c r="C744" s="346"/>
      <c r="D744" s="346"/>
      <c r="E744" s="938" t="s">
        <v>635</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2">
      <c r="A745" s="346" t="s">
        <v>309</v>
      </c>
      <c r="B745" s="346"/>
      <c r="C745" s="346"/>
      <c r="D745" s="346"/>
      <c r="E745" s="975" t="s">
        <v>652</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2">
      <c r="A746" s="346" t="s">
        <v>464</v>
      </c>
      <c r="B746" s="346"/>
      <c r="C746" s="346"/>
      <c r="D746" s="346"/>
      <c r="E746" s="944" t="s">
        <v>629</v>
      </c>
      <c r="F746" s="942"/>
      <c r="G746" s="942"/>
      <c r="H746" s="85" t="str">
        <f>IF(E746="","","-")</f>
        <v>-</v>
      </c>
      <c r="I746" s="942" t="s">
        <v>653</v>
      </c>
      <c r="J746" s="942"/>
      <c r="K746" s="85" t="str">
        <f>IF(I746="","","-")</f>
        <v>-</v>
      </c>
      <c r="L746" s="943">
        <v>64</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2">
      <c r="A747" s="346" t="s">
        <v>428</v>
      </c>
      <c r="B747" s="346"/>
      <c r="C747" s="346"/>
      <c r="D747" s="346"/>
      <c r="E747" s="944" t="s">
        <v>629</v>
      </c>
      <c r="F747" s="942"/>
      <c r="G747" s="942"/>
      <c r="H747" s="85" t="str">
        <f>IF(E747="","","-")</f>
        <v>-</v>
      </c>
      <c r="I747" s="942"/>
      <c r="J747" s="942"/>
      <c r="K747" s="85" t="str">
        <f>IF(I747="","","-")</f>
        <v/>
      </c>
      <c r="L747" s="943">
        <v>495</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4" customHeight="1" x14ac:dyDescent="0.2">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hidden="1"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hidden="1"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hidden="1"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hidden="1"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hidden="1"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2">
      <c r="A787" s="611" t="s">
        <v>305</v>
      </c>
      <c r="B787" s="612"/>
      <c r="C787" s="612"/>
      <c r="D787" s="612"/>
      <c r="E787" s="612"/>
      <c r="F787" s="613"/>
      <c r="G787" s="578" t="s">
        <v>281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9"/>
    </row>
    <row r="788" spans="1:51" ht="24.75" hidden="1" customHeight="1" x14ac:dyDescent="0.2">
      <c r="A788" s="614"/>
      <c r="B788" s="615"/>
      <c r="C788" s="615"/>
      <c r="D788" s="615"/>
      <c r="E788" s="615"/>
      <c r="F788" s="616"/>
      <c r="G788" s="798"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4"/>
      <c r="AC788" s="798"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hidden="1" customHeight="1" x14ac:dyDescent="0.2">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8"/>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x14ac:dyDescent="0.2">
      <c r="A799" s="614"/>
      <c r="B799" s="615"/>
      <c r="C799" s="615"/>
      <c r="D799" s="615"/>
      <c r="E799" s="615"/>
      <c r="F799" s="616"/>
      <c r="G799" s="809" t="s">
        <v>20</v>
      </c>
      <c r="H799" s="810"/>
      <c r="I799" s="810"/>
      <c r="J799" s="810"/>
      <c r="K799" s="810"/>
      <c r="L799" s="811"/>
      <c r="M799" s="812"/>
      <c r="N799" s="812"/>
      <c r="O799" s="812"/>
      <c r="P799" s="812"/>
      <c r="Q799" s="812"/>
      <c r="R799" s="812"/>
      <c r="S799" s="812"/>
      <c r="T799" s="812"/>
      <c r="U799" s="812"/>
      <c r="V799" s="812"/>
      <c r="W799" s="812"/>
      <c r="X799" s="813"/>
      <c r="Y799" s="814">
        <f>SUM(Y789:AB798)</f>
        <v>0</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2">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9"/>
      <c r="AY800">
        <f>COUNTA($G$802,$AC$802)</f>
        <v>0</v>
      </c>
    </row>
    <row r="801" spans="1:51" ht="24.75" hidden="1" customHeight="1" x14ac:dyDescent="0.2">
      <c r="A801" s="614"/>
      <c r="B801" s="615"/>
      <c r="C801" s="615"/>
      <c r="D801" s="615"/>
      <c r="E801" s="615"/>
      <c r="F801" s="616"/>
      <c r="G801" s="798"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4"/>
      <c r="AC801" s="798"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8"/>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2">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9"/>
      <c r="AY813">
        <f>COUNTA($G$815,$AC$815)</f>
        <v>0</v>
      </c>
    </row>
    <row r="814" spans="1:51" ht="24.75" hidden="1" customHeight="1" x14ac:dyDescent="0.2">
      <c r="A814" s="614"/>
      <c r="B814" s="615"/>
      <c r="C814" s="615"/>
      <c r="D814" s="615"/>
      <c r="E814" s="615"/>
      <c r="F814" s="616"/>
      <c r="G814" s="798"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4"/>
      <c r="AC814" s="798"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8"/>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9"/>
      <c r="AY826">
        <f>COUNTA($G$828,$AC$828)</f>
        <v>0</v>
      </c>
    </row>
    <row r="827" spans="1:51" ht="24.75" hidden="1" customHeight="1" x14ac:dyDescent="0.2">
      <c r="A827" s="614"/>
      <c r="B827" s="615"/>
      <c r="C827" s="615"/>
      <c r="D827" s="615"/>
      <c r="E827" s="615"/>
      <c r="F827" s="616"/>
      <c r="G827" s="798"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4"/>
      <c r="AC827" s="798"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8"/>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5">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hidden="1"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2">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2">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idden="1" x14ac:dyDescent="0.2"/>
    <row r="1141" spans="1:51" hidden="1" x14ac:dyDescent="0.2"/>
    <row r="1142" spans="1:51" hidden="1" x14ac:dyDescent="0.2"/>
    <row r="1143" spans="1:51" hidden="1" x14ac:dyDescent="0.2"/>
    <row r="1144" spans="1:51" hidden="1" x14ac:dyDescent="0.2"/>
    <row r="1145" spans="1:51" hidden="1" x14ac:dyDescent="0.2"/>
    <row r="1146" spans="1:51" hidden="1" x14ac:dyDescent="0.2"/>
    <row r="1147" spans="1:51" hidden="1" x14ac:dyDescent="0.2"/>
    <row r="1148" spans="1:51" hidden="1" x14ac:dyDescent="0.2"/>
    <row r="1149" spans="1:51" hidden="1" x14ac:dyDescent="0.2"/>
    <row r="1150" spans="1:51" hidden="1" x14ac:dyDescent="0.2"/>
    <row r="1151" spans="1:51" hidden="1" x14ac:dyDescent="0.2"/>
    <row r="1152" spans="1:51"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16383" man="1"/>
    <brk id="716" max="16383" man="1"/>
    <brk id="74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dc:creator>
  <cp:lastModifiedBy>宮田 由美</cp:lastModifiedBy>
  <cp:lastPrinted>2021-05-24T01:42:58Z</cp:lastPrinted>
  <dcterms:created xsi:type="dcterms:W3CDTF">2012-03-13T00:50:25Z</dcterms:created>
  <dcterms:modified xsi:type="dcterms:W3CDTF">2021-06-28T08:53:23Z</dcterms:modified>
</cp:coreProperties>
</file>