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42D4B717-3F6C-4CE2-A4E7-959454B4CFF4}" xr6:coauthVersionLast="36" xr6:coauthVersionMax="4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417" i="3"/>
  <c r="AY235"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<sst xmlns="http://schemas.openxmlformats.org/spreadsheetml/2006/main" count="2302" uniqueCount="681">
  <si>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</si>
  <si>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</si>
  <si>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</si>
  <si>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</si>
  <si>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</si>
  <si>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</si>
  <si>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</si>
  <si>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</si>
  <si>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</si>
  <si>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</si>
  <si>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</si>
  <si>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</si>
  <si>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</si>
  <si>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</si>
  <si>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</si>
  <si>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</si>
  <si>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</si>
  <si>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</si>
  <si>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</si>
  <si>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</si>
  <si>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</si>
  <si>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</si>
  <si>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</si>
  <si>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</si>
  <si>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</si>
  <si>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</si>
  <si>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</si>
  <si>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</si>
  <si>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</si>
  <si>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</si>
  <si>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</si>
  <si>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</si>
  <si>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</si>
  <si>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</si>
  <si>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</si>
  <si>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</si>
  <si>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</si>
  <si>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</si>
  <si>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</si>
  <si>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</si>
  <si>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</si>
  <si>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</si>
  <si>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</si>
  <si>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</si>
  <si>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</si>
  <si>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</si>
  <si>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</si>
  <si>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</si>
  <si>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</si>
  <si>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</si>
  <si>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</si>
  <si>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</si>
  <si>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</si>
  <si>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</si>
  <si>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</si>
  <si>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</si>
  <si>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</si>
  <si>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</si>
  <si>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</si>
  <si>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</si>
  <si>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</si>
  <si>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</si>
  <si>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</si>
  <si>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</si>
  <si>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</si>
  <si>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</si>
  <si>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</si>
  <si>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</si>
  <si>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</si>
  <si>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</si>
  <si>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</si>
  <si>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</si>
  <si>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</si>
  <si>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</si>
  <si>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</si>
  <si>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</si>
  <si>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</si>
  <si>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</si>
  <si>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</si>
  <si>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</si>
  <si>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</si>
  <si>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</si>
  <si>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</si>
  <si>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</si>
  <si>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</si>
  <si>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</si>
  <si>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</si>
  <si>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</si>
  <si>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</si>
  <si>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</si>
  <si>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</si>
  <si>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</si>
  <si>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</si>
  <si>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</si>
  <si>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</si>
  <si>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</si>
  <si>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</si>
  <si>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</si>
  <si>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</si>
  <si>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</si>
  <si>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</si>
  <si>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</si>
  <si>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</si>
  <si>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</si>
  <si>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</si>
  <si>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</si>
  <si>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</si>
  <si>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</si>
  <si>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</si>
  <si>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</si>
  <si>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</si>
  <si>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</si>
  <si>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</si>
  <si>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</si>
  <si>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</si>
  <si>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</si>
  <si>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</si>
  <si>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</si>
  <si>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</si>
  <si>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</si>
  <si>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</si>
  <si>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</si>
  <si>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</si>
  <si>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</si>
  <si>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</si>
  <si>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</si>
  <si>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</si>
  <si>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</si>
  <si>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</si>
  <si>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</si>
  <si>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</si>
  <si>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</si>
  <si>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</si>
  <si>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</si>
  <si>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</si>
  <si>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</si>
  <si>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</si>
  <si>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</si>
  <si>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</si>
  <si>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</si>
  <si>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</si>
  <si>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</si>
  <si>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</si>
  <si>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</si>
  <si>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</si>
  <si>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</si>
  <si>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</si>
  <si>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</si>
  <si>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</si>
  <si>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</si>
  <si>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</si>
  <si>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</si>
  <si>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</si>
  <si>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</si>
  <si>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</si>
  <si>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</si>
  <si>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</si>
  <si>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</si>
  <si>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</si>
  <si>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</si>
  <si>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</si>
  <si>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</si>
  <si>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</si>
  <si>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</si>
  <si>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</si>
  <si>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</si>
  <si>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</si>
  <si>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</si>
  <si>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</si>
  <si>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</si>
  <si>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</si>
  <si>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</si>
  <si>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</si>
  <si>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</si>
  <si>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</si>
  <si>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</si>
  <si>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</si>
  <si>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</si>
  <si>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</si>
  <si>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</si>
  <si>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</si>
  <si>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</si>
  <si>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</si>
  <si>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</si>
  <si>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</si>
  <si>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</si>
  <si>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</si>
  <si>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</si>
  <si>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</si>
  <si>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</si>
  <si>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</si>
  <si>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</si>
  <si>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</si>
  <si>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</si>
  <si>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</si>
  <si>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</si>
  <si>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</si>
  <si>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</si>
  <si>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</si>
  <si>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</si>
  <si>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</si>
  <si>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</si>
  <si>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</si>
  <si>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</si>
  <si>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</si>
  <si>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</si>
  <si>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</si>
  <si>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</si>
  <si>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</si>
  <si>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</si>
  <si>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</si>
  <si>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</si>
  <si>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</si>
  <si>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</si>
  <si>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</si>
  <si>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</si>
  <si>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</si>
  <si>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</si>
  <si>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</si>
  <si>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</si>
  <si>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</si>
  <si>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</si>
  <si>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</si>
  <si>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</si>
  <si>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</si>
  <si>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</si>
  <si>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</si>
  <si>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</si>
  <si>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</si>
  <si>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</si>
  <si>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</si>
  <si>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</si>
  <si>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</si>
  <si>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</si>
  <si>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</si>
  <si>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</si>
  <si>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</si>
  <si>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</si>
  <si>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</si>
  <si>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</si>
  <si>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</si>
  <si>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</si>
  <si>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</si>
  <si>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</si>
  <si>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</si>
  <si>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</si>
  <si>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</si>
  <si>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</si>
  <si>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</si>
  <si>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</si>
  <si>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</si>
  <si>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</si>
  <si>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</si>
  <si>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</si>
  <si>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</si>
  <si>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</si>
  <si>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</si>
  <si>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</si>
  <si>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</si>
  <si>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</si>
  <si>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</si>
  <si>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</si>
  <si>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</si>
  <si>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</si>
  <si>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</si>
  <si>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</si>
  <si>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</si>
  <si>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</si>
  <si>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</si>
  <si>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</si>
  <si>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</si>
  <si>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</si>
  <si>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</si>
  <si>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</si>
  <si>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</si>
  <si>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</si>
  <si>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</si>
  <si>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</si>
  <si>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</si>
  <si>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</si>
  <si>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</si>
  <si>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</si>
  <si>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</si>
  <si>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</si>
  <si>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</si>
  <si>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</si>
  <si>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</si>
  <si>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</si>
  <si>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</si>
  <si>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</si>
  <si>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</si>
  <si>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</si>
  <si>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</si>
  <si>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</si>
  <si>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</si>
  <si>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</si>
  <si>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</si>
  <si>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</si>
  <si>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</si>
  <si>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</si>
  <si>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</si>
  <si>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</si>
  <si>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</si>
  <si>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</si>
  <si>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</si>
  <si>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</si>
  <si>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</si>
  <si>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</si>
  <si>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</si>
  <si>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</si>
  <si>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</si>
  <si>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</si>
  <si>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</si>
  <si>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</si>
  <si>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</si>
  <si>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</si>
  <si>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</si>
  <si>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</si>
  <si>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</si>
  <si>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</si>
  <si>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</si>
  <si>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</si>
  <si>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</si>
  <si>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</si>
  <si>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</si>
  <si>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</si>
  <si>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</si>
  <si>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</si>
  <si>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</si>
  <si>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</si>
  <si>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</si>
  <si>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</si>
  <si>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</si>
  <si>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</si>
  <si>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</si>
  <si>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</si>
  <si>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</si>
  <si>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</si>
  <si>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</si>
  <si>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</si>
  <si>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</si>
  <si>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</si>
  <si>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</si>
  <si>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</si>
  <si>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</si>
  <si>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</si>
  <si>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</si>
  <si>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</si>
  <si>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</si>
  <si>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</si>
  <si>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</si>
  <si>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</si>
  <si>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</si>
  <si>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</si>
  <si>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</si>
  <si>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</si>
  <si>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</si>
  <si>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</si>
  <si>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</si>
  <si>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</si>
  <si>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</si>
  <si>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</si>
  <si>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</si>
  <si>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</si>
  <si>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</si>
  <si>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</si>
  <si>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</si>
  <si>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</si>
  <si>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</si>
  <si>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</si>
  <si>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</si>
  <si>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</si>
  <si>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</si>
  <si>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</si>
  <si>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</si>
  <si>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</si>
  <si>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</si>
  <si>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</si>
  <si>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</si>
  <si>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</si>
  <si>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</si>
  <si>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</si>
  <si>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</si>
  <si>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</si>
  <si>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</si>
  <si>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</si>
  <si>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</si>
  <si>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</si>
  <si>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</si>
  <si>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</si>
  <si>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</si>
  <si>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</si>
  <si>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</si>
  <si>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</si>
  <si>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</si>
  <si>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</si>
  <si>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</si>
  <si>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</si>
  <si>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</si>
  <si>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</si>
  <si>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</si>
  <si>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</si>
  <si>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</si>
  <si>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</si>
  <si>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</si>
  <si>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</si>
  <si>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</si>
  <si>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</si>
  <si>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</si>
  <si>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</si>
  <si>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</si>
  <si>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</si>
  <si>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</si>
  <si>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</si>
  <si>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</si>
  <si>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</si>
  <si>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</si>
  <si>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</si>
  <si>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</si>
  <si>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</si>
  <si>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</si>
  <si>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</si>
  <si>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</si>
  <si>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</si>
  <si>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</si>
  <si>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</si>
  <si>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</si>
  <si>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</si>
  <si>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</si>
  <si>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</si>
  <si>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</si>
  <si>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</si>
  <si>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</si>
  <si>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</si>
  <si>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</si>
  <si>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</si>
  <si>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</si>
  <si>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</si>
  <si>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</si>
  <si>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</si>
  <si>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</si>
  <si>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</si>
  <si>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</si>
  <si>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</si>
  <si>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</si>
  <si>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</si>
  <si>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</si>
  <si>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</si>
  <si>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</si>
  <si>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</si>
  <si>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</si>
  <si>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</si>
  <si>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</si>
  <si>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</si>
  <si>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</si>
  <si>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</si>
  <si>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</si>
  <si>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</si>
  <si>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</si>
  <si>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</si>
  <si>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</si>
  <si>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</si>
  <si>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</si>
  <si>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</si>
  <si>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</si>
  <si>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</si>
  <si>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</si>
  <si>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</si>
  <si>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</si>
  <si>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</si>
  <si>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</si>
  <si>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</si>
  <si>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</si>
  <si>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</si>
  <si>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</si>
  <si>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</si>
  <si>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</si>
  <si>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</si>
  <si>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</si>
  <si>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</si>
  <si>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</si>
  <si>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</si>
  <si>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</si>
  <si>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</si>
  <si>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</si>
  <si>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</si>
  <si>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</si>
  <si>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</si>
  <si>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</si>
  <si>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</si>
  <si>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</si>
  <si>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</si>
  <si>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</si>
  <si>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</si>
  <si>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</si>
  <si>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</si>
  <si>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</si>
  <si>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</si>
  <si>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</si>
  <si>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</si>
  <si>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</si>
  <si>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</si>
  <si>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</si>
  <si>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</si>
  <si>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</si>
  <si>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</si>
  <si>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</si>
  <si>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</si>
  <si>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</si>
  <si>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</si>
  <si>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</si>
  <si>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</si>
  <si>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</si>
  <si>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</si>
  <si>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</si>
  <si>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</si>
  <si>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</si>
  <si>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</si>
  <si>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</si>
  <si>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</si>
  <si>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</si>
  <si>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</si>
  <si>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</si>
  <si>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</si>
  <si>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</si>
  <si>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</si>
  <si>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</si>
  <si>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</si>
  <si>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</si>
  <si>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</si>
  <si>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</si>
  <si>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</si>
  <si>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</si>
  <si>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</si>
  <si>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</si>
  <si>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</si>
  <si>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</si>
  <si>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</si>
  <si>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</si>
  <si>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</si>
  <si>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</si>
  <si>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</si>
  <si>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</si>
  <si>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</si>
  <si>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</si>
  <si>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</si>
  <si>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</si>
  <si>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</si>
  <si>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</si>
  <si>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</si>
  <si>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</si>
  <si>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</si>
  <si>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</si>
  <si>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</si>
  <si>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</si>
  <si>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</si>
  <si>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</si>
  <si>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</si>
  <si>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</si>
  <si>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</si>
  <si>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</si>
  <si>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</si>
  <si>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</si>
  <si>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</si>
  <si>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</si>
  <si>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</si>
  <si>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</si>
  <si>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</si>
  <si>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</si>
  <si>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</si>
  <si>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</si>
  <si>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</si>
  <si>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</si>
  <si>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</si>
  <si>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</si>
  <si>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</si>
  <si>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</si>
  <si>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</si>
  <si>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</si>
  <si>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</si>
  <si>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</si>
  <si>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</si>
  <si>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</si>
  <si>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</si>
  <si>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</si>
  <si>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</si>
  <si>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</si>
  <si>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</si>
  <si>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</si>
  <si>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</si>
  <si>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</si>
  <si>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</si>
  <si>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</si>
  <si>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</si>
  <si>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</si>
  <si>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</si>
  <si>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</si>
  <si>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</si>
  <si>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</si>
  <si>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</si>
  <si>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</si>
  <si>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</si>
  <si>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</si>
  <si>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</si>
  <si>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</si>
  <si>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</si>
  <si>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</si>
  <si>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</si>
  <si>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</si>
  <si>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</si>
  <si>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</si>
  <si>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</si>
  <si>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</si>
  <si>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</si>
  <si>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</si>
  <si>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</si>
  <si>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</si>
  <si>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</si>
  <si>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</si>
  <si>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</si>
  <si>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</si>
  <si>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</si>
  <si>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</si>
  <si>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</si>
  <si>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</si>
  <si>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</si>
  <si>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</si>
  <si>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</si>
  <si>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</si>
  <si>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</si>
  <si>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ライフステージに即したバリアフリー効果の見える化手法の確立</t>
  </si>
  <si>
    <t>国土技術政策総合研究所</t>
  </si>
  <si>
    <t>室長　脇山　善夫</t>
  </si>
  <si>
    <t>平成30年度</t>
  </si>
  <si>
    <t>令和2年度</t>
  </si>
  <si>
    <t>住宅研究部　住宅生産研究室</t>
  </si>
  <si>
    <t>-</t>
  </si>
  <si>
    <t>高齢者、障害者等の移動等の円滑化の促進に関する法律（平成18年12月）
住宅の品質確保の促進等に関する法律（平成11年6月）　</t>
  </si>
  <si>
    <t>本研究は、住宅・建築のバリアフリー効果の見える化手法の確立を目的に、住環境における活動のしやすさ（=生活容易性、移動容易性、介助容易性）を、身体活動量を指標としたバリアフリー環境評価プログラムを用いて定量的に把握し、ライフステージに即した居住者の健康維持増進につながる技術の検討を行う。</t>
  </si>
  <si>
    <t>本研究は、身体活動量を指標としたバリアフリー環境評価プログラムを用いて定量的に把握し、ライフステージに即した居住者の健康維持増進につながる技術の検討を行うものである。事業の概要は以下の通り。
1）評価方法の検討、評価項目の抽出、評価項目の数値化
2）評価ツールの検討・開発、施策に向けた検討
3）評価ツールの最適化・実用に向けた提案　を行う。
　これらの検討結果から、効果的（改修コスト、介護コスト、活動量等の総合的な効果）、合理的（例：身体機能別に見たバリアフリー水準の設定等）な、バリアフリー改修法などに向けた提案を行う。</t>
  </si>
  <si>
    <t>令和2年度までに、効果的、合理的なバリアフリー改修法に関連するガイドライン（案）を1本策定する</t>
  </si>
  <si>
    <t>効果的、合理的なバリアフリー改修法に関連するガイドラインの策定数</t>
  </si>
  <si>
    <t>本</t>
  </si>
  <si>
    <t>国土技術政策総合研究所調べ</t>
  </si>
  <si>
    <t>ライフステージに即したバリアフリー効果の見える化手法の確立に関する研究項目の終了件数</t>
  </si>
  <si>
    <t>執行額（百万円）／　ライフステージに即したバリアフリー効果の見える化手法の確立に関する研究項目　　　　　　　　　　　　　　　　</t>
    <phoneticPr fontId="5"/>
  </si>
  <si>
    <t>百万円/件</t>
  </si>
  <si>
    <t>13百万円/2</t>
  </si>
  <si>
    <t>目標を達成した技術研究開発の割合</t>
  </si>
  <si>
    <t>%</t>
  </si>
  <si>
    <t>新30-0053</t>
  </si>
  <si>
    <t>○</t>
  </si>
  <si>
    <t>A.株式会社建築ピボット</t>
    <phoneticPr fontId="5"/>
  </si>
  <si>
    <t>役務費</t>
  </si>
  <si>
    <t>バリアフリー環境評価ツールの最適化・実用化に向けた検証業務</t>
  </si>
  <si>
    <t>株式会社建築ピボット</t>
  </si>
  <si>
    <t>国交</t>
    <rPh sb="0" eb="2">
      <t>コッコウ</t>
    </rPh>
    <phoneticPr fontId="5"/>
  </si>
  <si>
    <t>-</t>
    <phoneticPr fontId="5"/>
  </si>
  <si>
    <t>国土交通省</t>
    <phoneticPr fontId="5"/>
  </si>
  <si>
    <t>-</t>
    <phoneticPr fontId="5"/>
  </si>
  <si>
    <t>令和2年度で事業終了</t>
    <phoneticPr fontId="5"/>
  </si>
  <si>
    <t>-</t>
    <phoneticPr fontId="5"/>
  </si>
  <si>
    <t>国土交通省が実施している技術研究開発課題を効果的・効率的に推進することに資する。</t>
    <phoneticPr fontId="5"/>
  </si>
  <si>
    <t>本研究は、高齢化が急速に進む中で、ライフステージに即したバリアフリー効果の見える化手法の確立を目標としており、社会的ニーズが高いと評価できる。</t>
    <phoneticPr fontId="5"/>
  </si>
  <si>
    <t>建築関連法令への技術基準の反映等を行うことから国で実施すべきである。</t>
    <phoneticPr fontId="5"/>
  </si>
  <si>
    <t>住生活基本計画（全国計画）（H28.3閣議決定）において掲げられている「高齢者が自立して暮らすことができる住生活の実現」を踏まえ、住宅のバリアフリー化、高齢者の身体機能の状況を考慮した部屋の配置等が求められており、本事業の優先度は高い。</t>
    <phoneticPr fontId="5"/>
  </si>
  <si>
    <t>有</t>
  </si>
  <si>
    <t>無</t>
  </si>
  <si>
    <t>支出先の選定においては、企画競争により技術提案を受け、第三者機関である技術提案評価審査会による審議を経ており、競争性や妥当性の確保に努めている。</t>
    <phoneticPr fontId="5"/>
  </si>
  <si>
    <t>‐</t>
  </si>
  <si>
    <t>事業に必要な経費のみ支出している。</t>
    <phoneticPr fontId="5"/>
  </si>
  <si>
    <t>関連する学会など協力を得て情報を整理するなど、効率化を図っている。</t>
    <phoneticPr fontId="5"/>
  </si>
  <si>
    <t>研究計画に従って進め、順調に進捗した。</t>
    <phoneticPr fontId="5"/>
  </si>
  <si>
    <t>当初見込み通りの活動実績をあげている。</t>
    <phoneticPr fontId="5"/>
  </si>
  <si>
    <t>13百万円/1</t>
    <phoneticPr fontId="5"/>
  </si>
  <si>
    <t>10百万円/1</t>
    <phoneticPr fontId="5"/>
  </si>
  <si>
    <t>41 技術研究開発を推進する</t>
    <phoneticPr fontId="5"/>
  </si>
  <si>
    <t>11 ICTの利活用及び技術研究開発の推進</t>
    <phoneticPr fontId="5"/>
  </si>
  <si>
    <t>・本事業は、外部有識者による評価委員会において「事前評価」を受け、超高齢社会に向かう日本において、バリアフリー環境評価ツール等の検討・開発により、新しい視点からバリアフリー効果を見える化する研究であり国土技術政策総合研究所において実施すべきと評価された。
・発注にあたっては、企画競争により競争性の確保に努めた。</t>
    <phoneticPr fontId="5"/>
  </si>
  <si>
    <t>随意契約
（企画競争）</t>
    <phoneticPr fontId="5"/>
  </si>
  <si>
    <t>類似業務等を参考にしてコスト水準の妥当性を確認している。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</si>
</sst>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112969</xdr:colOff>
      <xdr:row>751</xdr:row>
      <xdr:rowOff>157283</xdr:rowOff>
    </xdr:from>
    <xdr:to>
      <xdr:col>46</xdr:col>
      <xdr:colOff>193985</xdr:colOff>
      <xdr:row>755</xdr:row>
      <xdr:rowOff>198807</xdr:rowOff>
    </xdr:to>
    <xdr:sp macro="" textlink="">
      <xdr:nvSpPr>
        <xdr:cNvPr id="2" name="大かっこ 1">
          <a:extLst>
            <a:ext uri="{FF2B5EF4-FFF2-40B4-BE49-F238E27FC236}">
              <a16:creationId xmlns:a16="http://schemas.microsoft.com/office/drawing/2014/main" id="{7B235628-876F-422A-ADF4-13B022B95794}"/>
            </a:ext>
          </a:extLst>
        </xdr:cNvPr>
        <xdr:cNvSpPr/>
      </xdr:nvSpPr>
      <xdr:spPr>
        <a:xfrm>
          <a:off x="6848505" y="39155354"/>
          <a:ext cx="2734409"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33</xdr:col>
      <xdr:colOff>96006</xdr:colOff>
      <xdr:row>760</xdr:row>
      <xdr:rowOff>22131</xdr:rowOff>
    </xdr:from>
    <xdr:ext cx="3013362" cy="1928187"/>
    <xdr:sp macro="" textlink="">
      <xdr:nvSpPr>
        <xdr:cNvPr id="21" name="契約方式大かっこ">
          <a:extLst>
            <a:ext uri="{FF2B5EF4-FFF2-40B4-BE49-F238E27FC236}">
              <a16:creationId xmlns:a16="http://schemas.microsoft.com/office/drawing/2014/main" id="{6A048C01-6B23-4627-823A-60EFA2FB21E3}"/>
            </a:ext>
          </a:extLst>
        </xdr:cNvPr>
        <xdr:cNvSpPr/>
      </xdr:nvSpPr>
      <xdr:spPr>
        <a:xfrm>
          <a:off x="6202892" y="43390817"/>
          <a:ext cx="3013362" cy="1928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en-US" sz="1100" b="0" i="0" u="none" strike="noStrike" baseline="0">
              <a:solidFill>
                <a:schemeClr val="tx1"/>
              </a:solidFill>
              <a:latin typeface="+mn-lt"/>
              <a:ea typeface="+mn-ea"/>
              <a:cs typeface="+mn-cs"/>
            </a:rPr>
            <a:t>実建物における居住者の活動量について活動量計を用いて取得し、過年度に開発したバリアフリー環境評価ツールによる評価結果との比較等から、同ツールの実用化や現場での操作性などの検証を行った。</a:t>
          </a:r>
          <a:r>
            <a:rPr lang="en-US" altLang="ja-JP" sz="1100" b="0" i="0" baseline="0">
              <a:solidFill>
                <a:schemeClr val="tx1"/>
              </a:solidFill>
              <a:effectLst/>
              <a:latin typeface="+mn-lt"/>
              <a:ea typeface="+mn-ea"/>
              <a:cs typeface="+mn-cs"/>
            </a:rPr>
            <a:t>WEB</a:t>
          </a:r>
          <a:r>
            <a:rPr lang="ja-JP" altLang="ja-JP" sz="1100" b="0" i="0" baseline="0">
              <a:solidFill>
                <a:schemeClr val="tx1"/>
              </a:solidFill>
              <a:effectLst/>
              <a:latin typeface="+mn-lt"/>
              <a:ea typeface="+mn-ea"/>
              <a:cs typeface="+mn-cs"/>
            </a:rPr>
            <a:t>による</a:t>
          </a:r>
          <a:r>
            <a:rPr lang="ja-JP" altLang="en-US" sz="1100" b="0" i="0" baseline="0">
              <a:solidFill>
                <a:schemeClr val="tx1"/>
              </a:solidFill>
              <a:effectLst/>
              <a:latin typeface="+mn-lt"/>
              <a:ea typeface="+mn-ea"/>
              <a:cs typeface="+mn-cs"/>
            </a:rPr>
            <a:t>生活者への</a:t>
          </a:r>
          <a:r>
            <a:rPr lang="ja-JP" altLang="ja-JP" sz="1100" b="0" i="0" baseline="0">
              <a:solidFill>
                <a:schemeClr val="tx1"/>
              </a:solidFill>
              <a:effectLst/>
              <a:latin typeface="+mn-lt"/>
              <a:ea typeface="+mn-ea"/>
              <a:cs typeface="+mn-cs"/>
            </a:rPr>
            <a:t>アンケート</a:t>
          </a:r>
          <a:r>
            <a:rPr lang="ja-JP" altLang="en-US" sz="1100" b="0" i="0" baseline="0">
              <a:solidFill>
                <a:schemeClr val="tx1"/>
              </a:solidFill>
              <a:effectLst/>
              <a:latin typeface="+mn-lt"/>
              <a:ea typeface="+mn-ea"/>
              <a:cs typeface="+mn-cs"/>
            </a:rPr>
            <a:t>調査等を踏まえて、</a:t>
          </a:r>
          <a:r>
            <a:rPr lang="ja-JP" altLang="en-US" sz="1100" b="0" i="0" u="none" strike="noStrike" baseline="0">
              <a:solidFill>
                <a:schemeClr val="tx1"/>
              </a:solidFill>
              <a:latin typeface="+mn-lt"/>
              <a:ea typeface="+mn-ea"/>
              <a:cs typeface="+mn-cs"/>
            </a:rPr>
            <a:t>評価ツールに必要となる居住者の生活行動データを収集・整理した。これらの検討を進める上で、専門家からの意見聴取等を行った。</a:t>
          </a:r>
          <a:endParaRPr lang="en-US" altLang="ja-JP" sz="1100" b="0" i="0" u="none" strike="noStrike" baseline="0">
            <a:solidFill>
              <a:schemeClr val="tx1"/>
            </a:solidFill>
            <a:latin typeface="+mn-lt"/>
            <a:ea typeface="+mn-ea"/>
            <a:cs typeface="+mn-cs"/>
          </a:endParaRPr>
        </a:p>
      </xdr:txBody>
    </xdr:sp>
    <xdr:clientData/>
  </xdr:oneCellAnchor>
  <xdr:twoCellAnchor>
    <xdr:from>
      <xdr:col>34</xdr:col>
      <xdr:colOff>15122</xdr:colOff>
      <xdr:row>757</xdr:row>
      <xdr:rowOff>257370</xdr:rowOff>
    </xdr:from>
    <xdr:to>
      <xdr:col>47</xdr:col>
      <xdr:colOff>8439</xdr:colOff>
      <xdr:row>759</xdr:row>
      <xdr:rowOff>327635</xdr:rowOff>
    </xdr:to>
    <xdr:sp macro="" textlink="">
      <xdr:nvSpPr>
        <xdr:cNvPr id="22" name="契約方式上位">
          <a:extLst>
            <a:ext uri="{FF2B5EF4-FFF2-40B4-BE49-F238E27FC236}">
              <a16:creationId xmlns:a16="http://schemas.microsoft.com/office/drawing/2014/main" id="{B3312816-08A0-49E0-8EBD-0762C1BF92C3}"/>
            </a:ext>
          </a:extLst>
        </xdr:cNvPr>
        <xdr:cNvSpPr txBox="1"/>
      </xdr:nvSpPr>
      <xdr:spPr>
        <a:xfrm>
          <a:off x="6954765" y="41378156"/>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株式会社建築ピボット
　　７百万円</a:t>
          </a:r>
          <a:endParaRPr lang="en-US" altLang="en-US">
            <a:effectLst/>
          </a:endParaRPr>
        </a:p>
      </xdr:txBody>
    </xdr:sp>
    <xdr:clientData/>
  </xdr:twoCellAnchor>
  <xdr:oneCellAnchor>
    <xdr:from>
      <xdr:col>34</xdr:col>
      <xdr:colOff>8194</xdr:colOff>
      <xdr:row>756</xdr:row>
      <xdr:rowOff>254071</xdr:rowOff>
    </xdr:from>
    <xdr:ext cx="2313214" cy="275717"/>
    <xdr:sp macro="" textlink="">
      <xdr:nvSpPr>
        <xdr:cNvPr id="23" name="契約方式">
          <a:extLst>
            <a:ext uri="{FF2B5EF4-FFF2-40B4-BE49-F238E27FC236}">
              <a16:creationId xmlns:a16="http://schemas.microsoft.com/office/drawing/2014/main" id="{8B29CFFD-A6EC-4613-A0D9-2DA589C9A840}"/>
            </a:ext>
          </a:extLst>
        </xdr:cNvPr>
        <xdr:cNvSpPr txBox="1"/>
      </xdr:nvSpPr>
      <xdr:spPr>
        <a:xfrm>
          <a:off x="6947837" y="41021071"/>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34</xdr:col>
      <xdr:colOff>180975</xdr:colOff>
      <xdr:row>754</xdr:row>
      <xdr:rowOff>124639</xdr:rowOff>
    </xdr:from>
    <xdr:to>
      <xdr:col>47</xdr:col>
      <xdr:colOff>98085</xdr:colOff>
      <xdr:row>755</xdr:row>
      <xdr:rowOff>69812</xdr:rowOff>
    </xdr:to>
    <xdr:sp macro="" textlink="">
      <xdr:nvSpPr>
        <xdr:cNvPr id="24" name="職員旅費">
          <a:extLst>
            <a:ext uri="{FF2B5EF4-FFF2-40B4-BE49-F238E27FC236}">
              <a16:creationId xmlns:a16="http://schemas.microsoft.com/office/drawing/2014/main" id="{6C944529-79B5-4B67-BD2F-8B1B951E1E5C}"/>
            </a:ext>
          </a:extLst>
        </xdr:cNvPr>
        <xdr:cNvSpPr/>
      </xdr:nvSpPr>
      <xdr:spPr>
        <a:xfrm>
          <a:off x="6981825" y="42520414"/>
          <a:ext cx="2517435" cy="29759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②職員旅費　　　　　０．１百万円</a:t>
          </a:r>
          <a:endParaRPr kumimoji="1" lang="en-US" altLang="en-US" sz="1100">
            <a:solidFill>
              <a:sysClr val="windowText" lastClr="000000"/>
            </a:solidFill>
            <a:latin typeface="+mj-ea"/>
            <a:ea typeface="+mj-ea"/>
          </a:endParaRPr>
        </a:p>
      </xdr:txBody>
    </xdr:sp>
    <xdr:clientData/>
  </xdr:twoCellAnchor>
  <xdr:twoCellAnchor>
    <xdr:from>
      <xdr:col>34</xdr:col>
      <xdr:colOff>180289</xdr:colOff>
      <xdr:row>753</xdr:row>
      <xdr:rowOff>18951</xdr:rowOff>
    </xdr:from>
    <xdr:to>
      <xdr:col>47</xdr:col>
      <xdr:colOff>102167</xdr:colOff>
      <xdr:row>753</xdr:row>
      <xdr:rowOff>317908</xdr:rowOff>
    </xdr:to>
    <xdr:sp macro="" textlink="">
      <xdr:nvSpPr>
        <xdr:cNvPr id="25" name="試験研究費">
          <a:extLst>
            <a:ext uri="{FF2B5EF4-FFF2-40B4-BE49-F238E27FC236}">
              <a16:creationId xmlns:a16="http://schemas.microsoft.com/office/drawing/2014/main" id="{03857C41-F6AC-46CA-BFB3-281689B64416}"/>
            </a:ext>
          </a:extLst>
        </xdr:cNvPr>
        <xdr:cNvSpPr/>
      </xdr:nvSpPr>
      <xdr:spPr>
        <a:xfrm>
          <a:off x="6981139" y="42052776"/>
          <a:ext cx="2522203" cy="2989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２．９百万円</a:t>
          </a:r>
          <a:endParaRPr lang="en-US" altLang="en-US" sz="1100">
            <a:solidFill>
              <a:sysClr val="windowText" lastClr="000000"/>
            </a:solidFill>
            <a:effectLst/>
            <a:latin typeface="+mn-ea"/>
            <a:ea typeface="+mn-ea"/>
          </a:endParaRPr>
        </a:p>
      </xdr:txBody>
    </xdr:sp>
    <xdr:clientData/>
  </xdr:twoCellAnchor>
  <xdr:twoCellAnchor>
    <xdr:from>
      <xdr:col>33</xdr:col>
      <xdr:colOff>190500</xdr:colOff>
      <xdr:row>751</xdr:row>
      <xdr:rowOff>319878</xdr:rowOff>
    </xdr:from>
    <xdr:to>
      <xdr:col>46</xdr:col>
      <xdr:colOff>35563</xdr:colOff>
      <xdr:row>752</xdr:row>
      <xdr:rowOff>260158</xdr:rowOff>
    </xdr:to>
    <xdr:sp macro="" textlink="">
      <xdr:nvSpPr>
        <xdr:cNvPr id="26" name="事務費">
          <a:extLst>
            <a:ext uri="{FF2B5EF4-FFF2-40B4-BE49-F238E27FC236}">
              <a16:creationId xmlns:a16="http://schemas.microsoft.com/office/drawing/2014/main" id="{82A96ED2-59A6-4174-905B-04F5E9BB9F87}"/>
            </a:ext>
          </a:extLst>
        </xdr:cNvPr>
        <xdr:cNvSpPr/>
      </xdr:nvSpPr>
      <xdr:spPr>
        <a:xfrm>
          <a:off x="6791325" y="41639328"/>
          <a:ext cx="2445388" cy="29270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３百万円</a:t>
          </a:r>
        </a:p>
      </xdr:txBody>
    </xdr:sp>
    <xdr:clientData/>
  </xdr:twoCellAnchor>
  <xdr:twoCellAnchor>
    <xdr:from>
      <xdr:col>8</xdr:col>
      <xdr:colOff>195943</xdr:colOff>
      <xdr:row>749</xdr:row>
      <xdr:rowOff>352422</xdr:rowOff>
    </xdr:from>
    <xdr:to>
      <xdr:col>25</xdr:col>
      <xdr:colOff>79047</xdr:colOff>
      <xdr:row>752</xdr:row>
      <xdr:rowOff>31621</xdr:rowOff>
    </xdr:to>
    <xdr:sp macro="" textlink="">
      <xdr:nvSpPr>
        <xdr:cNvPr id="27" name="機関名">
          <a:extLst>
            <a:ext uri="{FF2B5EF4-FFF2-40B4-BE49-F238E27FC236}">
              <a16:creationId xmlns:a16="http://schemas.microsoft.com/office/drawing/2014/main" id="{A98C9D5A-AE71-47BA-AB78-89704C61DC77}"/>
            </a:ext>
          </a:extLst>
        </xdr:cNvPr>
        <xdr:cNvSpPr txBox="1"/>
      </xdr:nvSpPr>
      <xdr:spPr>
        <a:xfrm>
          <a:off x="1828800" y="38642922"/>
          <a:ext cx="3352926"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１０百万円</a:t>
          </a:r>
        </a:p>
      </xdr:txBody>
    </xdr:sp>
    <xdr:clientData/>
  </xdr:twoCellAnchor>
  <xdr:twoCellAnchor>
    <xdr:from>
      <xdr:col>16</xdr:col>
      <xdr:colOff>132710</xdr:colOff>
      <xdr:row>758</xdr:row>
      <xdr:rowOff>294900</xdr:rowOff>
    </xdr:from>
    <xdr:to>
      <xdr:col>33</xdr:col>
      <xdr:colOff>145750</xdr:colOff>
      <xdr:row>758</xdr:row>
      <xdr:rowOff>294900</xdr:rowOff>
    </xdr:to>
    <xdr:cxnSp macro="">
      <xdr:nvCxnSpPr>
        <xdr:cNvPr id="28" name="直線矢印コネクタ 27">
          <a:extLst>
            <a:ext uri="{FF2B5EF4-FFF2-40B4-BE49-F238E27FC236}">
              <a16:creationId xmlns:a16="http://schemas.microsoft.com/office/drawing/2014/main" id="{CD1EEB82-5909-4EA7-98C1-04727879F302}"/>
            </a:ext>
          </a:extLst>
        </xdr:cNvPr>
        <xdr:cNvCxnSpPr/>
      </xdr:nvCxnSpPr>
      <xdr:spPr>
        <a:xfrm>
          <a:off x="3398424" y="41769471"/>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132710</xdr:colOff>
      <xdr:row>757</xdr:row>
      <xdr:rowOff>283986</xdr:rowOff>
    </xdr:from>
    <xdr:to>
      <xdr:col>16</xdr:col>
      <xdr:colOff>132710</xdr:colOff>
      <xdr:row>758</xdr:row>
      <xdr:rowOff>293406</xdr:rowOff>
    </xdr:to>
    <xdr:cxnSp macro="">
      <xdr:nvCxnSpPr>
        <xdr:cNvPr id="29" name="直線コネクタ 28">
          <a:extLst>
            <a:ext uri="{FF2B5EF4-FFF2-40B4-BE49-F238E27FC236}">
              <a16:creationId xmlns:a16="http://schemas.microsoft.com/office/drawing/2014/main" id="{21A4E664-73D1-4A87-BF3B-7CA679E17B4D}"/>
            </a:ext>
          </a:extLst>
        </xdr:cNvPr>
        <xdr:cNvCxnSpPr/>
      </xdr:nvCxnSpPr>
      <xdr:spPr>
        <a:xfrm>
          <a:off x="3398424" y="41404772"/>
          <a:ext cx="0" cy="3632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73281</xdr:colOff>
      <xdr:row>752</xdr:row>
      <xdr:rowOff>243107</xdr:rowOff>
    </xdr:from>
    <xdr:ext cx="3013362" cy="1522403"/>
    <xdr:sp macro="" textlink="">
      <xdr:nvSpPr>
        <xdr:cNvPr id="30" name="契約方式大かっこ">
          <a:extLst>
            <a:ext uri="{FF2B5EF4-FFF2-40B4-BE49-F238E27FC236}">
              <a16:creationId xmlns:a16="http://schemas.microsoft.com/office/drawing/2014/main" id="{7A0173B8-2A53-404A-B7D3-BC7B5068DABD}"/>
            </a:ext>
          </a:extLst>
        </xdr:cNvPr>
        <xdr:cNvSpPr/>
      </xdr:nvSpPr>
      <xdr:spPr>
        <a:xfrm>
          <a:off x="1910245" y="40819607"/>
          <a:ext cx="3013362" cy="15224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ja-JP" sz="1100">
              <a:solidFill>
                <a:schemeClr val="tx1"/>
              </a:solidFill>
              <a:effectLst/>
              <a:latin typeface="+mn-lt"/>
              <a:ea typeface="+mn-ea"/>
              <a:cs typeface="+mn-cs"/>
            </a:rPr>
            <a:t>本研究は、住宅・建築のバリアフリー効果の見える化手法の確立を目的に、住環境における活動のしやすさを、身体活動量を指標としたバリアフリー環境評価プログラムを用いて定量的に把握し、ライフステージに即した居住者の健康維持増進につながる技術の検討を行</a:t>
          </a:r>
          <a:r>
            <a:rPr kumimoji="1" lang="ja-JP" altLang="en-US" sz="1100">
              <a:solidFill>
                <a:schemeClr val="tx1"/>
              </a:solidFill>
              <a:effectLst/>
              <a:latin typeface="+mn-lt"/>
              <a:ea typeface="+mn-ea"/>
              <a:cs typeface="+mn-cs"/>
            </a:rPr>
            <a:t>った</a:t>
          </a:r>
          <a:r>
            <a:rPr kumimoji="1" lang="ja-JP"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ColWidth="8.7265625" defaultRowHeight="13" x14ac:dyDescent="0.2"/>
  <cols>
    <col min="1" max="49" width="2.6328125" customWidth="1"/>
    <col min="50" max="50" width="6.6328125" customWidth="1"/>
    <col min="51" max="51" width="8.6328125" hidden="1" customWidth="1"/>
    <col min="52" max="57" width="2.36328125" customWidth="1"/>
    <col min="62" max="62" width="27.7265625" customWidth="1"/>
    <col min="63" max="63" width="12.36328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656</v>
      </c>
      <c r="AK2" s="191"/>
      <c r="AL2" s="191"/>
      <c r="AM2" s="191"/>
      <c r="AN2" s="83" t="s">
        <v>325</v>
      </c>
      <c r="AO2" s="191">
        <v>20</v>
      </c>
      <c r="AP2" s="191"/>
      <c r="AQ2" s="191"/>
      <c r="AR2" s="84" t="s">
        <v>628</v>
      </c>
      <c r="AS2" s="192">
        <v>524</v>
      </c>
      <c r="AT2" s="192"/>
      <c r="AU2" s="192"/>
      <c r="AV2" s="83" t="str">
        <f>IF(AW2="","","-")</f>
        <v/>
      </c>
      <c r="AW2" s="379"/>
      <c r="AX2" s="379"/>
    </row>
    <row r="3" spans="1:50" ht="21" customHeight="1" thickBot="1" x14ac:dyDescent="0.25">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2">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2">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5" t="s">
        <v>208</v>
      </c>
      <c r="B8" s="806"/>
      <c r="C8" s="806"/>
      <c r="D8" s="806"/>
      <c r="E8" s="806"/>
      <c r="F8" s="807"/>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09.5" customHeight="1" x14ac:dyDescent="0.2">
      <c r="A10" s="723" t="s">
        <v>29</v>
      </c>
      <c r="B10" s="724"/>
      <c r="C10" s="724"/>
      <c r="D10" s="724"/>
      <c r="E10" s="724"/>
      <c r="F10" s="724"/>
      <c r="G10" s="656" t="s">
        <v>639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27.75" customHeight="1" x14ac:dyDescent="0.2">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v>14</v>
      </c>
      <c r="Q13" s="149"/>
      <c r="R13" s="149"/>
      <c r="S13" s="149"/>
      <c r="T13" s="149"/>
      <c r="U13" s="149"/>
      <c r="V13" s="150"/>
      <c r="W13" s="148">
        <v>13</v>
      </c>
      <c r="X13" s="149"/>
      <c r="Y13" s="149"/>
      <c r="Z13" s="149"/>
      <c r="AA13" s="149"/>
      <c r="AB13" s="149"/>
      <c r="AC13" s="150"/>
      <c r="AD13" s="148">
        <v>11</v>
      </c>
      <c r="AE13" s="149"/>
      <c r="AF13" s="149"/>
      <c r="AG13" s="149"/>
      <c r="AH13" s="149"/>
      <c r="AI13" s="149"/>
      <c r="AJ13" s="150"/>
      <c r="AK13" s="148" t="s">
        <v>657</v>
      </c>
      <c r="AL13" s="149"/>
      <c r="AM13" s="149"/>
      <c r="AN13" s="149"/>
      <c r="AO13" s="149"/>
      <c r="AP13" s="149"/>
      <c r="AQ13" s="150"/>
      <c r="AR13" s="145" t="s">
        <v>659</v>
      </c>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v>0</v>
      </c>
      <c r="AE14" s="149"/>
      <c r="AF14" s="149"/>
      <c r="AG14" s="149"/>
      <c r="AH14" s="149"/>
      <c r="AI14" s="149"/>
      <c r="AJ14" s="150"/>
      <c r="AK14" s="148" t="s">
        <v>657</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657</v>
      </c>
      <c r="AL15" s="149"/>
      <c r="AM15" s="149"/>
      <c r="AN15" s="149"/>
      <c r="AO15" s="149"/>
      <c r="AP15" s="149"/>
      <c r="AQ15" s="150"/>
      <c r="AR15" s="148" t="s">
        <v>659</v>
      </c>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v>0</v>
      </c>
      <c r="AE16" s="149"/>
      <c r="AF16" s="149"/>
      <c r="AG16" s="149"/>
      <c r="AH16" s="149"/>
      <c r="AI16" s="149"/>
      <c r="AJ16" s="150"/>
      <c r="AK16" s="148" t="s">
        <v>636</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14</v>
      </c>
      <c r="Q18" s="155"/>
      <c r="R18" s="155"/>
      <c r="S18" s="155"/>
      <c r="T18" s="155"/>
      <c r="U18" s="155"/>
      <c r="V18" s="156"/>
      <c r="W18" s="154">
        <f>SUM(W13:AC17)</f>
        <v>13</v>
      </c>
      <c r="X18" s="155"/>
      <c r="Y18" s="155"/>
      <c r="Z18" s="155"/>
      <c r="AA18" s="155"/>
      <c r="AB18" s="155"/>
      <c r="AC18" s="156"/>
      <c r="AD18" s="154">
        <f>SUM(AD13:AJ17)</f>
        <v>11</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v>13</v>
      </c>
      <c r="Q19" s="149"/>
      <c r="R19" s="149"/>
      <c r="S19" s="149"/>
      <c r="T19" s="149"/>
      <c r="U19" s="149"/>
      <c r="V19" s="150"/>
      <c r="W19" s="148">
        <v>13</v>
      </c>
      <c r="X19" s="149"/>
      <c r="Y19" s="149"/>
      <c r="Z19" s="149"/>
      <c r="AA19" s="149"/>
      <c r="AB19" s="149"/>
      <c r="AC19" s="150"/>
      <c r="AD19" s="148">
        <v>10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f>IF(P18=0, "-", SUM(P19)/P18)</f>
        <v>0.9285714285714286</v>
      </c>
      <c r="Q20" s="520"/>
      <c r="R20" s="520"/>
      <c r="S20" s="520"/>
      <c r="T20" s="520"/>
      <c r="U20" s="520"/>
      <c r="V20" s="520"/>
      <c r="W20" s="520">
        <f t="shared" ref="W20" si="0">IF(W18=0, "-", SUM(W19)/W18)</f>
        <v>1</v>
      </c>
      <c r="X20" s="520"/>
      <c r="Y20" s="520"/>
      <c r="Z20" s="520"/>
      <c r="AA20" s="520"/>
      <c r="AB20" s="520"/>
      <c r="AC20" s="520"/>
      <c r="AD20" s="520">
        <f t="shared" ref="AD20" si="1">IF(AD18=0, "-", SUM(AD19)/AD18)</f>
        <v>0.90909090909090906</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3" t="s">
        <v>274</v>
      </c>
      <c r="H21" s="904"/>
      <c r="I21" s="904"/>
      <c r="J21" s="904"/>
      <c r="K21" s="904"/>
      <c r="L21" s="904"/>
      <c r="M21" s="904"/>
      <c r="N21" s="904"/>
      <c r="O21" s="904"/>
      <c r="P21" s="520">
        <f>IF(P19=0, "-", SUM(P19)/SUM(P13,P14))</f>
        <v>0.9285714285714286</v>
      </c>
      <c r="Q21" s="520"/>
      <c r="R21" s="520"/>
      <c r="S21" s="520"/>
      <c r="T21" s="520"/>
      <c r="U21" s="520"/>
      <c r="V21" s="520"/>
      <c r="W21" s="520">
        <f t="shared" ref="W21" si="2">IF(W19=0, "-", SUM(W19)/SUM(W13,W14))</f>
        <v>1</v>
      </c>
      <c r="X21" s="520"/>
      <c r="Y21" s="520"/>
      <c r="Z21" s="520"/>
      <c r="AA21" s="520"/>
      <c r="AB21" s="520"/>
      <c r="AC21" s="520"/>
      <c r="AD21" s="520">
        <f t="shared" ref="AD21" si="3">IF(AD19=0, "-", SUM(AD19)/SUM(AD13,AD14))</f>
        <v>0.90909090909090906</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657</v>
      </c>
      <c r="H23" s="118"/>
      <c r="I23" s="118"/>
      <c r="J23" s="118"/>
      <c r="K23" s="118"/>
      <c r="L23" s="118"/>
      <c r="M23" s="118"/>
      <c r="N23" s="118"/>
      <c r="O23" s="119"/>
      <c r="P23" s="145" t="s">
        <v>636</v>
      </c>
      <c r="Q23" s="146"/>
      <c r="R23" s="146"/>
      <c r="S23" s="146"/>
      <c r="T23" s="146"/>
      <c r="U23" s="146"/>
      <c r="V23" s="147"/>
      <c r="W23" s="145" t="s">
        <v>657</v>
      </c>
      <c r="X23" s="146"/>
      <c r="Y23" s="146"/>
      <c r="Z23" s="146"/>
      <c r="AA23" s="146"/>
      <c r="AB23" s="146"/>
      <c r="AC23" s="147"/>
      <c r="AD23" s="134" t="s">
        <v>661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657</v>
      </c>
      <c r="H24" s="121"/>
      <c r="I24" s="121"/>
      <c r="J24" s="121"/>
      <c r="K24" s="121"/>
      <c r="L24" s="121"/>
      <c r="M24" s="121"/>
      <c r="N24" s="121"/>
      <c r="O24" s="122"/>
      <c r="P24" s="148" t="s">
        <v>636</v>
      </c>
      <c r="Q24" s="149"/>
      <c r="R24" s="149"/>
      <c r="S24" s="149"/>
      <c r="T24" s="149"/>
      <c r="U24" s="149"/>
      <c r="V24" s="150"/>
      <c r="W24" s="148" t="s">
        <v>657</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93" t="str">
        <f>AK13</f>
        <v>-</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2</v>
      </c>
      <c r="AV31" s="256"/>
      <c r="AW31" s="360" t="s">
        <v>175</v>
      </c>
      <c r="AX31" s="361"/>
    </row>
    <row r="32" spans="1:50" ht="23.25" customHeight="1" x14ac:dyDescent="0.2">
      <c r="A32" s="496"/>
      <c r="B32" s="494"/>
      <c r="C32" s="494"/>
      <c r="D32" s="494"/>
      <c r="E32" s="494"/>
      <c r="F32" s="495"/>
      <c r="G32" s="521" t="s">
        <v>640</v>
      </c>
      <c r="H32" s="522"/>
      <c r="I32" s="522"/>
      <c r="J32" s="522"/>
      <c r="K32" s="522"/>
      <c r="L32" s="522"/>
      <c r="M32" s="522"/>
      <c r="N32" s="522"/>
      <c r="O32" s="523"/>
      <c r="P32" s="176" t="s">
        <v>641</v>
      </c>
      <c r="Q32" s="176"/>
      <c r="R32" s="176"/>
      <c r="S32" s="176"/>
      <c r="T32" s="176"/>
      <c r="U32" s="176"/>
      <c r="V32" s="176"/>
      <c r="W32" s="176"/>
      <c r="X32" s="218"/>
      <c r="Y32" s="324" t="s">
        <v>12</v>
      </c>
      <c r="Z32" s="530"/>
      <c r="AA32" s="531"/>
      <c r="AB32" s="532" t="s">
        <v>642</v>
      </c>
      <c r="AC32" s="532"/>
      <c r="AD32" s="532"/>
      <c r="AE32" s="348">
        <v>0</v>
      </c>
      <c r="AF32" s="349"/>
      <c r="AG32" s="349"/>
      <c r="AH32" s="349"/>
      <c r="AI32" s="348">
        <v>0</v>
      </c>
      <c r="AJ32" s="349"/>
      <c r="AK32" s="349"/>
      <c r="AL32" s="349"/>
      <c r="AM32" s="348">
        <v>1</v>
      </c>
      <c r="AN32" s="349"/>
      <c r="AO32" s="349"/>
      <c r="AP32" s="349"/>
      <c r="AQ32" s="151" t="s">
        <v>636</v>
      </c>
      <c r="AR32" s="152"/>
      <c r="AS32" s="152"/>
      <c r="AT32" s="153"/>
      <c r="AU32" s="349">
        <v>1</v>
      </c>
      <c r="AV32" s="349"/>
      <c r="AW32" s="349"/>
      <c r="AX32" s="350"/>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642</v>
      </c>
      <c r="AC33" s="503"/>
      <c r="AD33" s="503"/>
      <c r="AE33" s="348">
        <v>0</v>
      </c>
      <c r="AF33" s="349"/>
      <c r="AG33" s="349"/>
      <c r="AH33" s="349"/>
      <c r="AI33" s="348">
        <v>0</v>
      </c>
      <c r="AJ33" s="349"/>
      <c r="AK33" s="349"/>
      <c r="AL33" s="349"/>
      <c r="AM33" s="348">
        <v>1</v>
      </c>
      <c r="AN33" s="349"/>
      <c r="AO33" s="349"/>
      <c r="AP33" s="349"/>
      <c r="AQ33" s="151" t="s">
        <v>636</v>
      </c>
      <c r="AR33" s="152"/>
      <c r="AS33" s="152"/>
      <c r="AT33" s="153"/>
      <c r="AU33" s="349">
        <v>1</v>
      </c>
      <c r="AV33" s="349"/>
      <c r="AW33" s="349"/>
      <c r="AX33" s="350"/>
    </row>
    <row r="34" spans="1:51" ht="23.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0</v>
      </c>
      <c r="AF34" s="349"/>
      <c r="AG34" s="349"/>
      <c r="AH34" s="349"/>
      <c r="AI34" s="348">
        <v>0</v>
      </c>
      <c r="AJ34" s="349"/>
      <c r="AK34" s="349"/>
      <c r="AL34" s="349"/>
      <c r="AM34" s="348">
        <v>100</v>
      </c>
      <c r="AN34" s="349"/>
      <c r="AO34" s="349"/>
      <c r="AP34" s="349"/>
      <c r="AQ34" s="151" t="s">
        <v>636</v>
      </c>
      <c r="AR34" s="152"/>
      <c r="AS34" s="152"/>
      <c r="AT34" s="153"/>
      <c r="AU34" s="349">
        <v>100</v>
      </c>
      <c r="AV34" s="349"/>
      <c r="AW34" s="349"/>
      <c r="AX34" s="350"/>
    </row>
    <row r="35" spans="1:51" ht="23.25" customHeight="1" x14ac:dyDescent="0.2">
      <c r="A35" s="876" t="s">
        <v>299</v>
      </c>
      <c r="B35" s="877"/>
      <c r="C35" s="877"/>
      <c r="D35" s="877"/>
      <c r="E35" s="877"/>
      <c r="F35" s="878"/>
      <c r="G35" s="882" t="s">
        <v>643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2">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2">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2">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2">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2">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2">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2">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2">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2">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2">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2">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2">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2">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636</v>
      </c>
      <c r="AC101" s="532"/>
      <c r="AD101" s="532"/>
      <c r="AE101" s="343">
        <v>2</v>
      </c>
      <c r="AF101" s="343"/>
      <c r="AG101" s="343"/>
      <c r="AH101" s="343"/>
      <c r="AI101" s="343">
        <v>1</v>
      </c>
      <c r="AJ101" s="343"/>
      <c r="AK101" s="343"/>
      <c r="AL101" s="343"/>
      <c r="AM101" s="343">
        <v>1</v>
      </c>
      <c r="AN101" s="343"/>
      <c r="AO101" s="343"/>
      <c r="AP101" s="343"/>
      <c r="AQ101" s="343" t="s">
        <v>657</v>
      </c>
      <c r="AR101" s="343"/>
      <c r="AS101" s="343"/>
      <c r="AT101" s="343"/>
      <c r="AU101" s="348" t="s">
        <v>657</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636</v>
      </c>
      <c r="AC102" s="532"/>
      <c r="AD102" s="532"/>
      <c r="AE102" s="343">
        <v>2</v>
      </c>
      <c r="AF102" s="343"/>
      <c r="AG102" s="343"/>
      <c r="AH102" s="343"/>
      <c r="AI102" s="343">
        <v>1</v>
      </c>
      <c r="AJ102" s="343"/>
      <c r="AK102" s="343"/>
      <c r="AL102" s="343"/>
      <c r="AM102" s="343">
        <v>1</v>
      </c>
      <c r="AN102" s="343"/>
      <c r="AO102" s="343"/>
      <c r="AP102" s="343"/>
      <c r="AQ102" s="343" t="s">
        <v>657</v>
      </c>
      <c r="AR102" s="343"/>
      <c r="AS102" s="343"/>
      <c r="AT102" s="343"/>
      <c r="AU102" s="356" t="s">
        <v>657</v>
      </c>
      <c r="AV102" s="357"/>
      <c r="AW102" s="357"/>
      <c r="AX102" s="909"/>
    </row>
    <row r="103" spans="1:60" ht="31.5" hidden="1" customHeight="1" x14ac:dyDescent="0.2">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2">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v>6.5</v>
      </c>
      <c r="AF116" s="343"/>
      <c r="AG116" s="343"/>
      <c r="AH116" s="343"/>
      <c r="AI116" s="343">
        <v>13</v>
      </c>
      <c r="AJ116" s="343"/>
      <c r="AK116" s="343"/>
      <c r="AL116" s="343"/>
      <c r="AM116" s="343">
        <v>10</v>
      </c>
      <c r="AN116" s="343"/>
      <c r="AO116" s="343"/>
      <c r="AP116" s="343"/>
      <c r="AQ116" s="348" t="s">
        <v>657</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647</v>
      </c>
      <c r="AF117" s="291"/>
      <c r="AG117" s="291"/>
      <c r="AH117" s="291"/>
      <c r="AI117" s="291" t="s">
        <v>674</v>
      </c>
      <c r="AJ117" s="291"/>
      <c r="AK117" s="291"/>
      <c r="AL117" s="291"/>
      <c r="AM117" s="291" t="s">
        <v>675</v>
      </c>
      <c r="AN117" s="291"/>
      <c r="AO117" s="291"/>
      <c r="AP117" s="291"/>
      <c r="AQ117" s="291" t="s">
        <v>657</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2" t="s">
        <v>324</v>
      </c>
      <c r="B130" s="970"/>
      <c r="C130" s="969" t="s">
        <v>188</v>
      </c>
      <c r="D130" s="970"/>
      <c r="E130" s="293" t="s">
        <v>217</v>
      </c>
      <c r="F130" s="294"/>
      <c r="G130" s="295" t="s">
        <v>677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3"/>
      <c r="B131" s="238"/>
      <c r="C131" s="237"/>
      <c r="D131" s="238"/>
      <c r="E131" s="224" t="s">
        <v>216</v>
      </c>
      <c r="F131" s="225"/>
      <c r="G131" s="222" t="s">
        <v>676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2">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2</v>
      </c>
      <c r="AV133" s="163"/>
      <c r="AW133" s="164" t="s">
        <v>175</v>
      </c>
      <c r="AX133" s="165"/>
      <c r="AY133">
        <f>$AY$132</f>
        <v>1</v>
      </c>
    </row>
    <row r="134" spans="1:51" ht="39.75" customHeight="1" x14ac:dyDescent="0.2">
      <c r="A134" s="973"/>
      <c r="B134" s="238"/>
      <c r="C134" s="237"/>
      <c r="D134" s="238"/>
      <c r="E134" s="237"/>
      <c r="F134" s="299"/>
      <c r="G134" s="217" t="s">
        <v>648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649</v>
      </c>
      <c r="AC134" s="209"/>
      <c r="AD134" s="209"/>
      <c r="AE134" s="251">
        <v>96.3</v>
      </c>
      <c r="AF134" s="152"/>
      <c r="AG134" s="152"/>
      <c r="AH134" s="152"/>
      <c r="AI134" s="251">
        <v>96.2</v>
      </c>
      <c r="AJ134" s="152"/>
      <c r="AK134" s="152"/>
      <c r="AL134" s="152"/>
      <c r="AM134" s="251"/>
      <c r="AN134" s="152"/>
      <c r="AO134" s="152"/>
      <c r="AP134" s="152"/>
      <c r="AQ134" s="251" t="s">
        <v>636</v>
      </c>
      <c r="AR134" s="152"/>
      <c r="AS134" s="152"/>
      <c r="AT134" s="152"/>
      <c r="AU134" s="251"/>
      <c r="AV134" s="152"/>
      <c r="AW134" s="152"/>
      <c r="AX134" s="196"/>
      <c r="AY134">
        <f t="shared" ref="AY134:AY135" si="13">$AY$132</f>
        <v>1</v>
      </c>
    </row>
    <row r="135" spans="1:51" ht="39.75" customHeight="1" x14ac:dyDescent="0.2">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649</v>
      </c>
      <c r="AC135" s="160"/>
      <c r="AD135" s="160"/>
      <c r="AE135" s="251">
        <v>90</v>
      </c>
      <c r="AF135" s="152"/>
      <c r="AG135" s="152"/>
      <c r="AH135" s="152"/>
      <c r="AI135" s="251">
        <v>90</v>
      </c>
      <c r="AJ135" s="152"/>
      <c r="AK135" s="152"/>
      <c r="AL135" s="152"/>
      <c r="AM135" s="251">
        <v>90</v>
      </c>
      <c r="AN135" s="152"/>
      <c r="AO135" s="152"/>
      <c r="AP135" s="152"/>
      <c r="AQ135" s="251" t="s">
        <v>636</v>
      </c>
      <c r="AR135" s="152"/>
      <c r="AS135" s="152"/>
      <c r="AT135" s="152"/>
      <c r="AU135" s="251">
        <v>90</v>
      </c>
      <c r="AV135" s="152"/>
      <c r="AW135" s="152"/>
      <c r="AX135" s="196"/>
      <c r="AY135">
        <f t="shared" si="13"/>
        <v>1</v>
      </c>
    </row>
    <row r="136" spans="1:51" ht="18.75" hidden="1" customHeight="1" x14ac:dyDescent="0.2">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2">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2">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2">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2">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2">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2">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2">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2">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3"/>
      <c r="B188" s="238"/>
      <c r="C188" s="237"/>
      <c r="D188" s="238"/>
      <c r="E188" s="175" t="s">
        <v>662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2">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2">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2">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2">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2">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2">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2">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2">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2">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2">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2">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2">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2">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2">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2">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2">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2">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2">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2">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2">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2">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2">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2">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2">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2">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2">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2">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2">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2">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2">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2">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2">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2">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2">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2">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2">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2">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2">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2">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2">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73"/>
      <c r="B430" s="238"/>
      <c r="C430" s="235" t="s">
        <v>590</v>
      </c>
      <c r="D430" s="236"/>
      <c r="E430" s="224" t="s">
        <v>318</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2">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2">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657</v>
      </c>
      <c r="AN433" s="152"/>
      <c r="AO433" s="152"/>
      <c r="AP433" s="153"/>
      <c r="AQ433" s="151" t="s">
        <v>636</v>
      </c>
      <c r="AR433" s="152"/>
      <c r="AS433" s="152"/>
      <c r="AT433" s="153"/>
      <c r="AU433" s="152" t="s">
        <v>636</v>
      </c>
      <c r="AV433" s="152"/>
      <c r="AW433" s="152"/>
      <c r="AX433" s="196"/>
      <c r="AY433">
        <f t="shared" ref="AY433:AY435" si="63">$AY$431</f>
        <v>1</v>
      </c>
    </row>
    <row r="434" spans="1:51" ht="23.25" customHeight="1" x14ac:dyDescent="0.2">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636</v>
      </c>
      <c r="AC434" s="209"/>
      <c r="AD434" s="209"/>
      <c r="AE434" s="151" t="s">
        <v>636</v>
      </c>
      <c r="AF434" s="152"/>
      <c r="AG434" s="152"/>
      <c r="AH434" s="153"/>
      <c r="AI434" s="151" t="s">
        <v>636</v>
      </c>
      <c r="AJ434" s="152"/>
      <c r="AK434" s="152"/>
      <c r="AL434" s="152"/>
      <c r="AM434" s="151" t="s">
        <v>657</v>
      </c>
      <c r="AN434" s="152"/>
      <c r="AO434" s="152"/>
      <c r="AP434" s="153"/>
      <c r="AQ434" s="151" t="s">
        <v>636</v>
      </c>
      <c r="AR434" s="152"/>
      <c r="AS434" s="152"/>
      <c r="AT434" s="153"/>
      <c r="AU434" s="152" t="s">
        <v>636</v>
      </c>
      <c r="AV434" s="152"/>
      <c r="AW434" s="152"/>
      <c r="AX434" s="196"/>
      <c r="AY434">
        <f t="shared" si="63"/>
        <v>1</v>
      </c>
    </row>
    <row r="435" spans="1:51" ht="23.25" customHeigh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657</v>
      </c>
      <c r="AN435" s="152"/>
      <c r="AO435" s="152"/>
      <c r="AP435" s="153"/>
      <c r="AQ435" s="151" t="s">
        <v>636</v>
      </c>
      <c r="AR435" s="152"/>
      <c r="AS435" s="152"/>
      <c r="AT435" s="153"/>
      <c r="AU435" s="152" t="s">
        <v>636</v>
      </c>
      <c r="AV435" s="152"/>
      <c r="AW435" s="152"/>
      <c r="AX435" s="196"/>
      <c r="AY435">
        <f t="shared" si="63"/>
        <v>1</v>
      </c>
    </row>
    <row r="436" spans="1:51" ht="18.75" hidden="1" customHeight="1" x14ac:dyDescent="0.2">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2">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2">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2">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2">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2">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2">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2">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2">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2">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2">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2">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2">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2">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2">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657</v>
      </c>
      <c r="AN458" s="152"/>
      <c r="AO458" s="152"/>
      <c r="AP458" s="153"/>
      <c r="AQ458" s="151" t="s">
        <v>636</v>
      </c>
      <c r="AR458" s="152"/>
      <c r="AS458" s="152"/>
      <c r="AT458" s="153"/>
      <c r="AU458" s="152" t="s">
        <v>636</v>
      </c>
      <c r="AV458" s="152"/>
      <c r="AW458" s="152"/>
      <c r="AX458" s="196"/>
      <c r="AY458">
        <f t="shared" ref="AY458:AY460" si="68">$AY$456</f>
        <v>1</v>
      </c>
    </row>
    <row r="459" spans="1:51" ht="23.25" customHeight="1" x14ac:dyDescent="0.2">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636</v>
      </c>
      <c r="AC459" s="209"/>
      <c r="AD459" s="209"/>
      <c r="AE459" s="151" t="s">
        <v>636</v>
      </c>
      <c r="AF459" s="152"/>
      <c r="AG459" s="152"/>
      <c r="AH459" s="153"/>
      <c r="AI459" s="151" t="s">
        <v>636</v>
      </c>
      <c r="AJ459" s="152"/>
      <c r="AK459" s="152"/>
      <c r="AL459" s="152"/>
      <c r="AM459" s="151" t="s">
        <v>657</v>
      </c>
      <c r="AN459" s="152"/>
      <c r="AO459" s="152"/>
      <c r="AP459" s="153"/>
      <c r="AQ459" s="151" t="s">
        <v>636</v>
      </c>
      <c r="AR459" s="152"/>
      <c r="AS459" s="152"/>
      <c r="AT459" s="153"/>
      <c r="AU459" s="152" t="s">
        <v>636</v>
      </c>
      <c r="AV459" s="152"/>
      <c r="AW459" s="152"/>
      <c r="AX459" s="196"/>
      <c r="AY459">
        <f t="shared" si="68"/>
        <v>1</v>
      </c>
    </row>
    <row r="460" spans="1:51" ht="23.25" customHeight="1" thickBot="1" x14ac:dyDescent="0.2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657</v>
      </c>
      <c r="AN460" s="152"/>
      <c r="AO460" s="152"/>
      <c r="AP460" s="153"/>
      <c r="AQ460" s="151" t="s">
        <v>636</v>
      </c>
      <c r="AR460" s="152"/>
      <c r="AS460" s="152"/>
      <c r="AT460" s="153"/>
      <c r="AU460" s="152" t="s">
        <v>636</v>
      </c>
      <c r="AV460" s="152"/>
      <c r="AW460" s="152"/>
      <c r="AX460" s="196"/>
      <c r="AY460">
        <f t="shared" si="68"/>
        <v>1</v>
      </c>
    </row>
    <row r="461" spans="1:51" ht="18.75" hidden="1" customHeight="1" x14ac:dyDescent="0.2">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2">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2">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2">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2">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2">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2">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2">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2">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2">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2">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2">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4" hidden="1" customHeight="1" x14ac:dyDescent="0.2">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2">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2">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2">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2">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2">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2">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2">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2">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2">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2">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2">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2">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2">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2">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2">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2">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2">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2">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2">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2">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2">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2">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2">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2">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2">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2">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2">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2">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2">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4" hidden="1" customHeight="1" x14ac:dyDescent="0.2">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2">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2">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2">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2">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2">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2">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2">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2">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2">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2">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2">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2">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2">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2">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2">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2">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2">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2">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2">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2">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2">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2">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2">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2">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2">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2">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2">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2">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2">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4" hidden="1" customHeight="1" x14ac:dyDescent="0.2">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2">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2">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2">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2">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2">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2">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2">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2">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2">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2">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2">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2">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2">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2">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2">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2">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2">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2">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2">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2">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2">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2">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2">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2">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2">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2">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2">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2">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2">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4" hidden="1" customHeight="1" x14ac:dyDescent="0.2">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2">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2">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2">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2">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2">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2">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2">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2">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2">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2">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2">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2">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2">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2">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2">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2">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2">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2">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2">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2">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2">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2">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2">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2">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2">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2">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2">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2">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2">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4" hidden="1" customHeight="1" x14ac:dyDescent="0.2">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0.25"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651</v>
      </c>
      <c r="AE702" s="875"/>
      <c r="AF702" s="875"/>
      <c r="AG702" s="864" t="s">
        <v>663</v>
      </c>
      <c r="AH702" s="865"/>
      <c r="AI702" s="865"/>
      <c r="AJ702" s="865"/>
      <c r="AK702" s="865"/>
      <c r="AL702" s="865"/>
      <c r="AM702" s="865"/>
      <c r="AN702" s="865"/>
      <c r="AO702" s="865"/>
      <c r="AP702" s="865"/>
      <c r="AQ702" s="865"/>
      <c r="AR702" s="865"/>
      <c r="AS702" s="865"/>
      <c r="AT702" s="865"/>
      <c r="AU702" s="865"/>
      <c r="AV702" s="865"/>
      <c r="AW702" s="865"/>
      <c r="AX702" s="866"/>
    </row>
    <row r="703" spans="1:51" ht="57.75"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651</v>
      </c>
      <c r="AE703" s="170"/>
      <c r="AF703" s="170"/>
      <c r="AG703" s="648" t="s">
        <v>664</v>
      </c>
      <c r="AH703" s="649"/>
      <c r="AI703" s="649"/>
      <c r="AJ703" s="649"/>
      <c r="AK703" s="649"/>
      <c r="AL703" s="649"/>
      <c r="AM703" s="649"/>
      <c r="AN703" s="649"/>
      <c r="AO703" s="649"/>
      <c r="AP703" s="649"/>
      <c r="AQ703" s="649"/>
      <c r="AR703" s="649"/>
      <c r="AS703" s="649"/>
      <c r="AT703" s="649"/>
      <c r="AU703" s="649"/>
      <c r="AV703" s="649"/>
      <c r="AW703" s="649"/>
      <c r="AX703" s="650"/>
    </row>
    <row r="704" spans="1:51" ht="78"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651</v>
      </c>
      <c r="AE704" s="567"/>
      <c r="AF704" s="567"/>
      <c r="AG704" s="409" t="s">
        <v>665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651</v>
      </c>
      <c r="AE705" s="717"/>
      <c r="AF705" s="717"/>
      <c r="AG705" s="175" t="s">
        <v>668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666</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667</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669</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41.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651</v>
      </c>
      <c r="AE709" s="170"/>
      <c r="AF709" s="170"/>
      <c r="AG709" s="648" t="s">
        <v>680</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669</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651</v>
      </c>
      <c r="AE711" s="170"/>
      <c r="AF711" s="170"/>
      <c r="AG711" s="648" t="s">
        <v>670</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669</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669</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2">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651</v>
      </c>
      <c r="AE714" s="573"/>
      <c r="AF714" s="574"/>
      <c r="AG714" s="673" t="s">
        <v>671</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651</v>
      </c>
      <c r="AE715" s="652"/>
      <c r="AF715" s="758"/>
      <c r="AG715" s="507" t="s">
        <v>672</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669</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651</v>
      </c>
      <c r="AE717" s="170"/>
      <c r="AF717" s="170"/>
      <c r="AG717" s="648" t="s">
        <v>673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669</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669</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899999999999999" customHeight="1" x14ac:dyDescent="0.2">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2">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2">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2">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78" t="s">
        <v>678</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5">
      <c r="A727" s="604"/>
      <c r="B727" s="605"/>
      <c r="C727" s="679" t="s">
        <v>56</v>
      </c>
      <c r="D727" s="680"/>
      <c r="E727" s="680"/>
      <c r="F727" s="681"/>
      <c r="G727" s="776" t="s">
        <v>660</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314</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313</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312</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311</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310</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309</v>
      </c>
      <c r="B745" s="94"/>
      <c r="C745" s="94"/>
      <c r="D745" s="94"/>
      <c r="E745" s="99" t="s">
        <v>650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464</v>
      </c>
      <c r="B746" s="94"/>
      <c r="C746" s="94"/>
      <c r="D746" s="94"/>
      <c r="E746" s="97" t="s">
        <v>658</v>
      </c>
      <c r="F746" s="98"/>
      <c r="G746" s="98"/>
      <c r="H746" s="85" t="str">
        <f>IF(E746="","","-")</f>
        <v>-</v>
      </c>
      <c r="I746" s="98"/>
      <c r="J746" s="98"/>
      <c r="K746" s="85" t="str">
        <f>IF(I746="","","-")</f>
        <v/>
      </c>
      <c r="L746" s="89">
        <v>453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428</v>
      </c>
      <c r="B747" s="94"/>
      <c r="C747" s="94"/>
      <c r="D747" s="94"/>
      <c r="E747" s="97" t="s">
        <v>658</v>
      </c>
      <c r="F747" s="98"/>
      <c r="G747" s="98"/>
      <c r="H747" s="85" t="str">
        <f>IF(E747="","","-")</f>
        <v>-</v>
      </c>
      <c r="I747" s="98"/>
      <c r="J747" s="98"/>
      <c r="K747" s="85" t="str">
        <f>IF(I747="","","-")</f>
        <v/>
      </c>
      <c r="L747" s="89">
        <v>486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5" customHeight="1" x14ac:dyDescent="0.2">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5"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5"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5"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5"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5"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5"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5"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8.5" customHeight="1" thickBot="1" x14ac:dyDescent="0.2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1" t="s">
        <v>305</v>
      </c>
      <c r="B787" s="742"/>
      <c r="C787" s="742"/>
      <c r="D787" s="742"/>
      <c r="E787" s="742"/>
      <c r="F787" s="743"/>
      <c r="G787" s="420" t="s">
        <v>652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44"/>
      <c r="C789" s="744"/>
      <c r="D789" s="744"/>
      <c r="E789" s="744"/>
      <c r="F789" s="745"/>
      <c r="G789" s="430" t="s">
        <v>653</v>
      </c>
      <c r="H789" s="431"/>
      <c r="I789" s="431"/>
      <c r="J789" s="431"/>
      <c r="K789" s="432"/>
      <c r="L789" s="433" t="s">
        <v>654</v>
      </c>
      <c r="M789" s="434"/>
      <c r="N789" s="434"/>
      <c r="O789" s="434"/>
      <c r="P789" s="434"/>
      <c r="Q789" s="434"/>
      <c r="R789" s="434"/>
      <c r="S789" s="434"/>
      <c r="T789" s="434"/>
      <c r="U789" s="434"/>
      <c r="V789" s="434"/>
      <c r="W789" s="434"/>
      <c r="X789" s="435"/>
      <c r="Y789" s="436">
        <v>7</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2">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2">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2">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v>0</v>
      </c>
      <c r="AV802" s="437"/>
      <c r="AW802" s="437"/>
      <c r="AX802" s="438"/>
      <c r="AY802">
        <f t="shared" ref="AY802:AY812" si="115">$AY$800</f>
        <v>0</v>
      </c>
    </row>
    <row r="803" spans="1:51" ht="24.75" hidden="1" customHeight="1" x14ac:dyDescent="0.2">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45.75" customHeight="1" x14ac:dyDescent="0.2">
      <c r="A845" s="386">
        <v>1</v>
      </c>
      <c r="B845" s="386">
        <v>1</v>
      </c>
      <c r="C845" s="400" t="s">
        <v>655</v>
      </c>
      <c r="D845" s="400"/>
      <c r="E845" s="400"/>
      <c r="F845" s="400"/>
      <c r="G845" s="400"/>
      <c r="H845" s="400"/>
      <c r="I845" s="400"/>
      <c r="J845" s="401">
        <v>7010001087368</v>
      </c>
      <c r="K845" s="402"/>
      <c r="L845" s="402"/>
      <c r="M845" s="402"/>
      <c r="N845" s="402"/>
      <c r="O845" s="402"/>
      <c r="P845" s="302" t="s">
        <v>654</v>
      </c>
      <c r="Q845" s="302"/>
      <c r="R845" s="302"/>
      <c r="S845" s="302"/>
      <c r="T845" s="302"/>
      <c r="U845" s="302"/>
      <c r="V845" s="302"/>
      <c r="W845" s="302"/>
      <c r="X845" s="302"/>
      <c r="Y845" s="303">
        <v>7</v>
      </c>
      <c r="Z845" s="304"/>
      <c r="AA845" s="304"/>
      <c r="AB845" s="305"/>
      <c r="AC845" s="307" t="s">
        <v>679</v>
      </c>
      <c r="AD845" s="308"/>
      <c r="AE845" s="308"/>
      <c r="AF845" s="308"/>
      <c r="AG845" s="308"/>
      <c r="AH845" s="403">
        <v>1</v>
      </c>
      <c r="AI845" s="404"/>
      <c r="AJ845" s="404"/>
      <c r="AK845" s="404"/>
      <c r="AL845" s="311">
        <v>99.5</v>
      </c>
      <c r="AM845" s="312"/>
      <c r="AN845" s="312"/>
      <c r="AO845" s="313"/>
      <c r="AP845" s="306"/>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2">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88.9" hidden="1" customHeight="1" x14ac:dyDescent="0.2">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88.9" hidden="1" customHeight="1" x14ac:dyDescent="0.2">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88.9" hidden="1" customHeight="1" x14ac:dyDescent="0.2">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88.9" hidden="1" customHeight="1" x14ac:dyDescent="0.2">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88.9" hidden="1" customHeight="1" x14ac:dyDescent="0.2">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88.9" hidden="1" customHeight="1" x14ac:dyDescent="0.2">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88.9" hidden="1" customHeight="1" x14ac:dyDescent="0.2">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88.9" hidden="1" customHeight="1" x14ac:dyDescent="0.2">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88.9" hidden="1" customHeight="1" x14ac:dyDescent="0.2">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88.9" hidden="1" customHeight="1" x14ac:dyDescent="0.2">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88.9" hidden="1" customHeight="1" x14ac:dyDescent="0.2">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88.9" hidden="1" customHeight="1" x14ac:dyDescent="0.2">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88.9" hidden="1" customHeight="1" x14ac:dyDescent="0.2">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88.9" hidden="1" customHeight="1" x14ac:dyDescent="0.2">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88.9" hidden="1" customHeight="1" x14ac:dyDescent="0.2">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88.9" hidden="1" customHeight="1" x14ac:dyDescent="0.2">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88.9" hidden="1" customHeight="1" x14ac:dyDescent="0.2">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88.9" hidden="1" customHeight="1" x14ac:dyDescent="0.2">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88.9" hidden="1" customHeight="1" x14ac:dyDescent="0.2">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88.9" hidden="1" customHeight="1" x14ac:dyDescent="0.2">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88.9" hidden="1" customHeight="1" x14ac:dyDescent="0.2">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88.9" hidden="1" customHeight="1" x14ac:dyDescent="0.2">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88.9" hidden="1" customHeight="1" x14ac:dyDescent="0.2">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88.9" hidden="1" customHeight="1" x14ac:dyDescent="0.2">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88.9" hidden="1" customHeight="1" x14ac:dyDescent="0.2">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88.9" hidden="1" customHeight="1" x14ac:dyDescent="0.2">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88.9" hidden="1" customHeight="1" x14ac:dyDescent="0.2">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88.9" hidden="1" customHeight="1" x14ac:dyDescent="0.2">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88.9" hidden="1" customHeight="1" x14ac:dyDescent="0.2">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16383" man="1"/>
    <brk id="718"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6328125"/>
    <col min="13" max="13" width="12" style="13" hidden="1" customWidth="1"/>
    <col min="14" max="14" width="4" style="13" hidden="1" customWidth="1"/>
    <col min="15" max="15" width="3.6328125" customWidth="1"/>
    <col min="16" max="16" width="8.36328125" customWidth="1"/>
    <col min="17" max="17" width="8.6328125" style="16" customWidth="1"/>
    <col min="18" max="18" width="9.453125" style="13" hidden="1" customWidth="1"/>
    <col min="19" max="19" width="4" style="13" hidden="1" customWidth="1"/>
    <col min="20" max="20" width="8.63281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36328125" style="33" customWidth="1"/>
    <col min="29" max="29" width="24.08984375" style="33" bestFit="1" customWidth="1"/>
    <col min="30" max="30" width="3.6328125" style="33" customWidth="1"/>
    <col min="31" max="31" width="33.63281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t="s">
        <v>651</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651</v>
      </c>
      <c r="M3" s="13" t="str">
        <f t="shared" ref="M3:M11" si="2">IF(L3="","",K3)</f>
        <v>文教及び科学振興</v>
      </c>
      <c r="N3" s="13" t="str">
        <f>IF(M3="",N2,IF(N2&lt;&gt;"",CONCATENATE(N2,"、",M3),M3))</f>
        <v>文教及び科学振興</v>
      </c>
      <c r="O3" s="13"/>
      <c r="P3" s="12" t="s">
        <v>74</v>
      </c>
      <c r="Q3" s="17" t="s">
        <v>651</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651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宮田 由美</cp:lastModifiedBy>
  <cp:lastPrinted>2021-05-24T01:29:42Z</cp:lastPrinted>
  <dcterms:created xsi:type="dcterms:W3CDTF">2012-03-13T00:50:25Z</dcterms:created>
  <dcterms:modified xsi:type="dcterms:W3CDTF">2021-06-28T08:50:34Z</dcterms:modified>
</cp:coreProperties>
</file>