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10.194.50.222\企画課共用\調整係関係\01_行政部費概算要求\R4概算要求関係\行政事業レビュー\21210625【中間公表】最終確認\02_確認\【継続課題】国総研（つくば）\"/>
    </mc:Choice>
  </mc:AlternateContent>
  <xr:revisionPtr revIDLastSave="0" documentId="13_ncr:1_{DF8FD9ED-6C2C-4169-939D-62CC1831191C}" xr6:coauthVersionLast="36" xr6:coauthVersionMax="36" xr10:uidLastSave="{00000000-0000-0000-0000-000000000000}"/>
  <bookViews>
    <workbookView xWindow="0" yWindow="0" windowWidth="19200" windowHeight="6860"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235" i="3"/>
  <c r="AY64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<sst xmlns="http://schemas.openxmlformats.org/spreadsheetml/2006/main" count="2341" uniqueCount="690">
  <si>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</si>
  <si>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</si>
  <si>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</si>
  <si>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</si>
  <si>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</si>
  <si>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</si>
  <si>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</si>
  <si>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</si>
  <si>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</si>
  <si>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</si>
  <si>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</si>
  <si>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</si>
  <si>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</si>
  <si>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</si>
  <si>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</si>
  <si>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</si>
  <si>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</si>
  <si>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</si>
  <si>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</si>
  <si>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</si>
  <si>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</si>
  <si>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</si>
  <si>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</si>
  <si>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</si>
  <si>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</si>
  <si>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</si>
  <si>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</si>
  <si>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</si>
  <si>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</si>
  <si>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</si>
  <si>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</si>
  <si>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</si>
  <si>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</si>
  <si>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</si>
  <si>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</si>
  <si>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</si>
  <si>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</si>
  <si>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</si>
  <si>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</si>
  <si>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</si>
  <si>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</si>
  <si>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</si>
  <si>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</si>
  <si>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</si>
  <si>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</si>
  <si>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</si>
  <si>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</si>
  <si>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</si>
  <si>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</si>
  <si>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</si>
  <si>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</si>
  <si>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</si>
  <si>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</si>
  <si>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</si>
  <si>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</si>
  <si>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</si>
  <si>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</si>
  <si>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</si>
  <si>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</si>
  <si>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</si>
  <si>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</si>
  <si>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</si>
  <si>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</si>
  <si>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</si>
  <si>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</si>
  <si>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</si>
  <si>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</si>
  <si>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</si>
  <si>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</si>
  <si>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</si>
  <si>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</si>
  <si>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</si>
  <si>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</si>
  <si>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</si>
  <si>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</si>
  <si>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</si>
  <si>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</si>
  <si>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</si>
  <si>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</si>
  <si>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</si>
  <si>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</si>
  <si>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</si>
  <si>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</si>
  <si>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</si>
  <si>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</si>
  <si>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</si>
  <si>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</si>
  <si>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</si>
  <si>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</si>
  <si>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</si>
  <si>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</si>
  <si>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</si>
  <si>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</si>
  <si>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</si>
  <si>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</si>
  <si>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</si>
  <si>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</si>
  <si>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</si>
  <si>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</si>
  <si>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</si>
  <si>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</si>
  <si>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</si>
  <si>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</si>
  <si>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</si>
  <si>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</si>
  <si>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</si>
  <si>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</si>
  <si>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</si>
  <si>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</si>
  <si>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</si>
  <si>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</si>
  <si>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</si>
  <si>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</si>
  <si>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</si>
  <si>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</si>
  <si>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</si>
  <si>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</si>
  <si>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</si>
  <si>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</si>
  <si>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</si>
  <si>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</si>
  <si>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</si>
  <si>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</si>
  <si>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</si>
  <si>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</si>
  <si>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</si>
  <si>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</si>
  <si>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</si>
  <si>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</si>
  <si>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</si>
  <si>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</si>
  <si>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</si>
  <si>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</si>
  <si>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</si>
  <si>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</si>
  <si>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</si>
  <si>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</si>
  <si>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</si>
  <si>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</si>
  <si>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</si>
  <si>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</si>
  <si>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</si>
  <si>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</si>
  <si>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</si>
  <si>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</si>
  <si>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</si>
  <si>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</si>
  <si>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</si>
  <si>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</si>
  <si>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</si>
  <si>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</si>
  <si>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</si>
  <si>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</si>
  <si>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</si>
  <si>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</si>
  <si>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</si>
  <si>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</si>
  <si>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</si>
  <si>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</si>
  <si>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</si>
  <si>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</si>
  <si>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</si>
  <si>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</si>
  <si>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</si>
  <si>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</si>
  <si>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</si>
  <si>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</si>
  <si>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</si>
  <si>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</si>
  <si>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</si>
  <si>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</si>
  <si>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</si>
  <si>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</si>
  <si>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</si>
  <si>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</si>
  <si>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</si>
  <si>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</si>
  <si>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</si>
  <si>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</si>
  <si>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</si>
  <si>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</si>
  <si>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</si>
  <si>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</si>
  <si>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</si>
  <si>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</si>
  <si>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</si>
  <si>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</si>
  <si>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</si>
  <si>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</si>
  <si>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</si>
  <si>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</si>
  <si>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</si>
  <si>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</si>
  <si>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</si>
  <si>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</si>
  <si>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</si>
  <si>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</si>
  <si>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</si>
  <si>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</si>
  <si>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</si>
  <si>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</si>
  <si>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</si>
  <si>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</si>
  <si>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</si>
  <si>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</si>
  <si>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</si>
  <si>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</si>
  <si>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</si>
  <si>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</si>
  <si>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</si>
  <si>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</si>
  <si>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</si>
  <si>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</si>
  <si>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</si>
  <si>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</si>
  <si>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</si>
  <si>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</si>
  <si>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</si>
  <si>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</si>
  <si>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</si>
  <si>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</si>
  <si>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</si>
  <si>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</si>
  <si>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</si>
  <si>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</si>
  <si>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</si>
  <si>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</si>
  <si>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</si>
  <si>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</si>
  <si>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</si>
  <si>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</si>
  <si>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</si>
  <si>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</si>
  <si>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</si>
  <si>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</si>
  <si>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</si>
  <si>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</si>
  <si>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</si>
  <si>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</si>
  <si>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</si>
  <si>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</si>
  <si>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</si>
  <si>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</si>
  <si>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</si>
  <si>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</si>
  <si>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</si>
  <si>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</si>
  <si>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</si>
  <si>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</si>
  <si>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</si>
  <si>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</si>
  <si>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</si>
  <si>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</si>
  <si>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</si>
  <si>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</si>
  <si>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</si>
  <si>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</si>
  <si>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</si>
  <si>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</si>
  <si>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</si>
  <si>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</si>
  <si>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</si>
  <si>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</si>
  <si>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</si>
  <si>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</si>
  <si>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</si>
  <si>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</si>
  <si>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</si>
  <si>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</si>
  <si>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</si>
  <si>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</si>
  <si>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</si>
  <si>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</si>
  <si>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</si>
  <si>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</si>
  <si>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</si>
  <si>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</si>
  <si>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</si>
  <si>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</si>
  <si>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</si>
  <si>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</si>
  <si>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</si>
  <si>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</si>
  <si>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</si>
  <si>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</si>
  <si>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</si>
  <si>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</si>
  <si>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</si>
  <si>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</si>
  <si>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</si>
  <si>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</si>
  <si>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</si>
  <si>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</si>
  <si>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</si>
  <si>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</si>
  <si>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</si>
  <si>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</si>
  <si>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</si>
  <si>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</si>
  <si>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</si>
  <si>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</si>
  <si>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</si>
  <si>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</si>
  <si>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</si>
  <si>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</si>
  <si>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</si>
  <si>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</si>
  <si>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</si>
  <si>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</si>
  <si>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</si>
  <si>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</si>
  <si>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</si>
  <si>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</si>
  <si>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</si>
  <si>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</si>
  <si>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</si>
  <si>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</si>
  <si>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</si>
  <si>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</si>
  <si>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</si>
  <si>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</si>
  <si>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</si>
  <si>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</si>
  <si>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</si>
  <si>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</si>
  <si>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</si>
  <si>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</si>
  <si>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</si>
  <si>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</si>
  <si>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</si>
  <si>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</si>
  <si>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</si>
  <si>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</si>
  <si>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</si>
  <si>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</si>
  <si>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</si>
  <si>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</si>
  <si>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</si>
  <si>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</si>
  <si>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</si>
  <si>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</si>
  <si>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</si>
  <si>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</si>
  <si>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</si>
  <si>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</si>
  <si>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</si>
  <si>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</si>
  <si>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</si>
  <si>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</si>
  <si>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</si>
  <si>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</si>
  <si>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</si>
  <si>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</si>
  <si>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</si>
  <si>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</si>
  <si>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</si>
  <si>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</si>
  <si>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</si>
  <si>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</si>
  <si>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</si>
  <si>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</si>
  <si>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</si>
  <si>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</si>
  <si>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</si>
  <si>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</si>
  <si>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</si>
  <si>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</si>
  <si>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</si>
  <si>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</si>
  <si>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</si>
  <si>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</si>
  <si>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</si>
  <si>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</si>
  <si>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</si>
  <si>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</si>
  <si>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</si>
  <si>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</si>
  <si>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</si>
  <si>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</si>
  <si>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</si>
  <si>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</si>
  <si>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</si>
  <si>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</si>
  <si>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</si>
  <si>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</si>
  <si>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</si>
  <si>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</si>
  <si>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</si>
  <si>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</si>
  <si>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</si>
  <si>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</si>
  <si>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</si>
  <si>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</si>
  <si>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</si>
  <si>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</si>
  <si>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</si>
  <si>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</si>
  <si>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</si>
  <si>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</si>
  <si>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</si>
  <si>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</si>
  <si>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</si>
  <si>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</si>
  <si>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</si>
  <si>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</si>
  <si>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</si>
  <si>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</si>
  <si>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</si>
  <si>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</si>
  <si>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</si>
  <si>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</si>
  <si>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</si>
  <si>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</si>
  <si>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</si>
  <si>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</si>
  <si>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</si>
  <si>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</si>
  <si>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</si>
  <si>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</si>
  <si>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</si>
  <si>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</si>
  <si>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</si>
  <si>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</si>
  <si>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</si>
  <si>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</si>
  <si>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</si>
  <si>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</si>
  <si>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</si>
  <si>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</si>
  <si>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</si>
  <si>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</si>
  <si>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</si>
  <si>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</si>
  <si>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</si>
  <si>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</si>
  <si>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</si>
  <si>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</si>
  <si>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</si>
  <si>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</si>
  <si>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</si>
  <si>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</si>
  <si>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</si>
  <si>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</si>
  <si>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</si>
  <si>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</si>
  <si>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</si>
  <si>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</si>
  <si>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</si>
  <si>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</si>
  <si>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</si>
  <si>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</si>
  <si>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</si>
  <si>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</si>
  <si>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</si>
  <si>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</si>
  <si>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</si>
  <si>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</si>
  <si>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</si>
  <si>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</si>
  <si>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</si>
  <si>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</si>
  <si>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</si>
  <si>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</si>
  <si>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</si>
  <si>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</si>
  <si>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</si>
  <si>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</si>
  <si>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</si>
  <si>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</si>
  <si>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</si>
  <si>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</si>
  <si>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</si>
  <si>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</si>
  <si>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</si>
  <si>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</si>
  <si>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</si>
  <si>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</si>
  <si>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</si>
  <si>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</si>
  <si>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</si>
  <si>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</si>
  <si>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</si>
  <si>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</si>
  <si>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</si>
  <si>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</si>
  <si>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</si>
  <si>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</si>
  <si>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</si>
  <si>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</si>
  <si>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</si>
  <si>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</si>
  <si>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</si>
  <si>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</si>
  <si>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</si>
  <si>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</si>
  <si>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</si>
  <si>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</si>
  <si>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</si>
  <si>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</si>
  <si>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</si>
  <si>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</si>
  <si>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</si>
  <si>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</si>
  <si>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</si>
  <si>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</si>
  <si>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</si>
  <si>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</si>
  <si>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</si>
  <si>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</si>
  <si>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</si>
  <si>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</si>
  <si>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</si>
  <si>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</si>
  <si>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</si>
  <si>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</si>
  <si>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</si>
  <si>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</si>
  <si>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</si>
  <si>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</si>
  <si>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</si>
  <si>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</si>
  <si>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</si>
  <si>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</si>
  <si>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</si>
  <si>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</si>
  <si>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</si>
  <si>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</si>
  <si>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</si>
  <si>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</si>
  <si>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</si>
  <si>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</si>
  <si>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</si>
  <si>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</si>
  <si>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</si>
  <si>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</si>
  <si>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</si>
  <si>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</si>
  <si>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</si>
  <si>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</si>
  <si>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</si>
  <si>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</si>
  <si>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</si>
  <si>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</si>
  <si>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</si>
  <si>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</si>
  <si>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</si>
  <si>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</si>
  <si>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</si>
  <si>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</si>
  <si>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</si>
  <si>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</si>
  <si>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</si>
  <si>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</si>
  <si>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</si>
  <si>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</si>
  <si>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</si>
  <si>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</si>
  <si>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</si>
  <si>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</si>
  <si>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</si>
  <si>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</si>
  <si>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</si>
  <si>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</si>
  <si>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</si>
  <si>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</si>
  <si>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</si>
  <si>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</si>
  <si>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</si>
  <si>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</si>
  <si>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</si>
  <si>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</si>
  <si>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</si>
  <si>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</si>
  <si>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</si>
  <si>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</si>
  <si>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</si>
  <si>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</si>
  <si>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</si>
  <si>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</si>
  <si>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</si>
  <si>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</si>
  <si>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</si>
  <si>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</si>
  <si>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</si>
  <si>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</si>
  <si>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</si>
  <si>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</si>
  <si>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</si>
  <si>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</si>
  <si>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</si>
  <si>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</si>
  <si>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</si>
  <si>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</si>
  <si>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</si>
  <si>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</si>
  <si>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</si>
  <si>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</si>
  <si>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</si>
  <si>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</si>
  <si>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</si>
  <si>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</si>
  <si>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</si>
  <si>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</si>
  <si>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</si>
  <si>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</si>
  <si>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</si>
  <si>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</si>
  <si>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</si>
  <si>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</si>
  <si>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</si>
  <si>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</si>
  <si>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</si>
  <si>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</si>
  <si>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</si>
  <si>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</si>
  <si>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</si>
  <si>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</si>
  <si>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</si>
  <si>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</si>
  <si>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</si>
  <si>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</si>
  <si>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</si>
  <si>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</si>
  <si>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</si>
  <si>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</si>
  <si>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</si>
  <si>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</si>
  <si>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</si>
  <si>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</si>
  <si>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</si>
  <si>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建築物の外装・防水層の長寿命化改修に資する既存RC部材の評価技術の開発</t>
  </si>
  <si>
    <t>国土技術政策総合研究所</t>
  </si>
  <si>
    <t>室長　三島　直生</t>
  </si>
  <si>
    <t>平成30年度</t>
  </si>
  <si>
    <t>令和2年度</t>
  </si>
  <si>
    <t>建築研究部　材料・部材基準研究室</t>
  </si>
  <si>
    <t>-</t>
  </si>
  <si>
    <t>インフラ長寿命化基本計画（平成25年）</t>
  </si>
  <si>
    <t xml:space="preserve">外装・防水層の改修工事における既存部材の評価方法・基準の整備及び、改修工事仕様の決定に必要な建築物の調査技術の整備を行い、外装・防水層の改修における耐久性等の要求性能の確保、改修部分の長寿命化による改修サイクルの長期化、建築物のﾗｲﾌｻｲｸﾙｺｽﾄの低減を推進することを目的とする。
</t>
  </si>
  <si>
    <t>建築物の維持管理の主たる実施項目である外装・防水層の補修・改修における品質確保及び補修・改修層の耐久性の向上、さらには建築物の長寿命化のため、外装・防水層の補修・改修工事において下地となる既存部材（コンクリート、モルタル、既存仕上げ等）について補修・改修時の要求性能の明確化及び診断基準の整備を行い、補修・改修層の品質確保及び耐久性の向上を図る。また、改修工事の際に散逸している場合の多い新築及び過去の改修工事の記録を効率よく補足し、改修仕様の決定に必要な建物の調査技術について検討・整備する。</t>
  </si>
  <si>
    <t>外装・防水層の改修工事における既存部材の調査・評価方法に関する技術資料等の策定数</t>
  </si>
  <si>
    <t>本</t>
  </si>
  <si>
    <t>国土技術政策総合研究所調べ</t>
  </si>
  <si>
    <t>外装・防水層の改修工事における既存部材の調査・評価方法に関する研究項目の終了件数</t>
  </si>
  <si>
    <t>執行額（百万円）／　外装・防水層の改修工事における既存部材の調査・評価方法に関する研究項目　　　　　　　　　　　　　　　　</t>
    <phoneticPr fontId="5"/>
  </si>
  <si>
    <t>百万円/件</t>
  </si>
  <si>
    <t>11百万円/2</t>
  </si>
  <si>
    <t>11 ICTの利活用及び技術研究開発の推進</t>
  </si>
  <si>
    <t>41 技術研究開発を推進する</t>
  </si>
  <si>
    <t>目標を達成した技術研究開発の割合</t>
  </si>
  <si>
    <t>%</t>
  </si>
  <si>
    <t>新30-0051</t>
  </si>
  <si>
    <t>○</t>
  </si>
  <si>
    <t>複合改修構工法で改修された外壁の劣化調査手法に関する調査業務</t>
  </si>
  <si>
    <t>一般社団法人建築研究振興協会</t>
  </si>
  <si>
    <t>一般財団法人ベタ－リビング</t>
  </si>
  <si>
    <t>外壁工事および防水工事の仕様の変遷に関する調査・整理業務</t>
  </si>
  <si>
    <t>株式会社想画</t>
  </si>
  <si>
    <t>ＡＩを用いた仕上塗材仕上げの画像による劣化診断システムの開発業務</t>
  </si>
  <si>
    <t>日本建築仕上学会</t>
  </si>
  <si>
    <t>ピンネット工法で改修された外壁部材の劣化度評価基準に関する調査業務</t>
  </si>
  <si>
    <t>日本建築仕上材工業会</t>
  </si>
  <si>
    <t>仕上塗材仕上げの塗替え改修後２年が経過した外装パネルの性能検証および促進劣化試験業務</t>
  </si>
  <si>
    <t>株式会社根本商事</t>
  </si>
  <si>
    <t>モバイルパソコン他購入</t>
  </si>
  <si>
    <t>株式会社東京測器研究所</t>
  </si>
  <si>
    <t>高感度変位計外１点購入</t>
  </si>
  <si>
    <t>有限会社ムラキツール</t>
  </si>
  <si>
    <t>マルチ探索機外２点購入</t>
  </si>
  <si>
    <t>国交</t>
    <rPh sb="0" eb="2">
      <t>コッコウ</t>
    </rPh>
    <phoneticPr fontId="5"/>
  </si>
  <si>
    <t>-</t>
    <phoneticPr fontId="5"/>
  </si>
  <si>
    <t>-</t>
    <phoneticPr fontId="5"/>
  </si>
  <si>
    <t>百万円未満</t>
    <rPh sb="0" eb="2">
      <t>ヒャクマン</t>
    </rPh>
    <rPh sb="2" eb="5">
      <t>エンミマン</t>
    </rPh>
    <phoneticPr fontId="5"/>
  </si>
  <si>
    <t>令和2年度で事業終了</t>
    <rPh sb="0" eb="2">
      <t>レイワ</t>
    </rPh>
    <rPh sb="3" eb="5">
      <t>ネンド</t>
    </rPh>
    <rPh sb="6" eb="10">
      <t>ジギョウシュウリョウ</t>
    </rPh>
    <phoneticPr fontId="5"/>
  </si>
  <si>
    <t>-</t>
    <phoneticPr fontId="5"/>
  </si>
  <si>
    <t>国土交通省が実施している技術研究開発課題を効果的・効率的に推進することに資する。</t>
  </si>
  <si>
    <t>9百万/2</t>
    <rPh sb="1" eb="3">
      <t>ヒャクマン</t>
    </rPh>
    <phoneticPr fontId="5"/>
  </si>
  <si>
    <t>令和2年度までに、外装・防水層の改修工事における既存部材の調査・評価方法に関する技術資料を1本策定する</t>
    <phoneticPr fontId="5"/>
  </si>
  <si>
    <t>外部有識者による評価委員会において、ストック重視の住宅政策の下、建築物の外装・防水層の長寿命化に向けて、改修工事における既存部材の評価方法・基準の整備を図る重要な研究であり、国土技術政策総合研究所において実施すべきとの評価を受けている。</t>
    <phoneticPr fontId="5"/>
  </si>
  <si>
    <t>補修・改修工事は小規模の会社が請け負う事が多く、建築物の劣化状態の診断や補修・改修工事の適切な決定等においてのノウハウの蓄積が困難であることから、国総研が診断手法や診断基準を確立し、技術水準の確保のための支援を行うことが必要である。</t>
    <phoneticPr fontId="5"/>
  </si>
  <si>
    <t>「インフラ長寿命化基本計画」が平成25年に策定され、老朽化した建築物ストックに対し適切に補修・改修をおこなっていくことが求められている。建設から30年以上が経過した建築物ストックが近年増加しており、これまでの築年数の浅い建築物ストックへの対応と比較して劣化が進行したストックへの対応が喫緊の課題である。</t>
    <phoneticPr fontId="5"/>
  </si>
  <si>
    <t>無</t>
  </si>
  <si>
    <t>‐</t>
  </si>
  <si>
    <t>事業に必要な経費のみ支出している。</t>
    <rPh sb="0" eb="2">
      <t>ジギョウ</t>
    </rPh>
    <rPh sb="3" eb="5">
      <t>ヒツヨウ</t>
    </rPh>
    <rPh sb="6" eb="8">
      <t>ケイヒ</t>
    </rPh>
    <rPh sb="10" eb="12">
      <t>シシュツ</t>
    </rPh>
    <phoneticPr fontId="5"/>
  </si>
  <si>
    <t>人工費、材料費、業務に掛かる日数は妥当であり、単位当たりコストの水準は妥当であることを確認している。</t>
    <rPh sb="0" eb="2">
      <t>ニンク</t>
    </rPh>
    <rPh sb="2" eb="3">
      <t>ヒ</t>
    </rPh>
    <rPh sb="4" eb="7">
      <t>ザイリョウヒ</t>
    </rPh>
    <rPh sb="8" eb="10">
      <t>ギョウム</t>
    </rPh>
    <rPh sb="11" eb="12">
      <t>カ</t>
    </rPh>
    <rPh sb="14" eb="16">
      <t>ニッスウ</t>
    </rPh>
    <rPh sb="17" eb="19">
      <t>ダトウ</t>
    </rPh>
    <rPh sb="23" eb="25">
      <t>タンイ</t>
    </rPh>
    <rPh sb="25" eb="26">
      <t>ア</t>
    </rPh>
    <rPh sb="32" eb="34">
      <t>スイジュン</t>
    </rPh>
    <rPh sb="35" eb="37">
      <t>ダトウ</t>
    </rPh>
    <rPh sb="43" eb="45">
      <t>カクニン</t>
    </rPh>
    <phoneticPr fontId="5"/>
  </si>
  <si>
    <t>外部の専門的知見が必要な部門のみコストの支出を行っており、所内において実施できる部門については効率的に実施し、コスト削減を図っている。</t>
    <phoneticPr fontId="5"/>
  </si>
  <si>
    <t>研究計画に沿って進めており、成果目標に見合った内容である。</t>
    <rPh sb="0" eb="2">
      <t>ケンキュウ</t>
    </rPh>
    <rPh sb="2" eb="4">
      <t>ケイカク</t>
    </rPh>
    <rPh sb="5" eb="6">
      <t>ソ</t>
    </rPh>
    <rPh sb="8" eb="9">
      <t>スス</t>
    </rPh>
    <rPh sb="14" eb="16">
      <t>セイカ</t>
    </rPh>
    <rPh sb="16" eb="18">
      <t>モクヒョウ</t>
    </rPh>
    <rPh sb="19" eb="21">
      <t>ミア</t>
    </rPh>
    <rPh sb="23" eb="25">
      <t>ナイヨウ</t>
    </rPh>
    <phoneticPr fontId="5"/>
  </si>
  <si>
    <t>当初の見込みどおりの活動実績をあげている。</t>
    <rPh sb="0" eb="2">
      <t>トウショ</t>
    </rPh>
    <rPh sb="3" eb="5">
      <t>ミコ</t>
    </rPh>
    <rPh sb="10" eb="12">
      <t>カツドウ</t>
    </rPh>
    <rPh sb="12" eb="14">
      <t>ジッセキ</t>
    </rPh>
    <phoneticPr fontId="5"/>
  </si>
  <si>
    <t>・本業務は、外部有識者による評価委員会において「事前評価」を受け、ストック重視の住宅政策の下、建築物の外装・防水層の長寿命化に向けて、改修工事における既存部材の評価方法・基準の整備を図る重要な研究であり、国土技術政策総合研究所において実施すべきと評価された。
・発注にあたっては、価格競争や企画競争により競争性の確保に努めた。</t>
    <phoneticPr fontId="5"/>
  </si>
  <si>
    <t>随意契約（少額）については、見積もりを複数者に依頼し、最
も安い金額を示した者と契約している。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</si>
</sst>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72147</xdr:colOff>
      <xdr:row>749</xdr:row>
      <xdr:rowOff>347783</xdr:rowOff>
    </xdr:from>
    <xdr:to>
      <xdr:col>46</xdr:col>
      <xdr:colOff>153163</xdr:colOff>
      <xdr:row>754</xdr:row>
      <xdr:rowOff>35521</xdr:rowOff>
    </xdr:to>
    <xdr:sp macro="" textlink="">
      <xdr:nvSpPr>
        <xdr:cNvPr id="2" name="大かっこ 1">
          <a:extLst>
            <a:ext uri="{FF2B5EF4-FFF2-40B4-BE49-F238E27FC236}">
              <a16:creationId xmlns:a16="http://schemas.microsoft.com/office/drawing/2014/main" id="{47EC21FC-6107-454F-8C20-2F0713E58745}"/>
            </a:ext>
          </a:extLst>
        </xdr:cNvPr>
        <xdr:cNvSpPr/>
      </xdr:nvSpPr>
      <xdr:spPr>
        <a:xfrm>
          <a:off x="6807683" y="38638283"/>
          <a:ext cx="2734409" cy="14566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32</xdr:col>
      <xdr:colOff>192344</xdr:colOff>
      <xdr:row>757</xdr:row>
      <xdr:rowOff>195487</xdr:rowOff>
    </xdr:from>
    <xdr:ext cx="3013362" cy="2131080"/>
    <xdr:sp macro="" textlink="">
      <xdr:nvSpPr>
        <xdr:cNvPr id="21" name="契約方式大かっこ">
          <a:extLst>
            <a:ext uri="{FF2B5EF4-FFF2-40B4-BE49-F238E27FC236}">
              <a16:creationId xmlns:a16="http://schemas.microsoft.com/office/drawing/2014/main" id="{0F47565A-AAC2-4B41-847B-2434E9C8FC26}"/>
            </a:ext>
          </a:extLst>
        </xdr:cNvPr>
        <xdr:cNvSpPr/>
      </xdr:nvSpPr>
      <xdr:spPr>
        <a:xfrm>
          <a:off x="6593144" y="44315287"/>
          <a:ext cx="3013362" cy="21310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algn="l"/>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RC</a:t>
          </a:r>
          <a:r>
            <a:rPr kumimoji="1" lang="ja-JP" altLang="en-US" sz="1100">
              <a:latin typeface="ＭＳ ゴシック" panose="020B0609070205080204" pitchFamily="49" charset="-128"/>
              <a:ea typeface="ＭＳ ゴシック" panose="020B0609070205080204" pitchFamily="49" charset="-128"/>
            </a:rPr>
            <a:t>造建築物の外装材である仕上塗材、左官モルタル、タイル張り仕上、防水材の材料の変遷調査の実施</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・仕上塗材の調査・診断結果を裏付けるための試験体を用いた暴露試験ならびに促進劣化試験による裏付けデータの収集</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・タイル張り改修工法の調査・診断手法のための有識者に対する意見聴取</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・仕上塗材の調査・診断技術の精度向上のための技術検討などを行った。</a:t>
          </a:r>
        </a:p>
      </xdr:txBody>
    </xdr:sp>
    <xdr:clientData/>
  </xdr:oneCellAnchor>
  <xdr:twoCellAnchor>
    <xdr:from>
      <xdr:col>33</xdr:col>
      <xdr:colOff>178407</xdr:colOff>
      <xdr:row>755</xdr:row>
      <xdr:rowOff>198860</xdr:rowOff>
    </xdr:from>
    <xdr:to>
      <xdr:col>46</xdr:col>
      <xdr:colOff>171724</xdr:colOff>
      <xdr:row>757</xdr:row>
      <xdr:rowOff>269125</xdr:rowOff>
    </xdr:to>
    <xdr:sp macro="" textlink="">
      <xdr:nvSpPr>
        <xdr:cNvPr id="22" name="契約方式上位">
          <a:extLst>
            <a:ext uri="{FF2B5EF4-FFF2-40B4-BE49-F238E27FC236}">
              <a16:creationId xmlns:a16="http://schemas.microsoft.com/office/drawing/2014/main" id="{6D838C88-B94B-44B2-ABAC-ACFC4897747A}"/>
            </a:ext>
          </a:extLst>
        </xdr:cNvPr>
        <xdr:cNvSpPr txBox="1"/>
      </xdr:nvSpPr>
      <xdr:spPr>
        <a:xfrm>
          <a:off x="6779232" y="43613810"/>
          <a:ext cx="2593642" cy="7751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民間企業（８社）
　　５．６百万円</a:t>
          </a:r>
          <a:endParaRPr lang="en-US" altLang="en-US">
            <a:effectLst/>
          </a:endParaRPr>
        </a:p>
      </xdr:txBody>
    </xdr:sp>
    <xdr:clientData/>
  </xdr:twoCellAnchor>
  <xdr:oneCellAnchor>
    <xdr:from>
      <xdr:col>33</xdr:col>
      <xdr:colOff>171479</xdr:colOff>
      <xdr:row>754</xdr:row>
      <xdr:rowOff>195561</xdr:rowOff>
    </xdr:from>
    <xdr:ext cx="2313214" cy="275717"/>
    <xdr:sp macro="" textlink="">
      <xdr:nvSpPr>
        <xdr:cNvPr id="23" name="契約方式">
          <a:extLst>
            <a:ext uri="{FF2B5EF4-FFF2-40B4-BE49-F238E27FC236}">
              <a16:creationId xmlns:a16="http://schemas.microsoft.com/office/drawing/2014/main" id="{7F5DD980-5F56-42DD-A0AD-C31B5AA0F929}"/>
            </a:ext>
          </a:extLst>
        </xdr:cNvPr>
        <xdr:cNvSpPr txBox="1"/>
      </xdr:nvSpPr>
      <xdr:spPr>
        <a:xfrm>
          <a:off x="6772304" y="43258086"/>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34</xdr:col>
      <xdr:colOff>85725</xdr:colOff>
      <xdr:row>752</xdr:row>
      <xdr:rowOff>315140</xdr:rowOff>
    </xdr:from>
    <xdr:to>
      <xdr:col>47</xdr:col>
      <xdr:colOff>57263</xdr:colOff>
      <xdr:row>753</xdr:row>
      <xdr:rowOff>260312</xdr:rowOff>
    </xdr:to>
    <xdr:sp macro="" textlink="">
      <xdr:nvSpPr>
        <xdr:cNvPr id="24" name="職員旅費">
          <a:extLst>
            <a:ext uri="{FF2B5EF4-FFF2-40B4-BE49-F238E27FC236}">
              <a16:creationId xmlns:a16="http://schemas.microsoft.com/office/drawing/2014/main" id="{32A80E14-68A8-479C-8123-F3BE33DB76CA}"/>
            </a:ext>
          </a:extLst>
        </xdr:cNvPr>
        <xdr:cNvSpPr/>
      </xdr:nvSpPr>
      <xdr:spPr>
        <a:xfrm>
          <a:off x="6886575" y="42672815"/>
          <a:ext cx="2571863" cy="29759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②職員旅費　　　　　０．４百万円</a:t>
          </a:r>
          <a:endParaRPr kumimoji="1" lang="en-US" altLang="en-US" sz="1100">
            <a:solidFill>
              <a:sysClr val="windowText" lastClr="000000"/>
            </a:solidFill>
            <a:latin typeface="+mj-ea"/>
            <a:ea typeface="+mj-ea"/>
          </a:endParaRPr>
        </a:p>
      </xdr:txBody>
    </xdr:sp>
    <xdr:clientData/>
  </xdr:twoCellAnchor>
  <xdr:twoCellAnchor>
    <xdr:from>
      <xdr:col>34</xdr:col>
      <xdr:colOff>84936</xdr:colOff>
      <xdr:row>751</xdr:row>
      <xdr:rowOff>209452</xdr:rowOff>
    </xdr:from>
    <xdr:to>
      <xdr:col>47</xdr:col>
      <xdr:colOff>61345</xdr:colOff>
      <xdr:row>752</xdr:row>
      <xdr:rowOff>154623</xdr:rowOff>
    </xdr:to>
    <xdr:sp macro="" textlink="">
      <xdr:nvSpPr>
        <xdr:cNvPr id="25" name="試験研究費">
          <a:extLst>
            <a:ext uri="{FF2B5EF4-FFF2-40B4-BE49-F238E27FC236}">
              <a16:creationId xmlns:a16="http://schemas.microsoft.com/office/drawing/2014/main" id="{7052F5C5-5F7B-4F7C-92FA-4A1CF6D3FA2B}"/>
            </a:ext>
          </a:extLst>
        </xdr:cNvPr>
        <xdr:cNvSpPr/>
      </xdr:nvSpPr>
      <xdr:spPr>
        <a:xfrm>
          <a:off x="6885786" y="42214702"/>
          <a:ext cx="2576734" cy="29759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ea"/>
              <a:ea typeface="+mn-ea"/>
            </a:rPr>
            <a:t>①試験研究費　　　　３百万円</a:t>
          </a:r>
          <a:endParaRPr lang="en-US" altLang="en-US" sz="1100">
            <a:solidFill>
              <a:sysClr val="windowText" lastClr="000000"/>
            </a:solidFill>
            <a:effectLst/>
            <a:latin typeface="+mn-ea"/>
            <a:ea typeface="+mn-ea"/>
          </a:endParaRPr>
        </a:p>
      </xdr:txBody>
    </xdr:sp>
    <xdr:clientData/>
  </xdr:twoCellAnchor>
  <xdr:twoCellAnchor>
    <xdr:from>
      <xdr:col>35</xdr:col>
      <xdr:colOff>34000</xdr:colOff>
      <xdr:row>750</xdr:row>
      <xdr:rowOff>156592</xdr:rowOff>
    </xdr:from>
    <xdr:to>
      <xdr:col>45</xdr:col>
      <xdr:colOff>198849</xdr:colOff>
      <xdr:row>751</xdr:row>
      <xdr:rowOff>96873</xdr:rowOff>
    </xdr:to>
    <xdr:sp macro="" textlink="">
      <xdr:nvSpPr>
        <xdr:cNvPr id="26" name="事務費">
          <a:extLst>
            <a:ext uri="{FF2B5EF4-FFF2-40B4-BE49-F238E27FC236}">
              <a16:creationId xmlns:a16="http://schemas.microsoft.com/office/drawing/2014/main" id="{E75633DF-DCF8-4D4C-922E-34F436B2326F}"/>
            </a:ext>
          </a:extLst>
        </xdr:cNvPr>
        <xdr:cNvSpPr/>
      </xdr:nvSpPr>
      <xdr:spPr>
        <a:xfrm>
          <a:off x="7177750" y="38800878"/>
          <a:ext cx="2205920" cy="29406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３．４百万円</a:t>
          </a:r>
        </a:p>
      </xdr:txBody>
    </xdr:sp>
    <xdr:clientData/>
  </xdr:twoCellAnchor>
  <xdr:twoCellAnchor>
    <xdr:from>
      <xdr:col>8</xdr:col>
      <xdr:colOff>155121</xdr:colOff>
      <xdr:row>748</xdr:row>
      <xdr:rowOff>189137</xdr:rowOff>
    </xdr:from>
    <xdr:to>
      <xdr:col>25</xdr:col>
      <xdr:colOff>38225</xdr:colOff>
      <xdr:row>750</xdr:row>
      <xdr:rowOff>222121</xdr:rowOff>
    </xdr:to>
    <xdr:sp macro="" textlink="">
      <xdr:nvSpPr>
        <xdr:cNvPr id="27" name="機関名">
          <a:extLst>
            <a:ext uri="{FF2B5EF4-FFF2-40B4-BE49-F238E27FC236}">
              <a16:creationId xmlns:a16="http://schemas.microsoft.com/office/drawing/2014/main" id="{304198A6-B1C8-4808-B8A9-1EA28262F961}"/>
            </a:ext>
          </a:extLst>
        </xdr:cNvPr>
        <xdr:cNvSpPr txBox="1"/>
      </xdr:nvSpPr>
      <xdr:spPr>
        <a:xfrm>
          <a:off x="1787978" y="38125851"/>
          <a:ext cx="3352926"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９百万円</a:t>
          </a:r>
        </a:p>
      </xdr:txBody>
    </xdr:sp>
    <xdr:clientData/>
  </xdr:twoCellAnchor>
  <xdr:twoCellAnchor>
    <xdr:from>
      <xdr:col>16</xdr:col>
      <xdr:colOff>91888</xdr:colOff>
      <xdr:row>756</xdr:row>
      <xdr:rowOff>236389</xdr:rowOff>
    </xdr:from>
    <xdr:to>
      <xdr:col>33</xdr:col>
      <xdr:colOff>104928</xdr:colOff>
      <xdr:row>756</xdr:row>
      <xdr:rowOff>236389</xdr:rowOff>
    </xdr:to>
    <xdr:cxnSp macro="">
      <xdr:nvCxnSpPr>
        <xdr:cNvPr id="28" name="直線矢印コネクタ 27">
          <a:extLst>
            <a:ext uri="{FF2B5EF4-FFF2-40B4-BE49-F238E27FC236}">
              <a16:creationId xmlns:a16="http://schemas.microsoft.com/office/drawing/2014/main" id="{61EAF689-75BF-4649-9D7A-E6A8CDDE9AC4}"/>
            </a:ext>
          </a:extLst>
        </xdr:cNvPr>
        <xdr:cNvCxnSpPr/>
      </xdr:nvCxnSpPr>
      <xdr:spPr>
        <a:xfrm>
          <a:off x="3292288" y="44003764"/>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91888</xdr:colOff>
      <xdr:row>755</xdr:row>
      <xdr:rowOff>244526</xdr:rowOff>
    </xdr:from>
    <xdr:to>
      <xdr:col>16</xdr:col>
      <xdr:colOff>91888</xdr:colOff>
      <xdr:row>756</xdr:row>
      <xdr:rowOff>253945</xdr:rowOff>
    </xdr:to>
    <xdr:cxnSp macro="">
      <xdr:nvCxnSpPr>
        <xdr:cNvPr id="29" name="直線コネクタ 28">
          <a:extLst>
            <a:ext uri="{FF2B5EF4-FFF2-40B4-BE49-F238E27FC236}">
              <a16:creationId xmlns:a16="http://schemas.microsoft.com/office/drawing/2014/main" id="{F4E30ACC-EA05-4912-9517-C1BE9238F6BD}"/>
            </a:ext>
          </a:extLst>
        </xdr:cNvPr>
        <xdr:cNvCxnSpPr/>
      </xdr:nvCxnSpPr>
      <xdr:spPr>
        <a:xfrm>
          <a:off x="3292288" y="43659476"/>
          <a:ext cx="0" cy="36184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32459</xdr:colOff>
      <xdr:row>751</xdr:row>
      <xdr:rowOff>79822</xdr:rowOff>
    </xdr:from>
    <xdr:ext cx="3013362" cy="1522403"/>
    <xdr:sp macro="" textlink="">
      <xdr:nvSpPr>
        <xdr:cNvPr id="30" name="契約方式大かっこ">
          <a:extLst>
            <a:ext uri="{FF2B5EF4-FFF2-40B4-BE49-F238E27FC236}">
              <a16:creationId xmlns:a16="http://schemas.microsoft.com/office/drawing/2014/main" id="{38052CD2-4217-4E23-B39C-2233C8583EE3}"/>
            </a:ext>
          </a:extLst>
        </xdr:cNvPr>
        <xdr:cNvSpPr/>
      </xdr:nvSpPr>
      <xdr:spPr>
        <a:xfrm>
          <a:off x="1832684" y="42561322"/>
          <a:ext cx="3013362" cy="15224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lang="ja-JP" altLang="ja-JP" sz="1100">
              <a:solidFill>
                <a:schemeClr val="tx1"/>
              </a:solidFill>
              <a:effectLst/>
              <a:latin typeface="+mn-lt"/>
              <a:ea typeface="+mn-ea"/>
              <a:cs typeface="+mn-cs"/>
            </a:rPr>
            <a:t>躯体保護効果が期待されている外装・防水層は構造躯体と比して耐久性が低く、建築物の長寿命化において重要であるため、改修後の品質確保・耐久性向上に資する改修下地となる既存部材の評価技術の開発及び改修仕様の決定に必要な建物の調査技術について検討・整備する。</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5" zoomScaleNormal="75" zoomScaleSheetLayoutView="75" zoomScalePageLayoutView="85" workbookViewId="0">
      <selection activeCell="BL8" sqref="BL8"/>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669</v>
      </c>
      <c r="AK2" s="191"/>
      <c r="AL2" s="191"/>
      <c r="AM2" s="191"/>
      <c r="AN2" s="83" t="s">
        <v>325</v>
      </c>
      <c r="AO2" s="191">
        <v>20</v>
      </c>
      <c r="AP2" s="191"/>
      <c r="AQ2" s="191"/>
      <c r="AR2" s="84" t="s">
        <v>628</v>
      </c>
      <c r="AS2" s="192">
        <v>522</v>
      </c>
      <c r="AT2" s="192"/>
      <c r="AU2" s="192"/>
      <c r="AV2" s="83" t="str">
        <f>IF(AW2="","","-")</f>
        <v/>
      </c>
      <c r="AW2" s="379"/>
      <c r="AX2" s="379"/>
    </row>
    <row r="3" spans="1:50" ht="21" customHeight="1" thickBot="1" x14ac:dyDescent="0.25">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2">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66</v>
      </c>
      <c r="B5" s="693"/>
      <c r="C5" s="693"/>
      <c r="D5" s="693"/>
      <c r="E5" s="693"/>
      <c r="F5" s="694"/>
      <c r="G5" s="539" t="s">
        <v>633</v>
      </c>
      <c r="H5" s="540"/>
      <c r="I5" s="540"/>
      <c r="J5" s="540"/>
      <c r="K5" s="540"/>
      <c r="L5" s="540"/>
      <c r="M5" s="541" t="s">
        <v>65</v>
      </c>
      <c r="N5" s="542"/>
      <c r="O5" s="542"/>
      <c r="P5" s="542"/>
      <c r="Q5" s="542"/>
      <c r="R5" s="543"/>
      <c r="S5" s="544" t="s">
        <v>634</v>
      </c>
      <c r="T5" s="540"/>
      <c r="U5" s="540"/>
      <c r="V5" s="540"/>
      <c r="W5" s="540"/>
      <c r="X5" s="545"/>
      <c r="Y5" s="698" t="s">
        <v>3</v>
      </c>
      <c r="Z5" s="699"/>
      <c r="AA5" s="699"/>
      <c r="AB5" s="699"/>
      <c r="AC5" s="699"/>
      <c r="AD5" s="700"/>
      <c r="AE5" s="701" t="s">
        <v>635</v>
      </c>
      <c r="AF5" s="701"/>
      <c r="AG5" s="701"/>
      <c r="AH5" s="701"/>
      <c r="AI5" s="701"/>
      <c r="AJ5" s="701"/>
      <c r="AK5" s="701"/>
      <c r="AL5" s="701"/>
      <c r="AM5" s="701"/>
      <c r="AN5" s="701"/>
      <c r="AO5" s="701"/>
      <c r="AP5" s="702"/>
      <c r="AQ5" s="703" t="s">
        <v>632</v>
      </c>
      <c r="AR5" s="704"/>
      <c r="AS5" s="704"/>
      <c r="AT5" s="704"/>
      <c r="AU5" s="704"/>
      <c r="AV5" s="704"/>
      <c r="AW5" s="704"/>
      <c r="AX5" s="705"/>
    </row>
    <row r="6" spans="1:50" ht="39" customHeight="1" x14ac:dyDescent="0.2">
      <c r="A6" s="708" t="s">
        <v>4</v>
      </c>
      <c r="B6" s="709"/>
      <c r="C6" s="709"/>
      <c r="D6" s="709"/>
      <c r="E6" s="709"/>
      <c r="F6" s="709"/>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2">
      <c r="A7" s="811" t="s">
        <v>22</v>
      </c>
      <c r="B7" s="812"/>
      <c r="C7" s="812"/>
      <c r="D7" s="812"/>
      <c r="E7" s="812"/>
      <c r="F7" s="813"/>
      <c r="G7" s="814" t="s">
        <v>636</v>
      </c>
      <c r="H7" s="815"/>
      <c r="I7" s="815"/>
      <c r="J7" s="815"/>
      <c r="K7" s="815"/>
      <c r="L7" s="815"/>
      <c r="M7" s="815"/>
      <c r="N7" s="815"/>
      <c r="O7" s="815"/>
      <c r="P7" s="815"/>
      <c r="Q7" s="815"/>
      <c r="R7" s="815"/>
      <c r="S7" s="815"/>
      <c r="T7" s="815"/>
      <c r="U7" s="815"/>
      <c r="V7" s="815"/>
      <c r="W7" s="815"/>
      <c r="X7" s="816"/>
      <c r="Y7" s="377" t="s">
        <v>308</v>
      </c>
      <c r="Z7" s="281"/>
      <c r="AA7" s="281"/>
      <c r="AB7" s="281"/>
      <c r="AC7" s="281"/>
      <c r="AD7" s="378"/>
      <c r="AE7" s="364" t="s">
        <v>637</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2">
      <c r="A8" s="811" t="s">
        <v>208</v>
      </c>
      <c r="B8" s="812"/>
      <c r="C8" s="812"/>
      <c r="D8" s="812"/>
      <c r="E8" s="812"/>
      <c r="F8" s="813"/>
      <c r="G8" s="203" t="str">
        <f>入力規則等!A27</f>
        <v>科学技術・イノベーション、国土強靱化施策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2">
      <c r="A9" s="108" t="s">
        <v>23</v>
      </c>
      <c r="B9" s="109"/>
      <c r="C9" s="109"/>
      <c r="D9" s="109"/>
      <c r="E9" s="109"/>
      <c r="F9" s="109"/>
      <c r="G9" s="553" t="s">
        <v>638</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2">
      <c r="A10" s="723" t="s">
        <v>29</v>
      </c>
      <c r="B10" s="724"/>
      <c r="C10" s="724"/>
      <c r="D10" s="724"/>
      <c r="E10" s="724"/>
      <c r="F10" s="724"/>
      <c r="G10" s="656" t="s">
        <v>639</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2">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2">
      <c r="A13" s="105"/>
      <c r="B13" s="106"/>
      <c r="C13" s="106"/>
      <c r="D13" s="106"/>
      <c r="E13" s="106"/>
      <c r="F13" s="107"/>
      <c r="G13" s="726" t="s">
        <v>6</v>
      </c>
      <c r="H13" s="727"/>
      <c r="I13" s="619" t="s">
        <v>7</v>
      </c>
      <c r="J13" s="620"/>
      <c r="K13" s="620"/>
      <c r="L13" s="620"/>
      <c r="M13" s="620"/>
      <c r="N13" s="620"/>
      <c r="O13" s="621"/>
      <c r="P13" s="148">
        <v>11</v>
      </c>
      <c r="Q13" s="149"/>
      <c r="R13" s="149"/>
      <c r="S13" s="149"/>
      <c r="T13" s="149"/>
      <c r="U13" s="149"/>
      <c r="V13" s="150"/>
      <c r="W13" s="148">
        <v>11</v>
      </c>
      <c r="X13" s="149"/>
      <c r="Y13" s="149"/>
      <c r="Z13" s="149"/>
      <c r="AA13" s="149"/>
      <c r="AB13" s="149"/>
      <c r="AC13" s="150"/>
      <c r="AD13" s="148">
        <v>9</v>
      </c>
      <c r="AE13" s="149"/>
      <c r="AF13" s="149"/>
      <c r="AG13" s="149"/>
      <c r="AH13" s="149"/>
      <c r="AI13" s="149"/>
      <c r="AJ13" s="150"/>
      <c r="AK13" s="148" t="s">
        <v>670</v>
      </c>
      <c r="AL13" s="149"/>
      <c r="AM13" s="149"/>
      <c r="AN13" s="149"/>
      <c r="AO13" s="149"/>
      <c r="AP13" s="149"/>
      <c r="AQ13" s="150"/>
      <c r="AR13" s="145" t="s">
        <v>671</v>
      </c>
      <c r="AS13" s="146"/>
      <c r="AT13" s="146"/>
      <c r="AU13" s="146"/>
      <c r="AV13" s="146"/>
      <c r="AW13" s="146"/>
      <c r="AX13" s="376"/>
    </row>
    <row r="14" spans="1:50" ht="21" customHeight="1" x14ac:dyDescent="0.2">
      <c r="A14" s="105"/>
      <c r="B14" s="106"/>
      <c r="C14" s="106"/>
      <c r="D14" s="106"/>
      <c r="E14" s="106"/>
      <c r="F14" s="107"/>
      <c r="G14" s="728"/>
      <c r="H14" s="729"/>
      <c r="I14" s="556" t="s">
        <v>8</v>
      </c>
      <c r="J14" s="610"/>
      <c r="K14" s="610"/>
      <c r="L14" s="610"/>
      <c r="M14" s="610"/>
      <c r="N14" s="610"/>
      <c r="O14" s="611"/>
      <c r="P14" s="148" t="s">
        <v>636</v>
      </c>
      <c r="Q14" s="149"/>
      <c r="R14" s="149"/>
      <c r="S14" s="149"/>
      <c r="T14" s="149"/>
      <c r="U14" s="149"/>
      <c r="V14" s="150"/>
      <c r="W14" s="148" t="s">
        <v>636</v>
      </c>
      <c r="X14" s="149"/>
      <c r="Y14" s="149"/>
      <c r="Z14" s="149"/>
      <c r="AA14" s="149"/>
      <c r="AB14" s="149"/>
      <c r="AC14" s="150"/>
      <c r="AD14" s="148">
        <v>0</v>
      </c>
      <c r="AE14" s="149"/>
      <c r="AF14" s="149"/>
      <c r="AG14" s="149"/>
      <c r="AH14" s="149"/>
      <c r="AI14" s="149"/>
      <c r="AJ14" s="150"/>
      <c r="AK14" s="148" t="s">
        <v>670</v>
      </c>
      <c r="AL14" s="149"/>
      <c r="AM14" s="149"/>
      <c r="AN14" s="149"/>
      <c r="AO14" s="149"/>
      <c r="AP14" s="149"/>
      <c r="AQ14" s="150"/>
      <c r="AR14" s="646"/>
      <c r="AS14" s="646"/>
      <c r="AT14" s="646"/>
      <c r="AU14" s="646"/>
      <c r="AV14" s="646"/>
      <c r="AW14" s="646"/>
      <c r="AX14" s="647"/>
    </row>
    <row r="15" spans="1:50" ht="21" customHeight="1" x14ac:dyDescent="0.2">
      <c r="A15" s="105"/>
      <c r="B15" s="106"/>
      <c r="C15" s="106"/>
      <c r="D15" s="106"/>
      <c r="E15" s="106"/>
      <c r="F15" s="107"/>
      <c r="G15" s="728"/>
      <c r="H15" s="729"/>
      <c r="I15" s="556" t="s">
        <v>50</v>
      </c>
      <c r="J15" s="557"/>
      <c r="K15" s="557"/>
      <c r="L15" s="557"/>
      <c r="M15" s="557"/>
      <c r="N15" s="557"/>
      <c r="O15" s="558"/>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670</v>
      </c>
      <c r="AL15" s="149"/>
      <c r="AM15" s="149"/>
      <c r="AN15" s="149"/>
      <c r="AO15" s="149"/>
      <c r="AP15" s="149"/>
      <c r="AQ15" s="150"/>
      <c r="AR15" s="148" t="s">
        <v>671</v>
      </c>
      <c r="AS15" s="149"/>
      <c r="AT15" s="149"/>
      <c r="AU15" s="149"/>
      <c r="AV15" s="149"/>
      <c r="AW15" s="149"/>
      <c r="AX15" s="609"/>
    </row>
    <row r="16" spans="1:50" ht="21" customHeight="1" x14ac:dyDescent="0.2">
      <c r="A16" s="105"/>
      <c r="B16" s="106"/>
      <c r="C16" s="106"/>
      <c r="D16" s="106"/>
      <c r="E16" s="106"/>
      <c r="F16" s="107"/>
      <c r="G16" s="728"/>
      <c r="H16" s="729"/>
      <c r="I16" s="556" t="s">
        <v>51</v>
      </c>
      <c r="J16" s="557"/>
      <c r="K16" s="557"/>
      <c r="L16" s="557"/>
      <c r="M16" s="557"/>
      <c r="N16" s="557"/>
      <c r="O16" s="558"/>
      <c r="P16" s="148" t="s">
        <v>636</v>
      </c>
      <c r="Q16" s="149"/>
      <c r="R16" s="149"/>
      <c r="S16" s="149"/>
      <c r="T16" s="149"/>
      <c r="U16" s="149"/>
      <c r="V16" s="150"/>
      <c r="W16" s="148" t="s">
        <v>636</v>
      </c>
      <c r="X16" s="149"/>
      <c r="Y16" s="149"/>
      <c r="Z16" s="149"/>
      <c r="AA16" s="149"/>
      <c r="AB16" s="149"/>
      <c r="AC16" s="150"/>
      <c r="AD16" s="148">
        <v>0</v>
      </c>
      <c r="AE16" s="149"/>
      <c r="AF16" s="149"/>
      <c r="AG16" s="149"/>
      <c r="AH16" s="149"/>
      <c r="AI16" s="149"/>
      <c r="AJ16" s="150"/>
      <c r="AK16" s="148" t="s">
        <v>670</v>
      </c>
      <c r="AL16" s="149"/>
      <c r="AM16" s="149"/>
      <c r="AN16" s="149"/>
      <c r="AO16" s="149"/>
      <c r="AP16" s="149"/>
      <c r="AQ16" s="150"/>
      <c r="AR16" s="659"/>
      <c r="AS16" s="660"/>
      <c r="AT16" s="660"/>
      <c r="AU16" s="660"/>
      <c r="AV16" s="660"/>
      <c r="AW16" s="660"/>
      <c r="AX16" s="661"/>
    </row>
    <row r="17" spans="1:50" ht="24.75" customHeight="1" x14ac:dyDescent="0.2">
      <c r="A17" s="105"/>
      <c r="B17" s="106"/>
      <c r="C17" s="106"/>
      <c r="D17" s="106"/>
      <c r="E17" s="106"/>
      <c r="F17" s="107"/>
      <c r="G17" s="728"/>
      <c r="H17" s="729"/>
      <c r="I17" s="556" t="s">
        <v>49</v>
      </c>
      <c r="J17" s="610"/>
      <c r="K17" s="610"/>
      <c r="L17" s="610"/>
      <c r="M17" s="610"/>
      <c r="N17" s="610"/>
      <c r="O17" s="611"/>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636</v>
      </c>
      <c r="AL17" s="149"/>
      <c r="AM17" s="149"/>
      <c r="AN17" s="149"/>
      <c r="AO17" s="149"/>
      <c r="AP17" s="149"/>
      <c r="AQ17" s="150"/>
      <c r="AR17" s="374"/>
      <c r="AS17" s="374"/>
      <c r="AT17" s="374"/>
      <c r="AU17" s="374"/>
      <c r="AV17" s="374"/>
      <c r="AW17" s="374"/>
      <c r="AX17" s="375"/>
    </row>
    <row r="18" spans="1:50" ht="24.75" customHeight="1" x14ac:dyDescent="0.2">
      <c r="A18" s="105"/>
      <c r="B18" s="106"/>
      <c r="C18" s="106"/>
      <c r="D18" s="106"/>
      <c r="E18" s="106"/>
      <c r="F18" s="107"/>
      <c r="G18" s="730"/>
      <c r="H18" s="731"/>
      <c r="I18" s="718" t="s">
        <v>20</v>
      </c>
      <c r="J18" s="719"/>
      <c r="K18" s="719"/>
      <c r="L18" s="719"/>
      <c r="M18" s="719"/>
      <c r="N18" s="719"/>
      <c r="O18" s="720"/>
      <c r="P18" s="154">
        <f>SUM(P13:V17)</f>
        <v>11</v>
      </c>
      <c r="Q18" s="155"/>
      <c r="R18" s="155"/>
      <c r="S18" s="155"/>
      <c r="T18" s="155"/>
      <c r="U18" s="155"/>
      <c r="V18" s="156"/>
      <c r="W18" s="154">
        <f>SUM(W13:AC17)</f>
        <v>11</v>
      </c>
      <c r="X18" s="155"/>
      <c r="Y18" s="155"/>
      <c r="Z18" s="155"/>
      <c r="AA18" s="155"/>
      <c r="AB18" s="155"/>
      <c r="AC18" s="156"/>
      <c r="AD18" s="154">
        <f>SUM(AD13:AJ17)</f>
        <v>9</v>
      </c>
      <c r="AE18" s="155"/>
      <c r="AF18" s="155"/>
      <c r="AG18" s="155"/>
      <c r="AH18" s="155"/>
      <c r="AI18" s="155"/>
      <c r="AJ18" s="156"/>
      <c r="AK18" s="154">
        <f>SUM(AK13:AQ17)</f>
        <v>0</v>
      </c>
      <c r="AL18" s="155"/>
      <c r="AM18" s="155"/>
      <c r="AN18" s="155"/>
      <c r="AO18" s="155"/>
      <c r="AP18" s="155"/>
      <c r="AQ18" s="156"/>
      <c r="AR18" s="154">
        <f>SUM(AR13:AX17)</f>
        <v>0</v>
      </c>
      <c r="AS18" s="155"/>
      <c r="AT18" s="155"/>
      <c r="AU18" s="155"/>
      <c r="AV18" s="155"/>
      <c r="AW18" s="155"/>
      <c r="AX18" s="518"/>
    </row>
    <row r="19" spans="1:50" ht="24.75" customHeight="1" x14ac:dyDescent="0.2">
      <c r="A19" s="105"/>
      <c r="B19" s="106"/>
      <c r="C19" s="106"/>
      <c r="D19" s="106"/>
      <c r="E19" s="106"/>
      <c r="F19" s="107"/>
      <c r="G19" s="516" t="s">
        <v>9</v>
      </c>
      <c r="H19" s="517"/>
      <c r="I19" s="517"/>
      <c r="J19" s="517"/>
      <c r="K19" s="517"/>
      <c r="L19" s="517"/>
      <c r="M19" s="517"/>
      <c r="N19" s="517"/>
      <c r="O19" s="517"/>
      <c r="P19" s="148">
        <v>11</v>
      </c>
      <c r="Q19" s="149"/>
      <c r="R19" s="149"/>
      <c r="S19" s="149"/>
      <c r="T19" s="149"/>
      <c r="U19" s="149"/>
      <c r="V19" s="150"/>
      <c r="W19" s="148">
        <v>11</v>
      </c>
      <c r="X19" s="149"/>
      <c r="Y19" s="149"/>
      <c r="Z19" s="149"/>
      <c r="AA19" s="149"/>
      <c r="AB19" s="149"/>
      <c r="AC19" s="150"/>
      <c r="AD19" s="148">
        <v>9</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2">
      <c r="A20" s="105"/>
      <c r="B20" s="106"/>
      <c r="C20" s="106"/>
      <c r="D20" s="106"/>
      <c r="E20" s="106"/>
      <c r="F20" s="107"/>
      <c r="G20" s="516" t="s">
        <v>10</v>
      </c>
      <c r="H20" s="517"/>
      <c r="I20" s="517"/>
      <c r="J20" s="517"/>
      <c r="K20" s="517"/>
      <c r="L20" s="517"/>
      <c r="M20" s="517"/>
      <c r="N20" s="517"/>
      <c r="O20" s="517"/>
      <c r="P20" s="520">
        <f>IF(P18=0, "-", SUM(P19)/P18)</f>
        <v>1</v>
      </c>
      <c r="Q20" s="520"/>
      <c r="R20" s="520"/>
      <c r="S20" s="520"/>
      <c r="T20" s="520"/>
      <c r="U20" s="520"/>
      <c r="V20" s="520"/>
      <c r="W20" s="520">
        <f t="shared" ref="W20" si="0">IF(W18=0, "-", SUM(W19)/W18)</f>
        <v>1</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2">
      <c r="A21" s="108"/>
      <c r="B21" s="109"/>
      <c r="C21" s="109"/>
      <c r="D21" s="109"/>
      <c r="E21" s="109"/>
      <c r="F21" s="110"/>
      <c r="G21" s="907" t="s">
        <v>274</v>
      </c>
      <c r="H21" s="908"/>
      <c r="I21" s="908"/>
      <c r="J21" s="908"/>
      <c r="K21" s="908"/>
      <c r="L21" s="908"/>
      <c r="M21" s="908"/>
      <c r="N21" s="908"/>
      <c r="O21" s="908"/>
      <c r="P21" s="520">
        <f>IF(P19=0, "-", SUM(P19)/SUM(P13,P14))</f>
        <v>1</v>
      </c>
      <c r="Q21" s="520"/>
      <c r="R21" s="520"/>
      <c r="S21" s="520"/>
      <c r="T21" s="520"/>
      <c r="U21" s="520"/>
      <c r="V21" s="520"/>
      <c r="W21" s="520">
        <f t="shared" ref="W21" si="2">IF(W19=0, "-", SUM(W19)/SUM(W13,W14))</f>
        <v>1</v>
      </c>
      <c r="X21" s="520"/>
      <c r="Y21" s="520"/>
      <c r="Z21" s="520"/>
      <c r="AA21" s="520"/>
      <c r="AB21" s="520"/>
      <c r="AC21" s="520"/>
      <c r="AD21" s="520">
        <f t="shared" ref="AD21" si="3">IF(AD19=0, "-", SUM(AD19)/SUM(AD13,AD14))</f>
        <v>1</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2">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670</v>
      </c>
      <c r="H23" s="118"/>
      <c r="I23" s="118"/>
      <c r="J23" s="118"/>
      <c r="K23" s="118"/>
      <c r="L23" s="118"/>
      <c r="M23" s="118"/>
      <c r="N23" s="118"/>
      <c r="O23" s="119"/>
      <c r="P23" s="145" t="s">
        <v>636</v>
      </c>
      <c r="Q23" s="146"/>
      <c r="R23" s="146"/>
      <c r="S23" s="146"/>
      <c r="T23" s="146"/>
      <c r="U23" s="146"/>
      <c r="V23" s="147"/>
      <c r="W23" s="145" t="s">
        <v>670</v>
      </c>
      <c r="X23" s="146"/>
      <c r="Y23" s="146"/>
      <c r="Z23" s="146"/>
      <c r="AA23" s="146"/>
      <c r="AB23" s="146"/>
      <c r="AC23" s="147"/>
      <c r="AD23" s="134" t="s">
        <v>674</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2">
      <c r="A24" s="126"/>
      <c r="B24" s="127"/>
      <c r="C24" s="127"/>
      <c r="D24" s="127"/>
      <c r="E24" s="127"/>
      <c r="F24" s="128"/>
      <c r="G24" s="120" t="s">
        <v>670</v>
      </c>
      <c r="H24" s="121"/>
      <c r="I24" s="121"/>
      <c r="J24" s="121"/>
      <c r="K24" s="121"/>
      <c r="L24" s="121"/>
      <c r="M24" s="121"/>
      <c r="N24" s="121"/>
      <c r="O24" s="122"/>
      <c r="P24" s="148" t="s">
        <v>636</v>
      </c>
      <c r="Q24" s="149"/>
      <c r="R24" s="149"/>
      <c r="S24" s="149"/>
      <c r="T24" s="149"/>
      <c r="U24" s="149"/>
      <c r="V24" s="150"/>
      <c r="W24" s="148" t="s">
        <v>670</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2">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2">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258</v>
      </c>
      <c r="H28" s="211"/>
      <c r="I28" s="211"/>
      <c r="J28" s="211"/>
      <c r="K28" s="211"/>
      <c r="L28" s="211"/>
      <c r="M28" s="211"/>
      <c r="N28" s="211"/>
      <c r="O28" s="212"/>
      <c r="P28" s="154" t="e">
        <f>P29-SUM(P23:P27)</f>
        <v>#VALUE!</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255</v>
      </c>
      <c r="H29" s="214"/>
      <c r="I29" s="214"/>
      <c r="J29" s="214"/>
      <c r="K29" s="214"/>
      <c r="L29" s="214"/>
      <c r="M29" s="214"/>
      <c r="N29" s="214"/>
      <c r="O29" s="215"/>
      <c r="P29" s="193" t="str">
        <f>AK13</f>
        <v>-</v>
      </c>
      <c r="Q29" s="194"/>
      <c r="R29" s="194"/>
      <c r="S29" s="194"/>
      <c r="T29" s="194"/>
      <c r="U29" s="194"/>
      <c r="V29" s="195"/>
      <c r="W29" s="193" t="str">
        <f>AR13</f>
        <v>-</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2">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636</v>
      </c>
      <c r="AR31" s="163"/>
      <c r="AS31" s="164" t="s">
        <v>185</v>
      </c>
      <c r="AT31" s="187"/>
      <c r="AU31" s="256">
        <v>2</v>
      </c>
      <c r="AV31" s="256"/>
      <c r="AW31" s="360" t="s">
        <v>175</v>
      </c>
      <c r="AX31" s="361"/>
    </row>
    <row r="32" spans="1:50" ht="23.25" customHeight="1" x14ac:dyDescent="0.2">
      <c r="A32" s="496"/>
      <c r="B32" s="494"/>
      <c r="C32" s="494"/>
      <c r="D32" s="494"/>
      <c r="E32" s="494"/>
      <c r="F32" s="495"/>
      <c r="G32" s="521" t="s">
        <v>677</v>
      </c>
      <c r="H32" s="522"/>
      <c r="I32" s="522"/>
      <c r="J32" s="522"/>
      <c r="K32" s="522"/>
      <c r="L32" s="522"/>
      <c r="M32" s="522"/>
      <c r="N32" s="522"/>
      <c r="O32" s="523"/>
      <c r="P32" s="176" t="s">
        <v>640</v>
      </c>
      <c r="Q32" s="176"/>
      <c r="R32" s="176"/>
      <c r="S32" s="176"/>
      <c r="T32" s="176"/>
      <c r="U32" s="176"/>
      <c r="V32" s="176"/>
      <c r="W32" s="176"/>
      <c r="X32" s="218"/>
      <c r="Y32" s="324" t="s">
        <v>12</v>
      </c>
      <c r="Z32" s="530"/>
      <c r="AA32" s="531"/>
      <c r="AB32" s="532" t="s">
        <v>641</v>
      </c>
      <c r="AC32" s="532"/>
      <c r="AD32" s="532"/>
      <c r="AE32" s="348">
        <v>0</v>
      </c>
      <c r="AF32" s="349"/>
      <c r="AG32" s="349"/>
      <c r="AH32" s="349"/>
      <c r="AI32" s="348">
        <v>0</v>
      </c>
      <c r="AJ32" s="349"/>
      <c r="AK32" s="349"/>
      <c r="AL32" s="349"/>
      <c r="AM32" s="348">
        <v>1</v>
      </c>
      <c r="AN32" s="349"/>
      <c r="AO32" s="349"/>
      <c r="AP32" s="349"/>
      <c r="AQ32" s="151" t="s">
        <v>636</v>
      </c>
      <c r="AR32" s="152"/>
      <c r="AS32" s="152"/>
      <c r="AT32" s="153"/>
      <c r="AU32" s="349">
        <v>1</v>
      </c>
      <c r="AV32" s="349"/>
      <c r="AW32" s="349"/>
      <c r="AX32" s="350"/>
    </row>
    <row r="33" spans="1:51" ht="23.25" customHeight="1" x14ac:dyDescent="0.2">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641</v>
      </c>
      <c r="AC33" s="503"/>
      <c r="AD33" s="503"/>
      <c r="AE33" s="348">
        <v>0</v>
      </c>
      <c r="AF33" s="349"/>
      <c r="AG33" s="349"/>
      <c r="AH33" s="349"/>
      <c r="AI33" s="348">
        <v>0</v>
      </c>
      <c r="AJ33" s="349"/>
      <c r="AK33" s="349"/>
      <c r="AL33" s="349"/>
      <c r="AM33" s="348">
        <v>1</v>
      </c>
      <c r="AN33" s="349"/>
      <c r="AO33" s="349"/>
      <c r="AP33" s="349"/>
      <c r="AQ33" s="151" t="s">
        <v>636</v>
      </c>
      <c r="AR33" s="152"/>
      <c r="AS33" s="152"/>
      <c r="AT33" s="153"/>
      <c r="AU33" s="349">
        <v>1</v>
      </c>
      <c r="AV33" s="349"/>
      <c r="AW33" s="349"/>
      <c r="AX33" s="350"/>
    </row>
    <row r="34" spans="1:51" ht="23.25" customHeight="1" x14ac:dyDescent="0.2">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100</v>
      </c>
      <c r="AF34" s="349"/>
      <c r="AG34" s="349"/>
      <c r="AH34" s="349"/>
      <c r="AI34" s="348">
        <v>100</v>
      </c>
      <c r="AJ34" s="349"/>
      <c r="AK34" s="349"/>
      <c r="AL34" s="349"/>
      <c r="AM34" s="348">
        <v>100</v>
      </c>
      <c r="AN34" s="349"/>
      <c r="AO34" s="349"/>
      <c r="AP34" s="349"/>
      <c r="AQ34" s="151" t="s">
        <v>636</v>
      </c>
      <c r="AR34" s="152"/>
      <c r="AS34" s="152"/>
      <c r="AT34" s="153"/>
      <c r="AU34" s="349">
        <v>100</v>
      </c>
      <c r="AV34" s="349"/>
      <c r="AW34" s="349"/>
      <c r="AX34" s="350"/>
    </row>
    <row r="35" spans="1:51" ht="23.25" customHeight="1" x14ac:dyDescent="0.2">
      <c r="A35" s="882" t="s">
        <v>299</v>
      </c>
      <c r="B35" s="883"/>
      <c r="C35" s="883"/>
      <c r="D35" s="883"/>
      <c r="E35" s="883"/>
      <c r="F35" s="884"/>
      <c r="G35" s="888" t="s">
        <v>642</v>
      </c>
      <c r="H35" s="784"/>
      <c r="I35" s="784"/>
      <c r="J35" s="784"/>
      <c r="K35" s="784"/>
      <c r="L35" s="784"/>
      <c r="M35" s="784"/>
      <c r="N35" s="784"/>
      <c r="O35" s="784"/>
      <c r="P35" s="784"/>
      <c r="Q35" s="784"/>
      <c r="R35" s="784"/>
      <c r="S35" s="784"/>
      <c r="T35" s="784"/>
      <c r="U35" s="784"/>
      <c r="V35" s="784"/>
      <c r="W35" s="784"/>
      <c r="X35" s="784"/>
      <c r="Y35" s="784"/>
      <c r="Z35" s="784"/>
      <c r="AA35" s="784"/>
      <c r="AB35" s="784"/>
      <c r="AC35" s="784"/>
      <c r="AD35" s="784"/>
      <c r="AE35" s="784"/>
      <c r="AF35" s="784"/>
      <c r="AG35" s="784"/>
      <c r="AH35" s="784"/>
      <c r="AI35" s="784"/>
      <c r="AJ35" s="784"/>
      <c r="AK35" s="784"/>
      <c r="AL35" s="784"/>
      <c r="AM35" s="784"/>
      <c r="AN35" s="784"/>
      <c r="AO35" s="784"/>
      <c r="AP35" s="784"/>
      <c r="AQ35" s="784"/>
      <c r="AR35" s="784"/>
      <c r="AS35" s="784"/>
      <c r="AT35" s="784"/>
      <c r="AU35" s="784"/>
      <c r="AV35" s="784"/>
      <c r="AW35" s="784"/>
      <c r="AX35" s="785"/>
    </row>
    <row r="36" spans="1:51" ht="23.25" customHeight="1" thickBot="1" x14ac:dyDescent="0.25">
      <c r="A36" s="885"/>
      <c r="B36" s="886"/>
      <c r="C36" s="886"/>
      <c r="D36" s="886"/>
      <c r="E36" s="886"/>
      <c r="F36" s="887"/>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hidden="1" customHeight="1" x14ac:dyDescent="0.2">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2">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2">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2">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2">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2">
      <c r="A42" s="882" t="s">
        <v>299</v>
      </c>
      <c r="B42" s="883"/>
      <c r="C42" s="883"/>
      <c r="D42" s="883"/>
      <c r="E42" s="883"/>
      <c r="F42" s="884"/>
      <c r="G42" s="888"/>
      <c r="H42" s="784"/>
      <c r="I42" s="784"/>
      <c r="J42" s="784"/>
      <c r="K42" s="784"/>
      <c r="L42" s="784"/>
      <c r="M42" s="784"/>
      <c r="N42" s="784"/>
      <c r="O42" s="784"/>
      <c r="P42" s="784"/>
      <c r="Q42" s="784"/>
      <c r="R42" s="784"/>
      <c r="S42" s="784"/>
      <c r="T42" s="784"/>
      <c r="U42" s="784"/>
      <c r="V42" s="784"/>
      <c r="W42" s="784"/>
      <c r="X42" s="784"/>
      <c r="Y42" s="784"/>
      <c r="Z42" s="784"/>
      <c r="AA42" s="784"/>
      <c r="AB42" s="784"/>
      <c r="AC42" s="784"/>
      <c r="AD42" s="784"/>
      <c r="AE42" s="784"/>
      <c r="AF42" s="784"/>
      <c r="AG42" s="784"/>
      <c r="AH42" s="784"/>
      <c r="AI42" s="784"/>
      <c r="AJ42" s="784"/>
      <c r="AK42" s="784"/>
      <c r="AL42" s="784"/>
      <c r="AM42" s="784"/>
      <c r="AN42" s="784"/>
      <c r="AO42" s="784"/>
      <c r="AP42" s="784"/>
      <c r="AQ42" s="784"/>
      <c r="AR42" s="784"/>
      <c r="AS42" s="784"/>
      <c r="AT42" s="784"/>
      <c r="AU42" s="784"/>
      <c r="AV42" s="784"/>
      <c r="AW42" s="784"/>
      <c r="AX42" s="785"/>
      <c r="AY42">
        <f t="shared" si="4"/>
        <v>0</v>
      </c>
    </row>
    <row r="43" spans="1:51" ht="23.25" hidden="1" customHeight="1" x14ac:dyDescent="0.2">
      <c r="A43" s="885"/>
      <c r="B43" s="886"/>
      <c r="C43" s="886"/>
      <c r="D43" s="886"/>
      <c r="E43" s="886"/>
      <c r="F43" s="887"/>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0</v>
      </c>
    </row>
    <row r="44" spans="1:51" ht="18.75" hidden="1" customHeight="1" x14ac:dyDescent="0.2">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2">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2">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2">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2">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2">
      <c r="A49" s="882" t="s">
        <v>299</v>
      </c>
      <c r="B49" s="883"/>
      <c r="C49" s="883"/>
      <c r="D49" s="883"/>
      <c r="E49" s="883"/>
      <c r="F49" s="884"/>
      <c r="G49" s="888"/>
      <c r="H49" s="784"/>
      <c r="I49" s="784"/>
      <c r="J49" s="784"/>
      <c r="K49" s="784"/>
      <c r="L49" s="784"/>
      <c r="M49" s="784"/>
      <c r="N49" s="784"/>
      <c r="O49" s="784"/>
      <c r="P49" s="784"/>
      <c r="Q49" s="784"/>
      <c r="R49" s="784"/>
      <c r="S49" s="784"/>
      <c r="T49" s="784"/>
      <c r="U49" s="784"/>
      <c r="V49" s="784"/>
      <c r="W49" s="784"/>
      <c r="X49" s="784"/>
      <c r="Y49" s="784"/>
      <c r="Z49" s="784"/>
      <c r="AA49" s="784"/>
      <c r="AB49" s="784"/>
      <c r="AC49" s="784"/>
      <c r="AD49" s="784"/>
      <c r="AE49" s="784"/>
      <c r="AF49" s="784"/>
      <c r="AG49" s="784"/>
      <c r="AH49" s="784"/>
      <c r="AI49" s="784"/>
      <c r="AJ49" s="784"/>
      <c r="AK49" s="784"/>
      <c r="AL49" s="784"/>
      <c r="AM49" s="784"/>
      <c r="AN49" s="784"/>
      <c r="AO49" s="784"/>
      <c r="AP49" s="784"/>
      <c r="AQ49" s="784"/>
      <c r="AR49" s="784"/>
      <c r="AS49" s="784"/>
      <c r="AT49" s="784"/>
      <c r="AU49" s="784"/>
      <c r="AV49" s="784"/>
      <c r="AW49" s="784"/>
      <c r="AX49" s="785"/>
      <c r="AY49">
        <f t="shared" si="5"/>
        <v>0</v>
      </c>
    </row>
    <row r="50" spans="1:51" ht="23.25" hidden="1" customHeight="1" x14ac:dyDescent="0.2">
      <c r="A50" s="885"/>
      <c r="B50" s="886"/>
      <c r="C50" s="886"/>
      <c r="D50" s="886"/>
      <c r="E50" s="886"/>
      <c r="F50" s="887"/>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0</v>
      </c>
    </row>
    <row r="51" spans="1:51" ht="18.75" hidden="1" customHeight="1" x14ac:dyDescent="0.2">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2">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2">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2">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2">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2">
      <c r="A56" s="882" t="s">
        <v>299</v>
      </c>
      <c r="B56" s="883"/>
      <c r="C56" s="883"/>
      <c r="D56" s="883"/>
      <c r="E56" s="883"/>
      <c r="F56" s="884"/>
      <c r="G56" s="888"/>
      <c r="H56" s="784"/>
      <c r="I56" s="784"/>
      <c r="J56" s="784"/>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784"/>
      <c r="AV56" s="784"/>
      <c r="AW56" s="784"/>
      <c r="AX56" s="785"/>
      <c r="AY56">
        <f t="shared" si="6"/>
        <v>0</v>
      </c>
    </row>
    <row r="57" spans="1:51" ht="23.25" hidden="1" customHeight="1" x14ac:dyDescent="0.2">
      <c r="A57" s="885"/>
      <c r="B57" s="886"/>
      <c r="C57" s="886"/>
      <c r="D57" s="886"/>
      <c r="E57" s="886"/>
      <c r="F57" s="887"/>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8.75" hidden="1" customHeight="1" x14ac:dyDescent="0.2">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2">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2">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2">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2">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2">
      <c r="A63" s="882" t="s">
        <v>299</v>
      </c>
      <c r="B63" s="883"/>
      <c r="C63" s="883"/>
      <c r="D63" s="883"/>
      <c r="E63" s="883"/>
      <c r="F63" s="884"/>
      <c r="G63" s="888"/>
      <c r="H63" s="784"/>
      <c r="I63" s="784"/>
      <c r="J63" s="784"/>
      <c r="K63" s="784"/>
      <c r="L63" s="784"/>
      <c r="M63" s="784"/>
      <c r="N63" s="784"/>
      <c r="O63" s="784"/>
      <c r="P63" s="784"/>
      <c r="Q63" s="784"/>
      <c r="R63" s="784"/>
      <c r="S63" s="784"/>
      <c r="T63" s="784"/>
      <c r="U63" s="784"/>
      <c r="V63" s="784"/>
      <c r="W63" s="784"/>
      <c r="X63" s="784"/>
      <c r="Y63" s="784"/>
      <c r="Z63" s="784"/>
      <c r="AA63" s="784"/>
      <c r="AB63" s="784"/>
      <c r="AC63" s="784"/>
      <c r="AD63" s="784"/>
      <c r="AE63" s="784"/>
      <c r="AF63" s="784"/>
      <c r="AG63" s="784"/>
      <c r="AH63" s="784"/>
      <c r="AI63" s="784"/>
      <c r="AJ63" s="784"/>
      <c r="AK63" s="784"/>
      <c r="AL63" s="784"/>
      <c r="AM63" s="784"/>
      <c r="AN63" s="784"/>
      <c r="AO63" s="784"/>
      <c r="AP63" s="784"/>
      <c r="AQ63" s="784"/>
      <c r="AR63" s="784"/>
      <c r="AS63" s="784"/>
      <c r="AT63" s="784"/>
      <c r="AU63" s="784"/>
      <c r="AV63" s="784"/>
      <c r="AW63" s="784"/>
      <c r="AX63" s="785"/>
      <c r="AY63">
        <f t="shared" si="7"/>
        <v>0</v>
      </c>
    </row>
    <row r="64" spans="1:51" ht="23.25" hidden="1" customHeight="1" x14ac:dyDescent="0.2">
      <c r="A64" s="885"/>
      <c r="B64" s="886"/>
      <c r="C64" s="886"/>
      <c r="D64" s="886"/>
      <c r="E64" s="886"/>
      <c r="F64" s="887"/>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8.75" hidden="1" customHeight="1" x14ac:dyDescent="0.2">
      <c r="A65" s="843" t="s">
        <v>271</v>
      </c>
      <c r="B65" s="844"/>
      <c r="C65" s="844"/>
      <c r="D65" s="844"/>
      <c r="E65" s="844"/>
      <c r="F65" s="845"/>
      <c r="G65" s="846"/>
      <c r="H65" s="848" t="s">
        <v>145</v>
      </c>
      <c r="I65" s="848"/>
      <c r="J65" s="848"/>
      <c r="K65" s="848"/>
      <c r="L65" s="848"/>
      <c r="M65" s="848"/>
      <c r="N65" s="848"/>
      <c r="O65" s="849"/>
      <c r="P65" s="852" t="s">
        <v>58</v>
      </c>
      <c r="Q65" s="848"/>
      <c r="R65" s="848"/>
      <c r="S65" s="848"/>
      <c r="T65" s="848"/>
      <c r="U65" s="848"/>
      <c r="V65" s="849"/>
      <c r="W65" s="854" t="s">
        <v>266</v>
      </c>
      <c r="X65" s="855"/>
      <c r="Y65" s="858"/>
      <c r="Z65" s="858"/>
      <c r="AA65" s="859"/>
      <c r="AB65" s="852" t="s">
        <v>11</v>
      </c>
      <c r="AC65" s="848"/>
      <c r="AD65" s="849"/>
      <c r="AE65" s="320" t="s">
        <v>309</v>
      </c>
      <c r="AF65" s="320"/>
      <c r="AG65" s="320"/>
      <c r="AH65" s="320"/>
      <c r="AI65" s="320" t="s">
        <v>331</v>
      </c>
      <c r="AJ65" s="320"/>
      <c r="AK65" s="320"/>
      <c r="AL65" s="320"/>
      <c r="AM65" s="320" t="s">
        <v>428</v>
      </c>
      <c r="AN65" s="320"/>
      <c r="AO65" s="320"/>
      <c r="AP65" s="320"/>
      <c r="AQ65" s="200" t="s">
        <v>184</v>
      </c>
      <c r="AR65" s="184"/>
      <c r="AS65" s="184"/>
      <c r="AT65" s="185"/>
      <c r="AU65" s="959" t="s">
        <v>133</v>
      </c>
      <c r="AV65" s="959"/>
      <c r="AW65" s="959"/>
      <c r="AX65" s="960"/>
      <c r="AY65">
        <f>COUNTA($H$67)</f>
        <v>0</v>
      </c>
    </row>
    <row r="66" spans="1:51" ht="18.75" hidden="1" customHeight="1" x14ac:dyDescent="0.2">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20"/>
      <c r="AF66" s="320"/>
      <c r="AG66" s="320"/>
      <c r="AH66" s="320"/>
      <c r="AI66" s="320"/>
      <c r="AJ66" s="320"/>
      <c r="AK66" s="320"/>
      <c r="AL66" s="320"/>
      <c r="AM66" s="320"/>
      <c r="AN66" s="320"/>
      <c r="AO66" s="320"/>
      <c r="AP66" s="320"/>
      <c r="AQ66" s="216"/>
      <c r="AR66" s="163"/>
      <c r="AS66" s="164" t="s">
        <v>185</v>
      </c>
      <c r="AT66" s="187"/>
      <c r="AU66" s="256"/>
      <c r="AV66" s="256"/>
      <c r="AW66" s="850" t="s">
        <v>269</v>
      </c>
      <c r="AX66" s="961"/>
      <c r="AY66">
        <f>$AY$65</f>
        <v>0</v>
      </c>
    </row>
    <row r="67" spans="1:51" ht="23.25" hidden="1" customHeight="1" x14ac:dyDescent="0.2">
      <c r="A67" s="836"/>
      <c r="B67" s="837"/>
      <c r="C67" s="837"/>
      <c r="D67" s="837"/>
      <c r="E67" s="837"/>
      <c r="F67" s="838"/>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289</v>
      </c>
      <c r="AC67" s="934"/>
      <c r="AD67" s="934"/>
      <c r="AE67" s="348"/>
      <c r="AF67" s="349"/>
      <c r="AG67" s="349"/>
      <c r="AH67" s="349"/>
      <c r="AI67" s="348"/>
      <c r="AJ67" s="349"/>
      <c r="AK67" s="349"/>
      <c r="AL67" s="349"/>
      <c r="AM67" s="348"/>
      <c r="AN67" s="349"/>
      <c r="AO67" s="349"/>
      <c r="AP67" s="349"/>
      <c r="AQ67" s="348"/>
      <c r="AR67" s="349"/>
      <c r="AS67" s="349"/>
      <c r="AT67" s="801"/>
      <c r="AU67" s="349"/>
      <c r="AV67" s="349"/>
      <c r="AW67" s="349"/>
      <c r="AX67" s="350"/>
      <c r="AY67">
        <f t="shared" ref="AY67:AY72" si="8">$AY$65</f>
        <v>0</v>
      </c>
    </row>
    <row r="68" spans="1:51" ht="23.25" hidden="1" customHeight="1" x14ac:dyDescent="0.2">
      <c r="A68" s="836"/>
      <c r="B68" s="837"/>
      <c r="C68" s="837"/>
      <c r="D68" s="837"/>
      <c r="E68" s="837"/>
      <c r="F68" s="838"/>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289</v>
      </c>
      <c r="AC68" s="957"/>
      <c r="AD68" s="957"/>
      <c r="AE68" s="348"/>
      <c r="AF68" s="349"/>
      <c r="AG68" s="349"/>
      <c r="AH68" s="349"/>
      <c r="AI68" s="348"/>
      <c r="AJ68" s="349"/>
      <c r="AK68" s="349"/>
      <c r="AL68" s="349"/>
      <c r="AM68" s="348"/>
      <c r="AN68" s="349"/>
      <c r="AO68" s="349"/>
      <c r="AP68" s="349"/>
      <c r="AQ68" s="348"/>
      <c r="AR68" s="349"/>
      <c r="AS68" s="349"/>
      <c r="AT68" s="801"/>
      <c r="AU68" s="349"/>
      <c r="AV68" s="349"/>
      <c r="AW68" s="349"/>
      <c r="AX68" s="350"/>
      <c r="AY68">
        <f t="shared" si="8"/>
        <v>0</v>
      </c>
    </row>
    <row r="69" spans="1:51" ht="23.25" hidden="1" customHeight="1" x14ac:dyDescent="0.2">
      <c r="A69" s="836"/>
      <c r="B69" s="837"/>
      <c r="C69" s="837"/>
      <c r="D69" s="837"/>
      <c r="E69" s="837"/>
      <c r="F69" s="838"/>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290</v>
      </c>
      <c r="AC69" s="958"/>
      <c r="AD69" s="958"/>
      <c r="AE69" s="356"/>
      <c r="AF69" s="357"/>
      <c r="AG69" s="357"/>
      <c r="AH69" s="357"/>
      <c r="AI69" s="356"/>
      <c r="AJ69" s="357"/>
      <c r="AK69" s="357"/>
      <c r="AL69" s="357"/>
      <c r="AM69" s="356"/>
      <c r="AN69" s="357"/>
      <c r="AO69" s="357"/>
      <c r="AP69" s="357"/>
      <c r="AQ69" s="348"/>
      <c r="AR69" s="349"/>
      <c r="AS69" s="349"/>
      <c r="AT69" s="801"/>
      <c r="AU69" s="349"/>
      <c r="AV69" s="349"/>
      <c r="AW69" s="349"/>
      <c r="AX69" s="350"/>
      <c r="AY69">
        <f t="shared" si="8"/>
        <v>0</v>
      </c>
    </row>
    <row r="70" spans="1:51" ht="23.25" hidden="1" customHeight="1" x14ac:dyDescent="0.2">
      <c r="A70" s="836" t="s">
        <v>275</v>
      </c>
      <c r="B70" s="837"/>
      <c r="C70" s="837"/>
      <c r="D70" s="837"/>
      <c r="E70" s="837"/>
      <c r="F70" s="838"/>
      <c r="G70" s="922" t="s">
        <v>187</v>
      </c>
      <c r="H70" s="923"/>
      <c r="I70" s="923"/>
      <c r="J70" s="923"/>
      <c r="K70" s="923"/>
      <c r="L70" s="923"/>
      <c r="M70" s="923"/>
      <c r="N70" s="923"/>
      <c r="O70" s="923"/>
      <c r="P70" s="923"/>
      <c r="Q70" s="923"/>
      <c r="R70" s="923"/>
      <c r="S70" s="923"/>
      <c r="T70" s="923"/>
      <c r="U70" s="923"/>
      <c r="V70" s="923"/>
      <c r="W70" s="926" t="s">
        <v>288</v>
      </c>
      <c r="X70" s="927"/>
      <c r="Y70" s="932" t="s">
        <v>12</v>
      </c>
      <c r="Z70" s="932"/>
      <c r="AA70" s="933"/>
      <c r="AB70" s="934" t="s">
        <v>289</v>
      </c>
      <c r="AC70" s="934"/>
      <c r="AD70" s="934"/>
      <c r="AE70" s="348"/>
      <c r="AF70" s="349"/>
      <c r="AG70" s="349"/>
      <c r="AH70" s="349"/>
      <c r="AI70" s="348"/>
      <c r="AJ70" s="349"/>
      <c r="AK70" s="349"/>
      <c r="AL70" s="349"/>
      <c r="AM70" s="348"/>
      <c r="AN70" s="349"/>
      <c r="AO70" s="349"/>
      <c r="AP70" s="349"/>
      <c r="AQ70" s="348"/>
      <c r="AR70" s="349"/>
      <c r="AS70" s="349"/>
      <c r="AT70" s="801"/>
      <c r="AU70" s="349"/>
      <c r="AV70" s="349"/>
      <c r="AW70" s="349"/>
      <c r="AX70" s="350"/>
      <c r="AY70">
        <f t="shared" si="8"/>
        <v>0</v>
      </c>
    </row>
    <row r="71" spans="1:51" ht="23.25" hidden="1" customHeight="1" x14ac:dyDescent="0.2">
      <c r="A71" s="836"/>
      <c r="B71" s="837"/>
      <c r="C71" s="837"/>
      <c r="D71" s="837"/>
      <c r="E71" s="837"/>
      <c r="F71" s="838"/>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289</v>
      </c>
      <c r="AC71" s="957"/>
      <c r="AD71" s="957"/>
      <c r="AE71" s="348"/>
      <c r="AF71" s="349"/>
      <c r="AG71" s="349"/>
      <c r="AH71" s="349"/>
      <c r="AI71" s="348"/>
      <c r="AJ71" s="349"/>
      <c r="AK71" s="349"/>
      <c r="AL71" s="349"/>
      <c r="AM71" s="348"/>
      <c r="AN71" s="349"/>
      <c r="AO71" s="349"/>
      <c r="AP71" s="349"/>
      <c r="AQ71" s="348"/>
      <c r="AR71" s="349"/>
      <c r="AS71" s="349"/>
      <c r="AT71" s="801"/>
      <c r="AU71" s="349"/>
      <c r="AV71" s="349"/>
      <c r="AW71" s="349"/>
      <c r="AX71" s="350"/>
      <c r="AY71">
        <f t="shared" si="8"/>
        <v>0</v>
      </c>
    </row>
    <row r="72" spans="1:51" ht="23.25" hidden="1" customHeight="1" x14ac:dyDescent="0.2">
      <c r="A72" s="839"/>
      <c r="B72" s="840"/>
      <c r="C72" s="840"/>
      <c r="D72" s="840"/>
      <c r="E72" s="840"/>
      <c r="F72" s="841"/>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290</v>
      </c>
      <c r="AC72" s="958"/>
      <c r="AD72" s="958"/>
      <c r="AE72" s="356"/>
      <c r="AF72" s="357"/>
      <c r="AG72" s="357"/>
      <c r="AH72" s="357"/>
      <c r="AI72" s="356"/>
      <c r="AJ72" s="357"/>
      <c r="AK72" s="357"/>
      <c r="AL72" s="357"/>
      <c r="AM72" s="356"/>
      <c r="AN72" s="357"/>
      <c r="AO72" s="357"/>
      <c r="AP72" s="921"/>
      <c r="AQ72" s="348"/>
      <c r="AR72" s="349"/>
      <c r="AS72" s="349"/>
      <c r="AT72" s="801"/>
      <c r="AU72" s="349"/>
      <c r="AV72" s="349"/>
      <c r="AW72" s="349"/>
      <c r="AX72" s="350"/>
      <c r="AY72">
        <f t="shared" si="8"/>
        <v>0</v>
      </c>
    </row>
    <row r="73" spans="1:51" ht="18.75" hidden="1" customHeight="1" x14ac:dyDescent="0.2">
      <c r="A73" s="822" t="s">
        <v>271</v>
      </c>
      <c r="B73" s="823"/>
      <c r="C73" s="823"/>
      <c r="D73" s="823"/>
      <c r="E73" s="823"/>
      <c r="F73" s="824"/>
      <c r="G73" s="793"/>
      <c r="H73" s="184" t="s">
        <v>145</v>
      </c>
      <c r="I73" s="184"/>
      <c r="J73" s="184"/>
      <c r="K73" s="184"/>
      <c r="L73" s="184"/>
      <c r="M73" s="184"/>
      <c r="N73" s="184"/>
      <c r="O73" s="185"/>
      <c r="P73" s="200" t="s">
        <v>58</v>
      </c>
      <c r="Q73" s="184"/>
      <c r="R73" s="184"/>
      <c r="S73" s="184"/>
      <c r="T73" s="184"/>
      <c r="U73" s="184"/>
      <c r="V73" s="184"/>
      <c r="W73" s="184"/>
      <c r="X73" s="185"/>
      <c r="Y73" s="795"/>
      <c r="Z73" s="796"/>
      <c r="AA73" s="797"/>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2">
      <c r="A74" s="825"/>
      <c r="B74" s="826"/>
      <c r="C74" s="826"/>
      <c r="D74" s="826"/>
      <c r="E74" s="826"/>
      <c r="F74" s="827"/>
      <c r="G74" s="794"/>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2">
      <c r="A75" s="825"/>
      <c r="B75" s="826"/>
      <c r="C75" s="826"/>
      <c r="D75" s="826"/>
      <c r="E75" s="826"/>
      <c r="F75" s="827"/>
      <c r="G75" s="768"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2">
      <c r="A76" s="825"/>
      <c r="B76" s="826"/>
      <c r="C76" s="826"/>
      <c r="D76" s="826"/>
      <c r="E76" s="826"/>
      <c r="F76" s="827"/>
      <c r="G76" s="769"/>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2">
      <c r="A77" s="825"/>
      <c r="B77" s="826"/>
      <c r="C77" s="826"/>
      <c r="D77" s="826"/>
      <c r="E77" s="826"/>
      <c r="F77" s="827"/>
      <c r="G77" s="770"/>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2">
      <c r="A78" s="895" t="s">
        <v>302</v>
      </c>
      <c r="B78" s="896"/>
      <c r="C78" s="896"/>
      <c r="D78" s="896"/>
      <c r="E78" s="893" t="s">
        <v>249</v>
      </c>
      <c r="F78" s="894"/>
      <c r="G78" s="45" t="s">
        <v>187</v>
      </c>
      <c r="H78" s="779"/>
      <c r="I78" s="230"/>
      <c r="J78" s="230"/>
      <c r="K78" s="230"/>
      <c r="L78" s="230"/>
      <c r="M78" s="230"/>
      <c r="N78" s="230"/>
      <c r="O78" s="780"/>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2">
      <c r="A79" s="798" t="s">
        <v>148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11" t="s">
        <v>265</v>
      </c>
      <c r="AP79" s="112"/>
      <c r="AQ79" s="112"/>
      <c r="AR79" s="62" t="s">
        <v>263</v>
      </c>
      <c r="AS79" s="111"/>
      <c r="AT79" s="112"/>
      <c r="AU79" s="112"/>
      <c r="AV79" s="112"/>
      <c r="AW79" s="112"/>
      <c r="AX79" s="113"/>
      <c r="AY79">
        <f>COUNTIF($AR$79,"☑")</f>
        <v>0</v>
      </c>
    </row>
    <row r="80" spans="1:51" ht="18.75" hidden="1" customHeight="1" x14ac:dyDescent="0.2">
      <c r="A80" s="500" t="s">
        <v>146</v>
      </c>
      <c r="B80" s="831" t="s">
        <v>262</v>
      </c>
      <c r="C80" s="832"/>
      <c r="D80" s="832"/>
      <c r="E80" s="832"/>
      <c r="F80" s="833"/>
      <c r="G80" s="766" t="s">
        <v>138</v>
      </c>
      <c r="H80" s="766"/>
      <c r="I80" s="766"/>
      <c r="J80" s="766"/>
      <c r="K80" s="766"/>
      <c r="L80" s="766"/>
      <c r="M80" s="766"/>
      <c r="N80" s="766"/>
      <c r="O80" s="766"/>
      <c r="P80" s="766"/>
      <c r="Q80" s="766"/>
      <c r="R80" s="766"/>
      <c r="S80" s="766"/>
      <c r="T80" s="766"/>
      <c r="U80" s="766"/>
      <c r="V80" s="766"/>
      <c r="W80" s="766"/>
      <c r="X80" s="766"/>
      <c r="Y80" s="766"/>
      <c r="Z80" s="766"/>
      <c r="AA80" s="767"/>
      <c r="AB80" s="765" t="s">
        <v>619</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7"/>
      <c r="AY80">
        <f>COUNTA($G$82)</f>
        <v>0</v>
      </c>
    </row>
    <row r="81" spans="1:60" ht="22.5" hidden="1" customHeight="1" x14ac:dyDescent="0.2">
      <c r="A81" s="501"/>
      <c r="B81" s="834"/>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2">
      <c r="A82" s="501"/>
      <c r="B82" s="834"/>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2">
      <c r="A83" s="501"/>
      <c r="B83" s="834"/>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2">
      <c r="A84" s="501"/>
      <c r="B84" s="835"/>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2">
      <c r="A85" s="501"/>
      <c r="B85" s="533" t="s">
        <v>144</v>
      </c>
      <c r="C85" s="533"/>
      <c r="D85" s="533"/>
      <c r="E85" s="533"/>
      <c r="F85" s="534"/>
      <c r="G85" s="781" t="s">
        <v>60</v>
      </c>
      <c r="H85" s="766"/>
      <c r="I85" s="766"/>
      <c r="J85" s="766"/>
      <c r="K85" s="766"/>
      <c r="L85" s="766"/>
      <c r="M85" s="766"/>
      <c r="N85" s="766"/>
      <c r="O85" s="767"/>
      <c r="P85" s="765" t="s">
        <v>62</v>
      </c>
      <c r="Q85" s="766"/>
      <c r="R85" s="766"/>
      <c r="S85" s="766"/>
      <c r="T85" s="766"/>
      <c r="U85" s="766"/>
      <c r="V85" s="766"/>
      <c r="W85" s="766"/>
      <c r="X85" s="767"/>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2">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2">
      <c r="A87" s="501"/>
      <c r="B87" s="533"/>
      <c r="C87" s="533"/>
      <c r="D87" s="533"/>
      <c r="E87" s="533"/>
      <c r="F87" s="534"/>
      <c r="G87" s="217"/>
      <c r="H87" s="176"/>
      <c r="I87" s="176"/>
      <c r="J87" s="176"/>
      <c r="K87" s="176"/>
      <c r="L87" s="176"/>
      <c r="M87" s="176"/>
      <c r="N87" s="176"/>
      <c r="O87" s="218"/>
      <c r="P87" s="176"/>
      <c r="Q87" s="786"/>
      <c r="R87" s="786"/>
      <c r="S87" s="786"/>
      <c r="T87" s="786"/>
      <c r="U87" s="786"/>
      <c r="V87" s="786"/>
      <c r="W87" s="786"/>
      <c r="X87" s="787"/>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2">
      <c r="A88" s="501"/>
      <c r="B88" s="533"/>
      <c r="C88" s="533"/>
      <c r="D88" s="533"/>
      <c r="E88" s="533"/>
      <c r="F88" s="534"/>
      <c r="G88" s="219"/>
      <c r="H88" s="220"/>
      <c r="I88" s="220"/>
      <c r="J88" s="220"/>
      <c r="K88" s="220"/>
      <c r="L88" s="220"/>
      <c r="M88" s="220"/>
      <c r="N88" s="220"/>
      <c r="O88" s="221"/>
      <c r="P88" s="788"/>
      <c r="Q88" s="788"/>
      <c r="R88" s="788"/>
      <c r="S88" s="788"/>
      <c r="T88" s="788"/>
      <c r="U88" s="788"/>
      <c r="V88" s="788"/>
      <c r="W88" s="788"/>
      <c r="X88" s="789"/>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90"/>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2">
      <c r="A90" s="501"/>
      <c r="B90" s="533" t="s">
        <v>144</v>
      </c>
      <c r="C90" s="533"/>
      <c r="D90" s="533"/>
      <c r="E90" s="533"/>
      <c r="F90" s="534"/>
      <c r="G90" s="781" t="s">
        <v>60</v>
      </c>
      <c r="H90" s="766"/>
      <c r="I90" s="766"/>
      <c r="J90" s="766"/>
      <c r="K90" s="766"/>
      <c r="L90" s="766"/>
      <c r="M90" s="766"/>
      <c r="N90" s="766"/>
      <c r="O90" s="767"/>
      <c r="P90" s="765" t="s">
        <v>62</v>
      </c>
      <c r="Q90" s="766"/>
      <c r="R90" s="766"/>
      <c r="S90" s="766"/>
      <c r="T90" s="766"/>
      <c r="U90" s="766"/>
      <c r="V90" s="766"/>
      <c r="W90" s="766"/>
      <c r="X90" s="767"/>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2">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2">
      <c r="A92" s="501"/>
      <c r="B92" s="533"/>
      <c r="C92" s="533"/>
      <c r="D92" s="533"/>
      <c r="E92" s="533"/>
      <c r="F92" s="534"/>
      <c r="G92" s="217"/>
      <c r="H92" s="176"/>
      <c r="I92" s="176"/>
      <c r="J92" s="176"/>
      <c r="K92" s="176"/>
      <c r="L92" s="176"/>
      <c r="M92" s="176"/>
      <c r="N92" s="176"/>
      <c r="O92" s="218"/>
      <c r="P92" s="176"/>
      <c r="Q92" s="786"/>
      <c r="R92" s="786"/>
      <c r="S92" s="786"/>
      <c r="T92" s="786"/>
      <c r="U92" s="786"/>
      <c r="V92" s="786"/>
      <c r="W92" s="786"/>
      <c r="X92" s="787"/>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2">
      <c r="A93" s="501"/>
      <c r="B93" s="533"/>
      <c r="C93" s="533"/>
      <c r="D93" s="533"/>
      <c r="E93" s="533"/>
      <c r="F93" s="534"/>
      <c r="G93" s="219"/>
      <c r="H93" s="220"/>
      <c r="I93" s="220"/>
      <c r="J93" s="220"/>
      <c r="K93" s="220"/>
      <c r="L93" s="220"/>
      <c r="M93" s="220"/>
      <c r="N93" s="220"/>
      <c r="O93" s="221"/>
      <c r="P93" s="788"/>
      <c r="Q93" s="788"/>
      <c r="R93" s="788"/>
      <c r="S93" s="788"/>
      <c r="T93" s="788"/>
      <c r="U93" s="788"/>
      <c r="V93" s="788"/>
      <c r="W93" s="788"/>
      <c r="X93" s="789"/>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2">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90"/>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2">
      <c r="A95" s="501"/>
      <c r="B95" s="533" t="s">
        <v>144</v>
      </c>
      <c r="C95" s="533"/>
      <c r="D95" s="533"/>
      <c r="E95" s="533"/>
      <c r="F95" s="534"/>
      <c r="G95" s="781" t="s">
        <v>60</v>
      </c>
      <c r="H95" s="766"/>
      <c r="I95" s="766"/>
      <c r="J95" s="766"/>
      <c r="K95" s="766"/>
      <c r="L95" s="766"/>
      <c r="M95" s="766"/>
      <c r="N95" s="766"/>
      <c r="O95" s="767"/>
      <c r="P95" s="765" t="s">
        <v>62</v>
      </c>
      <c r="Q95" s="766"/>
      <c r="R95" s="766"/>
      <c r="S95" s="766"/>
      <c r="T95" s="766"/>
      <c r="U95" s="766"/>
      <c r="V95" s="766"/>
      <c r="W95" s="766"/>
      <c r="X95" s="767"/>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2">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2">
      <c r="A97" s="501"/>
      <c r="B97" s="533"/>
      <c r="C97" s="533"/>
      <c r="D97" s="533"/>
      <c r="E97" s="533"/>
      <c r="F97" s="534"/>
      <c r="G97" s="217"/>
      <c r="H97" s="176"/>
      <c r="I97" s="176"/>
      <c r="J97" s="176"/>
      <c r="K97" s="176"/>
      <c r="L97" s="176"/>
      <c r="M97" s="176"/>
      <c r="N97" s="176"/>
      <c r="O97" s="218"/>
      <c r="P97" s="176"/>
      <c r="Q97" s="786"/>
      <c r="R97" s="786"/>
      <c r="S97" s="786"/>
      <c r="T97" s="786"/>
      <c r="U97" s="786"/>
      <c r="V97" s="786"/>
      <c r="W97" s="786"/>
      <c r="X97" s="787"/>
      <c r="Y97" s="736" t="s">
        <v>61</v>
      </c>
      <c r="Z97" s="737"/>
      <c r="AA97" s="738"/>
      <c r="AB97" s="388"/>
      <c r="AC97" s="389"/>
      <c r="AD97" s="390"/>
      <c r="AE97" s="348"/>
      <c r="AF97" s="349"/>
      <c r="AG97" s="349"/>
      <c r="AH97" s="801"/>
      <c r="AI97" s="348"/>
      <c r="AJ97" s="349"/>
      <c r="AK97" s="349"/>
      <c r="AL97" s="801"/>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2">
      <c r="A98" s="501"/>
      <c r="B98" s="533"/>
      <c r="C98" s="533"/>
      <c r="D98" s="533"/>
      <c r="E98" s="533"/>
      <c r="F98" s="534"/>
      <c r="G98" s="219"/>
      <c r="H98" s="220"/>
      <c r="I98" s="220"/>
      <c r="J98" s="220"/>
      <c r="K98" s="220"/>
      <c r="L98" s="220"/>
      <c r="M98" s="220"/>
      <c r="N98" s="220"/>
      <c r="O98" s="221"/>
      <c r="P98" s="788"/>
      <c r="Q98" s="788"/>
      <c r="R98" s="788"/>
      <c r="S98" s="788"/>
      <c r="T98" s="788"/>
      <c r="U98" s="788"/>
      <c r="V98" s="788"/>
      <c r="W98" s="788"/>
      <c r="X98" s="789"/>
      <c r="Y98" s="713" t="s">
        <v>53</v>
      </c>
      <c r="Z98" s="714"/>
      <c r="AA98" s="715"/>
      <c r="AB98" s="285"/>
      <c r="AC98" s="286"/>
      <c r="AD98" s="287"/>
      <c r="AE98" s="348"/>
      <c r="AF98" s="349"/>
      <c r="AG98" s="349"/>
      <c r="AH98" s="801"/>
      <c r="AI98" s="348"/>
      <c r="AJ98" s="349"/>
      <c r="AK98" s="349"/>
      <c r="AL98" s="801"/>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5">
      <c r="A99" s="502"/>
      <c r="B99" s="865"/>
      <c r="C99" s="865"/>
      <c r="D99" s="865"/>
      <c r="E99" s="865"/>
      <c r="F99" s="866"/>
      <c r="G99" s="791"/>
      <c r="H99" s="233"/>
      <c r="I99" s="233"/>
      <c r="J99" s="233"/>
      <c r="K99" s="233"/>
      <c r="L99" s="233"/>
      <c r="M99" s="233"/>
      <c r="N99" s="233"/>
      <c r="O99" s="792"/>
      <c r="P99" s="828"/>
      <c r="Q99" s="828"/>
      <c r="R99" s="828"/>
      <c r="S99" s="828"/>
      <c r="T99" s="828"/>
      <c r="U99" s="828"/>
      <c r="V99" s="828"/>
      <c r="W99" s="828"/>
      <c r="X99" s="829"/>
      <c r="Y99" s="461" t="s">
        <v>13</v>
      </c>
      <c r="Z99" s="462"/>
      <c r="AA99" s="463"/>
      <c r="AB99" s="443" t="s">
        <v>14</v>
      </c>
      <c r="AC99" s="444"/>
      <c r="AD99" s="445"/>
      <c r="AE99" s="802"/>
      <c r="AF99" s="803"/>
      <c r="AG99" s="803"/>
      <c r="AH99" s="830"/>
      <c r="AI99" s="802"/>
      <c r="AJ99" s="803"/>
      <c r="AK99" s="803"/>
      <c r="AL99" s="830"/>
      <c r="AM99" s="802"/>
      <c r="AN99" s="803"/>
      <c r="AO99" s="803"/>
      <c r="AP99" s="803"/>
      <c r="AQ99" s="804"/>
      <c r="AR99" s="805"/>
      <c r="AS99" s="805"/>
      <c r="AT99" s="806"/>
      <c r="AU99" s="803"/>
      <c r="AV99" s="803"/>
      <c r="AW99" s="803"/>
      <c r="AX99" s="807"/>
      <c r="AY99">
        <f t="shared" si="12"/>
        <v>0</v>
      </c>
    </row>
    <row r="100" spans="1:60" ht="31.5" customHeight="1" x14ac:dyDescent="0.2">
      <c r="A100" s="817" t="s">
        <v>272</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46"/>
      <c r="Z100" s="447"/>
      <c r="AA100" s="448"/>
      <c r="AB100" s="842" t="s">
        <v>11</v>
      </c>
      <c r="AC100" s="842"/>
      <c r="AD100" s="842"/>
      <c r="AE100" s="808" t="s">
        <v>309</v>
      </c>
      <c r="AF100" s="809"/>
      <c r="AG100" s="809"/>
      <c r="AH100" s="810"/>
      <c r="AI100" s="808" t="s">
        <v>331</v>
      </c>
      <c r="AJ100" s="809"/>
      <c r="AK100" s="809"/>
      <c r="AL100" s="810"/>
      <c r="AM100" s="808" t="s">
        <v>428</v>
      </c>
      <c r="AN100" s="809"/>
      <c r="AO100" s="809"/>
      <c r="AP100" s="810"/>
      <c r="AQ100" s="909" t="s">
        <v>336</v>
      </c>
      <c r="AR100" s="910"/>
      <c r="AS100" s="910"/>
      <c r="AT100" s="911"/>
      <c r="AU100" s="909" t="s">
        <v>460</v>
      </c>
      <c r="AV100" s="910"/>
      <c r="AW100" s="910"/>
      <c r="AX100" s="912"/>
    </row>
    <row r="101" spans="1:60" ht="23.25" customHeight="1" x14ac:dyDescent="0.2">
      <c r="A101" s="472"/>
      <c r="B101" s="473"/>
      <c r="C101" s="473"/>
      <c r="D101" s="473"/>
      <c r="E101" s="473"/>
      <c r="F101" s="474"/>
      <c r="G101" s="176" t="s">
        <v>643</v>
      </c>
      <c r="H101" s="176"/>
      <c r="I101" s="176"/>
      <c r="J101" s="176"/>
      <c r="K101" s="176"/>
      <c r="L101" s="176"/>
      <c r="M101" s="176"/>
      <c r="N101" s="176"/>
      <c r="O101" s="176"/>
      <c r="P101" s="176"/>
      <c r="Q101" s="176"/>
      <c r="R101" s="176"/>
      <c r="S101" s="176"/>
      <c r="T101" s="176"/>
      <c r="U101" s="176"/>
      <c r="V101" s="176"/>
      <c r="W101" s="176"/>
      <c r="X101" s="218"/>
      <c r="Y101" s="800" t="s">
        <v>54</v>
      </c>
      <c r="Z101" s="699"/>
      <c r="AA101" s="700"/>
      <c r="AB101" s="532" t="s">
        <v>636</v>
      </c>
      <c r="AC101" s="532"/>
      <c r="AD101" s="532"/>
      <c r="AE101" s="343">
        <v>2</v>
      </c>
      <c r="AF101" s="343"/>
      <c r="AG101" s="343"/>
      <c r="AH101" s="343"/>
      <c r="AI101" s="343">
        <v>2</v>
      </c>
      <c r="AJ101" s="343"/>
      <c r="AK101" s="343"/>
      <c r="AL101" s="343"/>
      <c r="AM101" s="343">
        <v>2</v>
      </c>
      <c r="AN101" s="343"/>
      <c r="AO101" s="343"/>
      <c r="AP101" s="343"/>
      <c r="AQ101" s="343" t="s">
        <v>670</v>
      </c>
      <c r="AR101" s="343"/>
      <c r="AS101" s="343"/>
      <c r="AT101" s="343"/>
      <c r="AU101" s="348" t="s">
        <v>670</v>
      </c>
      <c r="AV101" s="349"/>
      <c r="AW101" s="349"/>
      <c r="AX101" s="350"/>
    </row>
    <row r="102" spans="1:60" ht="23.25" customHeight="1" x14ac:dyDescent="0.2">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636</v>
      </c>
      <c r="AC102" s="532"/>
      <c r="AD102" s="532"/>
      <c r="AE102" s="343">
        <v>2</v>
      </c>
      <c r="AF102" s="343"/>
      <c r="AG102" s="343"/>
      <c r="AH102" s="343"/>
      <c r="AI102" s="343">
        <v>2</v>
      </c>
      <c r="AJ102" s="343"/>
      <c r="AK102" s="343"/>
      <c r="AL102" s="343"/>
      <c r="AM102" s="343">
        <v>2</v>
      </c>
      <c r="AN102" s="343"/>
      <c r="AO102" s="343"/>
      <c r="AP102" s="343"/>
      <c r="AQ102" s="343" t="s">
        <v>670</v>
      </c>
      <c r="AR102" s="343"/>
      <c r="AS102" s="343"/>
      <c r="AT102" s="343"/>
      <c r="AU102" s="356" t="s">
        <v>670</v>
      </c>
      <c r="AV102" s="357"/>
      <c r="AW102" s="357"/>
      <c r="AX102" s="913"/>
    </row>
    <row r="103" spans="1:60" ht="31.5" hidden="1" customHeight="1" x14ac:dyDescent="0.2">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2">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2">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2">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2">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2">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2">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2">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2">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2">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2">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801"/>
      <c r="AU113" s="343"/>
      <c r="AV113" s="343"/>
      <c r="AW113" s="343"/>
      <c r="AX113" s="344"/>
      <c r="AY113">
        <f>$AY$112</f>
        <v>0</v>
      </c>
    </row>
    <row r="114" spans="1:51" ht="23.25" hidden="1" customHeight="1" x14ac:dyDescent="0.2">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801"/>
      <c r="AU114" s="348"/>
      <c r="AV114" s="349"/>
      <c r="AW114" s="349"/>
      <c r="AX114" s="350"/>
      <c r="AY114">
        <f>$AY$112</f>
        <v>0</v>
      </c>
    </row>
    <row r="115" spans="1:51"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2">
      <c r="A116" s="277"/>
      <c r="B116" s="278"/>
      <c r="C116" s="278"/>
      <c r="D116" s="278"/>
      <c r="E116" s="278"/>
      <c r="F116" s="279"/>
      <c r="G116" s="336" t="s">
        <v>644</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645</v>
      </c>
      <c r="AC116" s="286"/>
      <c r="AD116" s="287"/>
      <c r="AE116" s="343">
        <v>5.5</v>
      </c>
      <c r="AF116" s="343"/>
      <c r="AG116" s="343"/>
      <c r="AH116" s="343"/>
      <c r="AI116" s="343">
        <v>5.5</v>
      </c>
      <c r="AJ116" s="343"/>
      <c r="AK116" s="343"/>
      <c r="AL116" s="343"/>
      <c r="AM116" s="343">
        <v>4.5</v>
      </c>
      <c r="AN116" s="343"/>
      <c r="AO116" s="343"/>
      <c r="AP116" s="343"/>
      <c r="AQ116" s="348" t="s">
        <v>670</v>
      </c>
      <c r="AR116" s="349"/>
      <c r="AS116" s="349"/>
      <c r="AT116" s="349"/>
      <c r="AU116" s="349"/>
      <c r="AV116" s="349"/>
      <c r="AW116" s="349"/>
      <c r="AX116" s="350"/>
    </row>
    <row r="117" spans="1:51" ht="46.5" customHeight="1" thickBot="1" x14ac:dyDescent="0.2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t="s">
        <v>646</v>
      </c>
      <c r="AF117" s="291"/>
      <c r="AG117" s="291"/>
      <c r="AH117" s="291"/>
      <c r="AI117" s="291" t="s">
        <v>646</v>
      </c>
      <c r="AJ117" s="291"/>
      <c r="AK117" s="291"/>
      <c r="AL117" s="291"/>
      <c r="AM117" s="291" t="s">
        <v>676</v>
      </c>
      <c r="AN117" s="291"/>
      <c r="AO117" s="291"/>
      <c r="AP117" s="291"/>
      <c r="AQ117" s="291" t="s">
        <v>670</v>
      </c>
      <c r="AR117" s="291"/>
      <c r="AS117" s="291"/>
      <c r="AT117" s="291"/>
      <c r="AU117" s="291"/>
      <c r="AV117" s="291"/>
      <c r="AW117" s="291"/>
      <c r="AX117" s="292"/>
    </row>
    <row r="118" spans="1:51" ht="23.25" hidden="1"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2">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2">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2">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2">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2">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5">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2">
      <c r="A130" s="976" t="s">
        <v>324</v>
      </c>
      <c r="B130" s="974"/>
      <c r="C130" s="973" t="s">
        <v>188</v>
      </c>
      <c r="D130" s="974"/>
      <c r="E130" s="293" t="s">
        <v>217</v>
      </c>
      <c r="F130" s="294"/>
      <c r="G130" s="295" t="s">
        <v>647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2">
      <c r="A131" s="977"/>
      <c r="B131" s="238"/>
      <c r="C131" s="237"/>
      <c r="D131" s="238"/>
      <c r="E131" s="224" t="s">
        <v>216</v>
      </c>
      <c r="F131" s="225"/>
      <c r="G131" s="222" t="s">
        <v>648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2">
      <c r="A132" s="97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2">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v>2</v>
      </c>
      <c r="AV133" s="163"/>
      <c r="AW133" s="164" t="s">
        <v>175</v>
      </c>
      <c r="AX133" s="165"/>
      <c r="AY133">
        <f>$AY$132</f>
        <v>1</v>
      </c>
    </row>
    <row r="134" spans="1:51" ht="39.75" customHeight="1" x14ac:dyDescent="0.2">
      <c r="A134" s="977"/>
      <c r="B134" s="238"/>
      <c r="C134" s="237"/>
      <c r="D134" s="238"/>
      <c r="E134" s="237"/>
      <c r="F134" s="299"/>
      <c r="G134" s="217" t="s">
        <v>649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650</v>
      </c>
      <c r="AC134" s="209"/>
      <c r="AD134" s="209"/>
      <c r="AE134" s="251">
        <v>96.3</v>
      </c>
      <c r="AF134" s="152"/>
      <c r="AG134" s="152"/>
      <c r="AH134" s="152"/>
      <c r="AI134" s="251">
        <v>96.2</v>
      </c>
      <c r="AJ134" s="152"/>
      <c r="AK134" s="152"/>
      <c r="AL134" s="152"/>
      <c r="AM134" s="251"/>
      <c r="AN134" s="152"/>
      <c r="AO134" s="152"/>
      <c r="AP134" s="152"/>
      <c r="AQ134" s="251" t="s">
        <v>636</v>
      </c>
      <c r="AR134" s="152"/>
      <c r="AS134" s="152"/>
      <c r="AT134" s="152"/>
      <c r="AU134" s="251"/>
      <c r="AV134" s="152"/>
      <c r="AW134" s="152"/>
      <c r="AX134" s="196"/>
      <c r="AY134">
        <f t="shared" ref="AY134:AY135" si="13">$AY$132</f>
        <v>1</v>
      </c>
    </row>
    <row r="135" spans="1:51" ht="39.75" customHeight="1" x14ac:dyDescent="0.2">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650</v>
      </c>
      <c r="AC135" s="160"/>
      <c r="AD135" s="160"/>
      <c r="AE135" s="251">
        <v>90</v>
      </c>
      <c r="AF135" s="152"/>
      <c r="AG135" s="152"/>
      <c r="AH135" s="152"/>
      <c r="AI135" s="251">
        <v>90</v>
      </c>
      <c r="AJ135" s="152"/>
      <c r="AK135" s="152"/>
      <c r="AL135" s="152"/>
      <c r="AM135" s="251">
        <v>90</v>
      </c>
      <c r="AN135" s="152"/>
      <c r="AO135" s="152"/>
      <c r="AP135" s="152"/>
      <c r="AQ135" s="251" t="s">
        <v>636</v>
      </c>
      <c r="AR135" s="152"/>
      <c r="AS135" s="152"/>
      <c r="AT135" s="152"/>
      <c r="AU135" s="251">
        <v>90</v>
      </c>
      <c r="AV135" s="152"/>
      <c r="AW135" s="152"/>
      <c r="AX135" s="196"/>
      <c r="AY135">
        <f t="shared" si="13"/>
        <v>1</v>
      </c>
    </row>
    <row r="136" spans="1:51" ht="18.75" hidden="1" customHeight="1" x14ac:dyDescent="0.2">
      <c r="A136" s="97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2">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2">
      <c r="A138" s="977"/>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2">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2">
      <c r="A140" s="97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2">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2">
      <c r="A142" s="97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2">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2">
      <c r="A144" s="97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2">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2">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2">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2">
      <c r="A148" s="97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2">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2">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2">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2">
      <c r="A152" s="977"/>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2">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2">
      <c r="A154" s="977"/>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4"/>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2">
      <c r="A155" s="977"/>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2">
      <c r="A156" s="977"/>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5"/>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2">
      <c r="A157" s="977"/>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5"/>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2">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2">
      <c r="A159" s="977"/>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77"/>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77"/>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5"/>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77"/>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77"/>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77"/>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77"/>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5"/>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77"/>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77"/>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77"/>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77"/>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5"/>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77"/>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77"/>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77"/>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77"/>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5"/>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77"/>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2">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2">
      <c r="A188" s="977"/>
      <c r="B188" s="238"/>
      <c r="C188" s="237"/>
      <c r="D188" s="238"/>
      <c r="E188" s="175" t="s">
        <v>675</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2">
      <c r="A189" s="977"/>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2">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2">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2">
      <c r="A192" s="97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2">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2">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2">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2">
      <c r="A196" s="97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2">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2">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2">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2">
      <c r="A200" s="97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2">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2">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2">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2">
      <c r="A204" s="97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2">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2">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2">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2">
      <c r="A208" s="97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2">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2">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2">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2">
      <c r="A212" s="977"/>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2">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77"/>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77"/>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77"/>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77"/>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2">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2">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5">
      <c r="A249" s="977"/>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2">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2">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7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2">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2">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2">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2">
      <c r="A256" s="97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2">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2">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2">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2">
      <c r="A260" s="97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2">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2">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2">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2">
      <c r="A264" s="97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2">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2">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2">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2">
      <c r="A268" s="97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2">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2">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2">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2">
      <c r="A272" s="977"/>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2">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77"/>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77"/>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77"/>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77"/>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2">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2">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5">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2">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2">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7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2">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2">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2">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2">
      <c r="A316" s="97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2">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2">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2">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2">
      <c r="A320" s="97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2">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2">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2">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2">
      <c r="A324" s="97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2">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2">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2">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2">
      <c r="A328" s="97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2">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2">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2">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2">
      <c r="A332" s="977"/>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2">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77"/>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77"/>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77"/>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77"/>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2">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2">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5">
      <c r="A369" s="977"/>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2">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2">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7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2">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2">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2">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2">
      <c r="A376" s="97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2">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2">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2">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2">
      <c r="A380" s="97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2">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2">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2">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2">
      <c r="A384" s="97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2">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2">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2">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2">
      <c r="A388" s="97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2">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2">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2">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2">
      <c r="A392" s="977"/>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2">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77"/>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77"/>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77"/>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77"/>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2">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2">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2">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2">
      <c r="A430" s="977"/>
      <c r="B430" s="238"/>
      <c r="C430" s="235" t="s">
        <v>590</v>
      </c>
      <c r="D430" s="236"/>
      <c r="E430" s="224" t="s">
        <v>318</v>
      </c>
      <c r="F430" s="429"/>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2">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2">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2">
      <c r="A433" s="977"/>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670</v>
      </c>
      <c r="AN433" s="152"/>
      <c r="AO433" s="152"/>
      <c r="AP433" s="153"/>
      <c r="AQ433" s="151" t="s">
        <v>636</v>
      </c>
      <c r="AR433" s="152"/>
      <c r="AS433" s="152"/>
      <c r="AT433" s="153"/>
      <c r="AU433" s="152" t="s">
        <v>636</v>
      </c>
      <c r="AV433" s="152"/>
      <c r="AW433" s="152"/>
      <c r="AX433" s="196"/>
      <c r="AY433">
        <f t="shared" ref="AY433:AY435" si="63">$AY$431</f>
        <v>1</v>
      </c>
    </row>
    <row r="434" spans="1:51" ht="23.25" customHeight="1" x14ac:dyDescent="0.2">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636</v>
      </c>
      <c r="AC434" s="209"/>
      <c r="AD434" s="209"/>
      <c r="AE434" s="151" t="s">
        <v>636</v>
      </c>
      <c r="AF434" s="152"/>
      <c r="AG434" s="152"/>
      <c r="AH434" s="153"/>
      <c r="AI434" s="151" t="s">
        <v>636</v>
      </c>
      <c r="AJ434" s="152"/>
      <c r="AK434" s="152"/>
      <c r="AL434" s="152"/>
      <c r="AM434" s="151" t="s">
        <v>670</v>
      </c>
      <c r="AN434" s="152"/>
      <c r="AO434" s="152"/>
      <c r="AP434" s="153"/>
      <c r="AQ434" s="151" t="s">
        <v>636</v>
      </c>
      <c r="AR434" s="152"/>
      <c r="AS434" s="152"/>
      <c r="AT434" s="153"/>
      <c r="AU434" s="152" t="s">
        <v>636</v>
      </c>
      <c r="AV434" s="152"/>
      <c r="AW434" s="152"/>
      <c r="AX434" s="196"/>
      <c r="AY434">
        <f t="shared" si="63"/>
        <v>1</v>
      </c>
    </row>
    <row r="435" spans="1:51" ht="23.25" customHeight="1" x14ac:dyDescent="0.2">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636</v>
      </c>
      <c r="AF435" s="152"/>
      <c r="AG435" s="152"/>
      <c r="AH435" s="153"/>
      <c r="AI435" s="151" t="s">
        <v>636</v>
      </c>
      <c r="AJ435" s="152"/>
      <c r="AK435" s="152"/>
      <c r="AL435" s="152"/>
      <c r="AM435" s="151" t="s">
        <v>670</v>
      </c>
      <c r="AN435" s="152"/>
      <c r="AO435" s="152"/>
      <c r="AP435" s="153"/>
      <c r="AQ435" s="151" t="s">
        <v>636</v>
      </c>
      <c r="AR435" s="152"/>
      <c r="AS435" s="152"/>
      <c r="AT435" s="153"/>
      <c r="AU435" s="152" t="s">
        <v>636</v>
      </c>
      <c r="AV435" s="152"/>
      <c r="AW435" s="152"/>
      <c r="AX435" s="196"/>
      <c r="AY435">
        <f t="shared" si="63"/>
        <v>1</v>
      </c>
    </row>
    <row r="436" spans="1:51" ht="18.75" hidden="1" customHeight="1" x14ac:dyDescent="0.2">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2">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2">
      <c r="A438" s="977"/>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2">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2">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2">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2">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2">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2">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2">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2">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2">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2">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2">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2">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2">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2">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2">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2">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2">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customHeight="1" x14ac:dyDescent="0.2">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x14ac:dyDescent="0.2">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customHeight="1" x14ac:dyDescent="0.2">
      <c r="A458" s="977"/>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670</v>
      </c>
      <c r="AN458" s="152"/>
      <c r="AO458" s="152"/>
      <c r="AP458" s="153"/>
      <c r="AQ458" s="151" t="s">
        <v>636</v>
      </c>
      <c r="AR458" s="152"/>
      <c r="AS458" s="152"/>
      <c r="AT458" s="153"/>
      <c r="AU458" s="152" t="s">
        <v>636</v>
      </c>
      <c r="AV458" s="152"/>
      <c r="AW458" s="152"/>
      <c r="AX458" s="196"/>
      <c r="AY458">
        <f t="shared" ref="AY458:AY460" si="68">$AY$456</f>
        <v>1</v>
      </c>
    </row>
    <row r="459" spans="1:51" ht="23.25" customHeight="1" x14ac:dyDescent="0.2">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636</v>
      </c>
      <c r="AC459" s="209"/>
      <c r="AD459" s="209"/>
      <c r="AE459" s="151" t="s">
        <v>636</v>
      </c>
      <c r="AF459" s="152"/>
      <c r="AG459" s="152"/>
      <c r="AH459" s="153"/>
      <c r="AI459" s="151" t="s">
        <v>636</v>
      </c>
      <c r="AJ459" s="152"/>
      <c r="AK459" s="152"/>
      <c r="AL459" s="152"/>
      <c r="AM459" s="151" t="s">
        <v>670</v>
      </c>
      <c r="AN459" s="152"/>
      <c r="AO459" s="152"/>
      <c r="AP459" s="153"/>
      <c r="AQ459" s="151" t="s">
        <v>636</v>
      </c>
      <c r="AR459" s="152"/>
      <c r="AS459" s="152"/>
      <c r="AT459" s="153"/>
      <c r="AU459" s="152" t="s">
        <v>636</v>
      </c>
      <c r="AV459" s="152"/>
      <c r="AW459" s="152"/>
      <c r="AX459" s="196"/>
      <c r="AY459">
        <f t="shared" si="68"/>
        <v>1</v>
      </c>
    </row>
    <row r="460" spans="1:51" ht="23.25" customHeight="1" thickBot="1" x14ac:dyDescent="0.2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636</v>
      </c>
      <c r="AF460" s="152"/>
      <c r="AG460" s="152"/>
      <c r="AH460" s="153"/>
      <c r="AI460" s="151" t="s">
        <v>636</v>
      </c>
      <c r="AJ460" s="152"/>
      <c r="AK460" s="152"/>
      <c r="AL460" s="152"/>
      <c r="AM460" s="151" t="s">
        <v>670</v>
      </c>
      <c r="AN460" s="152"/>
      <c r="AO460" s="152"/>
      <c r="AP460" s="153"/>
      <c r="AQ460" s="151" t="s">
        <v>636</v>
      </c>
      <c r="AR460" s="152"/>
      <c r="AS460" s="152"/>
      <c r="AT460" s="153"/>
      <c r="AU460" s="152" t="s">
        <v>636</v>
      </c>
      <c r="AV460" s="152"/>
      <c r="AW460" s="152"/>
      <c r="AX460" s="196"/>
      <c r="AY460">
        <f t="shared" si="68"/>
        <v>1</v>
      </c>
    </row>
    <row r="461" spans="1:51" ht="18.75" hidden="1" customHeight="1" x14ac:dyDescent="0.2">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2">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2">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2">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2">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2">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2">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2">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2">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2">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2">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2">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2">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2">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2">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2">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2">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2">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2">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2">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9" hidden="1" customHeight="1" x14ac:dyDescent="0.2">
      <c r="A481" s="977"/>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2">
      <c r="A482" s="977"/>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2">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2">
      <c r="A484" s="977"/>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2">
      <c r="A487" s="97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2">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2">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2">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2">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2">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2">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2">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2">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2">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2">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2">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2">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2">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2">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2">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2">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2">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2">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2">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2">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2">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2">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2">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2">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2">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2">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2">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2">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2">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2">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2">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2">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2">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2">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2">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2">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2">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2">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2">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9" hidden="1" customHeight="1" x14ac:dyDescent="0.2">
      <c r="A535" s="977"/>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2">
      <c r="A538" s="977"/>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2">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2">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2">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2">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2">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2">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2">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2">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2">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2">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2">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2">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2">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2">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2">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2">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2">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2">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2">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2">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2">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2">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2">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2">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2">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2">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2">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2">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2">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2">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2">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2">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2">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2">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2">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2">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2">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2">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2">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2">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2">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9" hidden="1" customHeight="1" x14ac:dyDescent="0.2">
      <c r="A589" s="977"/>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2">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2">
      <c r="A592" s="977"/>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2">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2">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2">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2">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2">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2">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2">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2">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2">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2">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2">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2">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2">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2">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2">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2">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2">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2">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2">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2">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2">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2">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2">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2">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2">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2">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2">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2">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2">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2">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2">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2">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2">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2">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2">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2">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2">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2">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2">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9" hidden="1" customHeight="1" x14ac:dyDescent="0.2">
      <c r="A643" s="977"/>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2">
      <c r="A646" s="977"/>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2">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2">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2">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2">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2">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2">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2">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2">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2">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2">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2">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2">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2">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2">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2">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2">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2">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2">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2">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2">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2">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2">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2">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2">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2">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2">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2">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2">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2">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2">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2">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2">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2">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2">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2">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2">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2">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2">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2">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2">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2">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9" hidden="1" customHeight="1" x14ac:dyDescent="0.2">
      <c r="A697" s="977"/>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2">
      <c r="A698" s="97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5">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2">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2">
      <c r="A701" s="5"/>
      <c r="B701" s="6"/>
      <c r="C701" s="868"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9"/>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70.5" customHeight="1" x14ac:dyDescent="0.2">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80" t="s">
        <v>652</v>
      </c>
      <c r="AE702" s="881"/>
      <c r="AF702" s="881"/>
      <c r="AG702" s="870" t="s">
        <v>678</v>
      </c>
      <c r="AH702" s="871"/>
      <c r="AI702" s="871"/>
      <c r="AJ702" s="871"/>
      <c r="AK702" s="871"/>
      <c r="AL702" s="871"/>
      <c r="AM702" s="871"/>
      <c r="AN702" s="871"/>
      <c r="AO702" s="871"/>
      <c r="AP702" s="871"/>
      <c r="AQ702" s="871"/>
      <c r="AR702" s="871"/>
      <c r="AS702" s="871"/>
      <c r="AT702" s="871"/>
      <c r="AU702" s="871"/>
      <c r="AV702" s="871"/>
      <c r="AW702" s="871"/>
      <c r="AX702" s="872"/>
    </row>
    <row r="703" spans="1:51" ht="75" customHeight="1" x14ac:dyDescent="0.2">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652</v>
      </c>
      <c r="AE703" s="170"/>
      <c r="AF703" s="170"/>
      <c r="AG703" s="648" t="s">
        <v>679</v>
      </c>
      <c r="AH703" s="649"/>
      <c r="AI703" s="649"/>
      <c r="AJ703" s="649"/>
      <c r="AK703" s="649"/>
      <c r="AL703" s="649"/>
      <c r="AM703" s="649"/>
      <c r="AN703" s="649"/>
      <c r="AO703" s="649"/>
      <c r="AP703" s="649"/>
      <c r="AQ703" s="649"/>
      <c r="AR703" s="649"/>
      <c r="AS703" s="649"/>
      <c r="AT703" s="649"/>
      <c r="AU703" s="649"/>
      <c r="AV703" s="649"/>
      <c r="AW703" s="649"/>
      <c r="AX703" s="650"/>
    </row>
    <row r="704" spans="1:51" ht="86.25" customHeight="1" x14ac:dyDescent="0.2">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652</v>
      </c>
      <c r="AE704" s="567"/>
      <c r="AF704" s="567"/>
      <c r="AG704" s="409" t="s">
        <v>680</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2">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652</v>
      </c>
      <c r="AE705" s="717"/>
      <c r="AF705" s="717"/>
      <c r="AG705" s="758" t="s">
        <v>689</v>
      </c>
      <c r="AH705" s="759"/>
      <c r="AI705" s="759"/>
      <c r="AJ705" s="759"/>
      <c r="AK705" s="759"/>
      <c r="AL705" s="759"/>
      <c r="AM705" s="759"/>
      <c r="AN705" s="759"/>
      <c r="AO705" s="759"/>
      <c r="AP705" s="759"/>
      <c r="AQ705" s="759"/>
      <c r="AR705" s="759"/>
      <c r="AS705" s="759"/>
      <c r="AT705" s="759"/>
      <c r="AU705" s="759"/>
      <c r="AV705" s="759"/>
      <c r="AW705" s="759"/>
      <c r="AX705" s="760"/>
    </row>
    <row r="706" spans="1:50" ht="35.25" customHeight="1" x14ac:dyDescent="0.2">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681</v>
      </c>
      <c r="AE706" s="170"/>
      <c r="AF706" s="171"/>
      <c r="AG706" s="761"/>
      <c r="AH706" s="762"/>
      <c r="AI706" s="762"/>
      <c r="AJ706" s="762"/>
      <c r="AK706" s="762"/>
      <c r="AL706" s="762"/>
      <c r="AM706" s="762"/>
      <c r="AN706" s="762"/>
      <c r="AO706" s="762"/>
      <c r="AP706" s="762"/>
      <c r="AQ706" s="762"/>
      <c r="AR706" s="762"/>
      <c r="AS706" s="762"/>
      <c r="AT706" s="762"/>
      <c r="AU706" s="762"/>
      <c r="AV706" s="762"/>
      <c r="AW706" s="762"/>
      <c r="AX706" s="763"/>
    </row>
    <row r="707" spans="1:50" ht="26.25" customHeight="1" x14ac:dyDescent="0.2">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681</v>
      </c>
      <c r="AE707" s="565"/>
      <c r="AF707" s="565"/>
      <c r="AG707" s="761"/>
      <c r="AH707" s="762"/>
      <c r="AI707" s="762"/>
      <c r="AJ707" s="762"/>
      <c r="AK707" s="762"/>
      <c r="AL707" s="762"/>
      <c r="AM707" s="762"/>
      <c r="AN707" s="762"/>
      <c r="AO707" s="762"/>
      <c r="AP707" s="762"/>
      <c r="AQ707" s="762"/>
      <c r="AR707" s="762"/>
      <c r="AS707" s="762"/>
      <c r="AT707" s="762"/>
      <c r="AU707" s="762"/>
      <c r="AV707" s="762"/>
      <c r="AW707" s="762"/>
      <c r="AX707" s="763"/>
    </row>
    <row r="708" spans="1:50" ht="26.25" customHeight="1" x14ac:dyDescent="0.2">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682</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34.5" customHeight="1" x14ac:dyDescent="0.2">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652</v>
      </c>
      <c r="AE709" s="170"/>
      <c r="AF709" s="170"/>
      <c r="AG709" s="648" t="s">
        <v>684</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2">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682</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2">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652</v>
      </c>
      <c r="AE711" s="170"/>
      <c r="AF711" s="170"/>
      <c r="AG711" s="648" t="s">
        <v>683</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2">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682</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2">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682</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44.25" customHeight="1" x14ac:dyDescent="0.2">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652</v>
      </c>
      <c r="AE714" s="573"/>
      <c r="AF714" s="574"/>
      <c r="AG714" s="673" t="s">
        <v>685</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2">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652</v>
      </c>
      <c r="AE715" s="652"/>
      <c r="AF715" s="764"/>
      <c r="AG715" s="507" t="s">
        <v>686</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2">
      <c r="A716" s="639"/>
      <c r="B716" s="640"/>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39" t="s">
        <v>682</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2">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652</v>
      </c>
      <c r="AE717" s="170"/>
      <c r="AF717" s="170"/>
      <c r="AG717" s="648" t="s">
        <v>687</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2">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682</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2">
      <c r="A719" s="632" t="s">
        <v>57</v>
      </c>
      <c r="B719" s="633"/>
      <c r="C719" s="777" t="s">
        <v>143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87"/>
      <c r="AD719" s="651" t="s">
        <v>682</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5" customHeight="1" x14ac:dyDescent="0.2">
      <c r="A720" s="634"/>
      <c r="B720" s="635"/>
      <c r="C720" s="917" t="s">
        <v>260</v>
      </c>
      <c r="D720" s="915"/>
      <c r="E720" s="915"/>
      <c r="F720" s="918"/>
      <c r="G720" s="914" t="s">
        <v>261</v>
      </c>
      <c r="H720" s="915"/>
      <c r="I720" s="915"/>
      <c r="J720" s="915"/>
      <c r="K720" s="915"/>
      <c r="L720" s="915"/>
      <c r="M720" s="915"/>
      <c r="N720" s="914" t="s">
        <v>264</v>
      </c>
      <c r="O720" s="915"/>
      <c r="P720" s="915"/>
      <c r="Q720" s="915"/>
      <c r="R720" s="915"/>
      <c r="S720" s="915"/>
      <c r="T720" s="915"/>
      <c r="U720" s="915"/>
      <c r="V720" s="915"/>
      <c r="W720" s="915"/>
      <c r="X720" s="915"/>
      <c r="Y720" s="915"/>
      <c r="Z720" s="915"/>
      <c r="AA720" s="915"/>
      <c r="AB720" s="915"/>
      <c r="AC720" s="915"/>
      <c r="AD720" s="915"/>
      <c r="AE720" s="915"/>
      <c r="AF720" s="916"/>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2">
      <c r="A721" s="634"/>
      <c r="B721" s="635"/>
      <c r="C721" s="901"/>
      <c r="D721" s="902"/>
      <c r="E721" s="902"/>
      <c r="F721" s="903"/>
      <c r="G721" s="919"/>
      <c r="H721" s="920"/>
      <c r="I721" s="63" t="str">
        <f>IF(OR(G721="　", G721=""), "", "-")</f>
        <v/>
      </c>
      <c r="J721" s="900"/>
      <c r="K721" s="900"/>
      <c r="L721" s="63" t="str">
        <f>IF(M721="","","-")</f>
        <v/>
      </c>
      <c r="M721" s="64"/>
      <c r="N721" s="897"/>
      <c r="O721" s="898"/>
      <c r="P721" s="898"/>
      <c r="Q721" s="898"/>
      <c r="R721" s="898"/>
      <c r="S721" s="898"/>
      <c r="T721" s="898"/>
      <c r="U721" s="898"/>
      <c r="V721" s="898"/>
      <c r="W721" s="898"/>
      <c r="X721" s="898"/>
      <c r="Y721" s="898"/>
      <c r="Z721" s="898"/>
      <c r="AA721" s="898"/>
      <c r="AB721" s="898"/>
      <c r="AC721" s="898"/>
      <c r="AD721" s="898"/>
      <c r="AE721" s="898"/>
      <c r="AF721" s="899"/>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2">
      <c r="A722" s="634"/>
      <c r="B722" s="635"/>
      <c r="C722" s="901"/>
      <c r="D722" s="902"/>
      <c r="E722" s="902"/>
      <c r="F722" s="903"/>
      <c r="G722" s="919"/>
      <c r="H722" s="920"/>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2">
      <c r="A723" s="634"/>
      <c r="B723" s="635"/>
      <c r="C723" s="901"/>
      <c r="D723" s="902"/>
      <c r="E723" s="902"/>
      <c r="F723" s="903"/>
      <c r="G723" s="919"/>
      <c r="H723" s="920"/>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2">
      <c r="A724" s="634"/>
      <c r="B724" s="635"/>
      <c r="C724" s="901"/>
      <c r="D724" s="902"/>
      <c r="E724" s="902"/>
      <c r="F724" s="903"/>
      <c r="G724" s="919"/>
      <c r="H724" s="920"/>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2">
      <c r="A725" s="636"/>
      <c r="B725" s="637"/>
      <c r="C725" s="901"/>
      <c r="D725" s="902"/>
      <c r="E725" s="902"/>
      <c r="F725" s="903"/>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2">
      <c r="A726" s="602" t="s">
        <v>47</v>
      </c>
      <c r="B726" s="603"/>
      <c r="C726" s="424" t="s">
        <v>52</v>
      </c>
      <c r="D726" s="562"/>
      <c r="E726" s="562"/>
      <c r="F726" s="563"/>
      <c r="G726" s="784" t="s">
        <v>688</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2" ht="67.5" customHeight="1" thickBot="1" x14ac:dyDescent="0.25">
      <c r="A727" s="604"/>
      <c r="B727" s="605"/>
      <c r="C727" s="679" t="s">
        <v>56</v>
      </c>
      <c r="D727" s="680"/>
      <c r="E727" s="680"/>
      <c r="F727" s="681"/>
      <c r="G727" s="782" t="s">
        <v>673</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2" ht="24" customHeight="1" x14ac:dyDescent="0.2">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5">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2">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5">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2">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5">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2">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5">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2">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2">
      <c r="A737" s="142" t="s">
        <v>591</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316</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315</v>
      </c>
      <c r="B739" s="94"/>
      <c r="C739" s="94"/>
      <c r="D739" s="94"/>
      <c r="E739" s="90" t="s">
        <v>636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314</v>
      </c>
      <c r="B740" s="94"/>
      <c r="C740" s="94"/>
      <c r="D740" s="94"/>
      <c r="E740" s="90" t="s">
        <v>636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313</v>
      </c>
      <c r="B741" s="94"/>
      <c r="C741" s="94"/>
      <c r="D741" s="94"/>
      <c r="E741" s="90" t="s">
        <v>636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312</v>
      </c>
      <c r="B742" s="94"/>
      <c r="C742" s="94"/>
      <c r="D742" s="94"/>
      <c r="E742" s="90" t="s">
        <v>636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311</v>
      </c>
      <c r="B743" s="94"/>
      <c r="C743" s="94"/>
      <c r="D743" s="94"/>
      <c r="E743" s="90" t="s">
        <v>636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310</v>
      </c>
      <c r="B744" s="94"/>
      <c r="C744" s="94"/>
      <c r="D744" s="94"/>
      <c r="E744" s="90" t="s">
        <v>636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309</v>
      </c>
      <c r="B745" s="94"/>
      <c r="C745" s="94"/>
      <c r="D745" s="94"/>
      <c r="E745" s="99" t="s">
        <v>651</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464</v>
      </c>
      <c r="B746" s="94"/>
      <c r="C746" s="94"/>
      <c r="D746" s="94"/>
      <c r="E746" s="97" t="s">
        <v>629</v>
      </c>
      <c r="F746" s="98"/>
      <c r="G746" s="98"/>
      <c r="H746" s="85" t="str">
        <f>IF(E746="","","-")</f>
        <v>-</v>
      </c>
      <c r="I746" s="98"/>
      <c r="J746" s="98"/>
      <c r="K746" s="85" t="str">
        <f>IF(I746="","","-")</f>
        <v/>
      </c>
      <c r="L746" s="89">
        <v>451</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428</v>
      </c>
      <c r="B747" s="94"/>
      <c r="C747" s="94"/>
      <c r="D747" s="94"/>
      <c r="E747" s="97" t="s">
        <v>629</v>
      </c>
      <c r="F747" s="98"/>
      <c r="G747" s="98"/>
      <c r="H747" s="85" t="str">
        <f>IF(E747="","","-")</f>
        <v>-</v>
      </c>
      <c r="I747" s="98"/>
      <c r="J747" s="98"/>
      <c r="K747" s="85" t="str">
        <f>IF(I747="","","-")</f>
        <v/>
      </c>
      <c r="L747" s="89">
        <v>484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4" customHeight="1" x14ac:dyDescent="0.2">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4"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hidden="1"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hidden="1"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65.25" customHeight="1" thickBot="1" x14ac:dyDescent="0.25">
      <c r="A786" s="771"/>
      <c r="B786" s="772"/>
      <c r="C786" s="772"/>
      <c r="D786" s="772"/>
      <c r="E786" s="772"/>
      <c r="F786" s="77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741" t="s">
        <v>305</v>
      </c>
      <c r="B787" s="742"/>
      <c r="C787" s="742"/>
      <c r="D787" s="742"/>
      <c r="E787" s="742"/>
      <c r="F787" s="743"/>
      <c r="G787" s="420" t="s">
        <v>281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2">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2">
      <c r="A789" s="537"/>
      <c r="B789" s="744"/>
      <c r="C789" s="744"/>
      <c r="D789" s="744"/>
      <c r="E789" s="744"/>
      <c r="F789" s="745"/>
      <c r="G789" s="430"/>
      <c r="H789" s="431"/>
      <c r="I789" s="431"/>
      <c r="J789" s="431"/>
      <c r="K789" s="432"/>
      <c r="L789" s="433" t="s">
        <v>672</v>
      </c>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2">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2">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2">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2">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2">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2">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2">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2">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2">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2">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2">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2">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2">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v>0</v>
      </c>
      <c r="AV802" s="437"/>
      <c r="AW802" s="437"/>
      <c r="AX802" s="438"/>
      <c r="AY802">
        <f t="shared" ref="AY802:AY812" si="115">$AY$800</f>
        <v>0</v>
      </c>
    </row>
    <row r="803" spans="1:51" ht="24.75" hidden="1" customHeight="1" x14ac:dyDescent="0.2">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2">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2">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2">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2">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2">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2">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2">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2">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5">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2">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2">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2">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2">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2">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2">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2">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2">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2">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2">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2">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2">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5">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2">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2">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2">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2">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2">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2">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2">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2">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2">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2">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2">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2">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2">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5">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8" t="s">
        <v>265</v>
      </c>
      <c r="AM839" s="939"/>
      <c r="AN839" s="939"/>
      <c r="AO839" s="87" t="s">
        <v>263</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45.75" customHeight="1" x14ac:dyDescent="0.2">
      <c r="A845" s="386">
        <v>1</v>
      </c>
      <c r="B845" s="386">
        <v>1</v>
      </c>
      <c r="C845" s="400" t="s">
        <v>654</v>
      </c>
      <c r="D845" s="400"/>
      <c r="E845" s="400"/>
      <c r="F845" s="400"/>
      <c r="G845" s="400"/>
      <c r="H845" s="400"/>
      <c r="I845" s="400"/>
      <c r="J845" s="401">
        <v>2010405010590</v>
      </c>
      <c r="K845" s="402"/>
      <c r="L845" s="402"/>
      <c r="M845" s="402"/>
      <c r="N845" s="402"/>
      <c r="O845" s="402"/>
      <c r="P845" s="302" t="s">
        <v>653</v>
      </c>
      <c r="Q845" s="302"/>
      <c r="R845" s="302"/>
      <c r="S845" s="302"/>
      <c r="T845" s="302"/>
      <c r="U845" s="302"/>
      <c r="V845" s="302"/>
      <c r="W845" s="302"/>
      <c r="X845" s="302"/>
      <c r="Y845" s="303">
        <v>1</v>
      </c>
      <c r="Z845" s="304"/>
      <c r="AA845" s="304"/>
      <c r="AB845" s="305"/>
      <c r="AC845" s="307" t="s">
        <v>297</v>
      </c>
      <c r="AD845" s="308"/>
      <c r="AE845" s="308"/>
      <c r="AF845" s="308"/>
      <c r="AG845" s="308"/>
      <c r="AH845" s="403" t="s">
        <v>636</v>
      </c>
      <c r="AI845" s="404"/>
      <c r="AJ845" s="404"/>
      <c r="AK845" s="404"/>
      <c r="AL845" s="311" t="s">
        <v>636</v>
      </c>
      <c r="AM845" s="312"/>
      <c r="AN845" s="312"/>
      <c r="AO845" s="313"/>
      <c r="AP845" s="306"/>
      <c r="AQ845" s="306"/>
      <c r="AR845" s="306"/>
      <c r="AS845" s="306"/>
      <c r="AT845" s="306"/>
      <c r="AU845" s="306"/>
      <c r="AV845" s="306"/>
      <c r="AW845" s="306"/>
      <c r="AX845" s="306"/>
    </row>
    <row r="846" spans="1:51" ht="45.75" customHeight="1" x14ac:dyDescent="0.2">
      <c r="A846" s="386">
        <v>2</v>
      </c>
      <c r="B846" s="386">
        <v>1</v>
      </c>
      <c r="C846" s="405" t="s">
        <v>655</v>
      </c>
      <c r="D846" s="400"/>
      <c r="E846" s="400"/>
      <c r="F846" s="400"/>
      <c r="G846" s="400"/>
      <c r="H846" s="400"/>
      <c r="I846" s="400"/>
      <c r="J846" s="401">
        <v>6010005017933</v>
      </c>
      <c r="K846" s="402"/>
      <c r="L846" s="402"/>
      <c r="M846" s="402"/>
      <c r="N846" s="402"/>
      <c r="O846" s="402"/>
      <c r="P846" s="302" t="s">
        <v>656</v>
      </c>
      <c r="Q846" s="302"/>
      <c r="R846" s="302"/>
      <c r="S846" s="302"/>
      <c r="T846" s="302"/>
      <c r="U846" s="302"/>
      <c r="V846" s="302"/>
      <c r="W846" s="302"/>
      <c r="X846" s="302"/>
      <c r="Y846" s="303">
        <v>1</v>
      </c>
      <c r="Z846" s="304"/>
      <c r="AA846" s="304"/>
      <c r="AB846" s="305"/>
      <c r="AC846" s="307" t="s">
        <v>297</v>
      </c>
      <c r="AD846" s="308"/>
      <c r="AE846" s="308"/>
      <c r="AF846" s="308"/>
      <c r="AG846" s="308"/>
      <c r="AH846" s="403" t="s">
        <v>636</v>
      </c>
      <c r="AI846" s="404"/>
      <c r="AJ846" s="404"/>
      <c r="AK846" s="404"/>
      <c r="AL846" s="311" t="s">
        <v>636</v>
      </c>
      <c r="AM846" s="312"/>
      <c r="AN846" s="312"/>
      <c r="AO846" s="313"/>
      <c r="AP846" s="306"/>
      <c r="AQ846" s="306"/>
      <c r="AR846" s="306"/>
      <c r="AS846" s="306"/>
      <c r="AT846" s="306"/>
      <c r="AU846" s="306"/>
      <c r="AV846" s="306"/>
      <c r="AW846" s="306"/>
      <c r="AX846" s="306"/>
      <c r="AY846">
        <f>COUNTA($C$846)</f>
        <v>1</v>
      </c>
    </row>
    <row r="847" spans="1:51" ht="45.75" customHeight="1" x14ac:dyDescent="0.2">
      <c r="A847" s="386">
        <v>3</v>
      </c>
      <c r="B847" s="386">
        <v>1</v>
      </c>
      <c r="C847" s="405" t="s">
        <v>657</v>
      </c>
      <c r="D847" s="400"/>
      <c r="E847" s="400"/>
      <c r="F847" s="400"/>
      <c r="G847" s="400"/>
      <c r="H847" s="400"/>
      <c r="I847" s="400"/>
      <c r="J847" s="401">
        <v>9030001016851</v>
      </c>
      <c r="K847" s="402"/>
      <c r="L847" s="402"/>
      <c r="M847" s="402"/>
      <c r="N847" s="402"/>
      <c r="O847" s="402"/>
      <c r="P847" s="406" t="s">
        <v>658</v>
      </c>
      <c r="Q847" s="302"/>
      <c r="R847" s="302"/>
      <c r="S847" s="302"/>
      <c r="T847" s="302"/>
      <c r="U847" s="302"/>
      <c r="V847" s="302"/>
      <c r="W847" s="302"/>
      <c r="X847" s="302"/>
      <c r="Y847" s="303">
        <v>1</v>
      </c>
      <c r="Z847" s="304"/>
      <c r="AA847" s="304"/>
      <c r="AB847" s="305"/>
      <c r="AC847" s="307" t="s">
        <v>297</v>
      </c>
      <c r="AD847" s="308"/>
      <c r="AE847" s="308"/>
      <c r="AF847" s="308"/>
      <c r="AG847" s="308"/>
      <c r="AH847" s="309" t="s">
        <v>636</v>
      </c>
      <c r="AI847" s="310"/>
      <c r="AJ847" s="310"/>
      <c r="AK847" s="310"/>
      <c r="AL847" s="311" t="s">
        <v>636</v>
      </c>
      <c r="AM847" s="312"/>
      <c r="AN847" s="312"/>
      <c r="AO847" s="313"/>
      <c r="AP847" s="306"/>
      <c r="AQ847" s="306"/>
      <c r="AR847" s="306"/>
      <c r="AS847" s="306"/>
      <c r="AT847" s="306"/>
      <c r="AU847" s="306"/>
      <c r="AV847" s="306"/>
      <c r="AW847" s="306"/>
      <c r="AX847" s="306"/>
      <c r="AY847">
        <f>COUNTA($C$847)</f>
        <v>1</v>
      </c>
    </row>
    <row r="848" spans="1:51" ht="75.75" customHeight="1" x14ac:dyDescent="0.2">
      <c r="A848" s="386">
        <v>4</v>
      </c>
      <c r="B848" s="386">
        <v>1</v>
      </c>
      <c r="C848" s="405" t="s">
        <v>659</v>
      </c>
      <c r="D848" s="400"/>
      <c r="E848" s="400"/>
      <c r="F848" s="400"/>
      <c r="G848" s="400"/>
      <c r="H848" s="400"/>
      <c r="I848" s="400"/>
      <c r="J848" s="401" t="s">
        <v>636</v>
      </c>
      <c r="K848" s="402"/>
      <c r="L848" s="402"/>
      <c r="M848" s="402"/>
      <c r="N848" s="402"/>
      <c r="O848" s="402"/>
      <c r="P848" s="406" t="s">
        <v>660</v>
      </c>
      <c r="Q848" s="302"/>
      <c r="R848" s="302"/>
      <c r="S848" s="302"/>
      <c r="T848" s="302"/>
      <c r="U848" s="302"/>
      <c r="V848" s="302"/>
      <c r="W848" s="302"/>
      <c r="X848" s="302"/>
      <c r="Y848" s="303">
        <v>1</v>
      </c>
      <c r="Z848" s="304"/>
      <c r="AA848" s="304"/>
      <c r="AB848" s="305"/>
      <c r="AC848" s="307" t="s">
        <v>297</v>
      </c>
      <c r="AD848" s="308"/>
      <c r="AE848" s="308"/>
      <c r="AF848" s="308"/>
      <c r="AG848" s="308"/>
      <c r="AH848" s="309" t="s">
        <v>636</v>
      </c>
      <c r="AI848" s="310"/>
      <c r="AJ848" s="310"/>
      <c r="AK848" s="310"/>
      <c r="AL848" s="311" t="s">
        <v>636</v>
      </c>
      <c r="AM848" s="312"/>
      <c r="AN848" s="312"/>
      <c r="AO848" s="313"/>
      <c r="AP848" s="306"/>
      <c r="AQ848" s="306"/>
      <c r="AR848" s="306"/>
      <c r="AS848" s="306"/>
      <c r="AT848" s="306"/>
      <c r="AU848" s="306"/>
      <c r="AV848" s="306"/>
      <c r="AW848" s="306"/>
      <c r="AX848" s="306"/>
      <c r="AY848">
        <f>COUNTA($C$848)</f>
        <v>1</v>
      </c>
    </row>
    <row r="849" spans="1:51" ht="73.5" customHeight="1" x14ac:dyDescent="0.2">
      <c r="A849" s="386">
        <v>5</v>
      </c>
      <c r="B849" s="386">
        <v>1</v>
      </c>
      <c r="C849" s="405" t="s">
        <v>661</v>
      </c>
      <c r="D849" s="400"/>
      <c r="E849" s="400"/>
      <c r="F849" s="400"/>
      <c r="G849" s="400"/>
      <c r="H849" s="400"/>
      <c r="I849" s="400"/>
      <c r="J849" s="401" t="s">
        <v>636</v>
      </c>
      <c r="K849" s="402"/>
      <c r="L849" s="402"/>
      <c r="M849" s="402"/>
      <c r="N849" s="402"/>
      <c r="O849" s="402"/>
      <c r="P849" s="302" t="s">
        <v>662</v>
      </c>
      <c r="Q849" s="302"/>
      <c r="R849" s="302"/>
      <c r="S849" s="302"/>
      <c r="T849" s="302"/>
      <c r="U849" s="302"/>
      <c r="V849" s="302"/>
      <c r="W849" s="302"/>
      <c r="X849" s="302"/>
      <c r="Y849" s="303">
        <v>1</v>
      </c>
      <c r="Z849" s="304"/>
      <c r="AA849" s="304"/>
      <c r="AB849" s="305"/>
      <c r="AC849" s="307" t="s">
        <v>297</v>
      </c>
      <c r="AD849" s="308"/>
      <c r="AE849" s="308"/>
      <c r="AF849" s="308"/>
      <c r="AG849" s="308"/>
      <c r="AH849" s="309" t="s">
        <v>636</v>
      </c>
      <c r="AI849" s="310"/>
      <c r="AJ849" s="310"/>
      <c r="AK849" s="310"/>
      <c r="AL849" s="311" t="s">
        <v>636</v>
      </c>
      <c r="AM849" s="312"/>
      <c r="AN849" s="312"/>
      <c r="AO849" s="313"/>
      <c r="AP849" s="306"/>
      <c r="AQ849" s="306"/>
      <c r="AR849" s="306"/>
      <c r="AS849" s="306"/>
      <c r="AT849" s="306"/>
      <c r="AU849" s="306"/>
      <c r="AV849" s="306"/>
      <c r="AW849" s="306"/>
      <c r="AX849" s="306"/>
      <c r="AY849">
        <f>COUNTA($C$849)</f>
        <v>1</v>
      </c>
    </row>
    <row r="850" spans="1:51" ht="30" customHeight="1" x14ac:dyDescent="0.2">
      <c r="A850" s="386">
        <v>6</v>
      </c>
      <c r="B850" s="386">
        <v>1</v>
      </c>
      <c r="C850" s="405" t="s">
        <v>663</v>
      </c>
      <c r="D850" s="400"/>
      <c r="E850" s="400"/>
      <c r="F850" s="400"/>
      <c r="G850" s="400"/>
      <c r="H850" s="400"/>
      <c r="I850" s="400"/>
      <c r="J850" s="401">
        <v>6050001026257</v>
      </c>
      <c r="K850" s="402"/>
      <c r="L850" s="402"/>
      <c r="M850" s="402"/>
      <c r="N850" s="402"/>
      <c r="O850" s="402"/>
      <c r="P850" s="302" t="s">
        <v>664</v>
      </c>
      <c r="Q850" s="302"/>
      <c r="R850" s="302"/>
      <c r="S850" s="302"/>
      <c r="T850" s="302"/>
      <c r="U850" s="302"/>
      <c r="V850" s="302"/>
      <c r="W850" s="302"/>
      <c r="X850" s="302"/>
      <c r="Y850" s="303">
        <v>0.3</v>
      </c>
      <c r="Z850" s="304"/>
      <c r="AA850" s="304"/>
      <c r="AB850" s="305"/>
      <c r="AC850" s="307" t="s">
        <v>297</v>
      </c>
      <c r="AD850" s="308"/>
      <c r="AE850" s="308"/>
      <c r="AF850" s="308"/>
      <c r="AG850" s="308"/>
      <c r="AH850" s="309" t="s">
        <v>636</v>
      </c>
      <c r="AI850" s="310"/>
      <c r="AJ850" s="310"/>
      <c r="AK850" s="310"/>
      <c r="AL850" s="311" t="s">
        <v>636</v>
      </c>
      <c r="AM850" s="312"/>
      <c r="AN850" s="312"/>
      <c r="AO850" s="313"/>
      <c r="AP850" s="306"/>
      <c r="AQ850" s="306"/>
      <c r="AR850" s="306"/>
      <c r="AS850" s="306"/>
      <c r="AT850" s="306"/>
      <c r="AU850" s="306"/>
      <c r="AV850" s="306"/>
      <c r="AW850" s="306"/>
      <c r="AX850" s="306"/>
      <c r="AY850">
        <f>COUNTA($C$850)</f>
        <v>1</v>
      </c>
    </row>
    <row r="851" spans="1:51" ht="30" customHeight="1" x14ac:dyDescent="0.2">
      <c r="A851" s="386">
        <v>7</v>
      </c>
      <c r="B851" s="386">
        <v>1</v>
      </c>
      <c r="C851" s="405" t="s">
        <v>665</v>
      </c>
      <c r="D851" s="400"/>
      <c r="E851" s="400"/>
      <c r="F851" s="400"/>
      <c r="G851" s="400"/>
      <c r="H851" s="400"/>
      <c r="I851" s="400"/>
      <c r="J851" s="401">
        <v>6010701006537</v>
      </c>
      <c r="K851" s="402"/>
      <c r="L851" s="402"/>
      <c r="M851" s="402"/>
      <c r="N851" s="402"/>
      <c r="O851" s="402"/>
      <c r="P851" s="302" t="s">
        <v>666</v>
      </c>
      <c r="Q851" s="302"/>
      <c r="R851" s="302"/>
      <c r="S851" s="302"/>
      <c r="T851" s="302"/>
      <c r="U851" s="302"/>
      <c r="V851" s="302"/>
      <c r="W851" s="302"/>
      <c r="X851" s="302"/>
      <c r="Y851" s="303">
        <v>0.2</v>
      </c>
      <c r="Z851" s="304"/>
      <c r="AA851" s="304"/>
      <c r="AB851" s="305"/>
      <c r="AC851" s="307" t="s">
        <v>297</v>
      </c>
      <c r="AD851" s="308"/>
      <c r="AE851" s="308"/>
      <c r="AF851" s="308"/>
      <c r="AG851" s="308"/>
      <c r="AH851" s="309" t="s">
        <v>636</v>
      </c>
      <c r="AI851" s="310"/>
      <c r="AJ851" s="310"/>
      <c r="AK851" s="310"/>
      <c r="AL851" s="311" t="s">
        <v>636</v>
      </c>
      <c r="AM851" s="312"/>
      <c r="AN851" s="312"/>
      <c r="AO851" s="313"/>
      <c r="AP851" s="306"/>
      <c r="AQ851" s="306"/>
      <c r="AR851" s="306"/>
      <c r="AS851" s="306"/>
      <c r="AT851" s="306"/>
      <c r="AU851" s="306"/>
      <c r="AV851" s="306"/>
      <c r="AW851" s="306"/>
      <c r="AX851" s="306"/>
      <c r="AY851">
        <f>COUNTA($C$851)</f>
        <v>1</v>
      </c>
    </row>
    <row r="852" spans="1:51" ht="30" customHeight="1" x14ac:dyDescent="0.2">
      <c r="A852" s="386">
        <v>8</v>
      </c>
      <c r="B852" s="386">
        <v>1</v>
      </c>
      <c r="C852" s="400" t="s">
        <v>667</v>
      </c>
      <c r="D852" s="400"/>
      <c r="E852" s="400"/>
      <c r="F852" s="400"/>
      <c r="G852" s="400"/>
      <c r="H852" s="400"/>
      <c r="I852" s="400"/>
      <c r="J852" s="401">
        <v>7050002040000</v>
      </c>
      <c r="K852" s="402"/>
      <c r="L852" s="402"/>
      <c r="M852" s="402"/>
      <c r="N852" s="402"/>
      <c r="O852" s="402"/>
      <c r="P852" s="302" t="s">
        <v>668</v>
      </c>
      <c r="Q852" s="302"/>
      <c r="R852" s="302"/>
      <c r="S852" s="302"/>
      <c r="T852" s="302"/>
      <c r="U852" s="302"/>
      <c r="V852" s="302"/>
      <c r="W852" s="302"/>
      <c r="X852" s="302"/>
      <c r="Y852" s="303">
        <v>0.1</v>
      </c>
      <c r="Z852" s="304"/>
      <c r="AA852" s="304"/>
      <c r="AB852" s="305"/>
      <c r="AC852" s="307" t="s">
        <v>297</v>
      </c>
      <c r="AD852" s="308"/>
      <c r="AE852" s="308"/>
      <c r="AF852" s="308"/>
      <c r="AG852" s="308"/>
      <c r="AH852" s="309" t="s">
        <v>636</v>
      </c>
      <c r="AI852" s="310"/>
      <c r="AJ852" s="310"/>
      <c r="AK852" s="310"/>
      <c r="AL852" s="311" t="s">
        <v>636</v>
      </c>
      <c r="AM852" s="312"/>
      <c r="AN852" s="312"/>
      <c r="AO852" s="313"/>
      <c r="AP852" s="306"/>
      <c r="AQ852" s="306"/>
      <c r="AR852" s="306"/>
      <c r="AS852" s="306"/>
      <c r="AT852" s="306"/>
      <c r="AU852" s="306"/>
      <c r="AV852" s="306"/>
      <c r="AW852" s="306"/>
      <c r="AX852" s="306"/>
      <c r="AY852">
        <f>COUNTA($C$852)</f>
        <v>1</v>
      </c>
    </row>
    <row r="853" spans="1:51" ht="30" hidden="1" customHeight="1" x14ac:dyDescent="0.2">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2">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2">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2">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2">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2">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2">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2">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2">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2">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2">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2">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2">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2">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2">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2">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2">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2">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2">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2">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2">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2">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2">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2">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2">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2">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2">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2">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2">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2">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2">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2">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2">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2">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2">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2">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2">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2">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2">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2">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2">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2">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2">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2">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2">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2">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2">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2">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2">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2">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2">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2">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2">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2">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2">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2">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2">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2">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2">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2">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2">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2">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2">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2">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2">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2">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2">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2">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2">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2">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2">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2">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2">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2">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2">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2">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2">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2">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2">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2">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2">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2">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2">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2">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2">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2">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2">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2">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2">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2">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2">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2">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2">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2">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2">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2">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2">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2">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2">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2">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2">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2">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2">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2">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2">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2">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2">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2">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2">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2">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2">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2">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2">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2">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2">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2">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2">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2">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2">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2">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2">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2">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2">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2">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2">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2">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2">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2">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2">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2">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2">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2">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2">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2">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2">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2">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2">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2">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2">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2">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2">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2">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2">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2">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2">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2">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2">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2">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2">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2">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2">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2">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2">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2">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2">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2">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2">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2">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2">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2">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2">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2">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2">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2">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2">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2">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2">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2">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2">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2">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2">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2">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2">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2">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2">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2">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2">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2">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2">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2">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2">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2">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2">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2">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2">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2">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2">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2">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2">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2">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2">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2">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2">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2">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2">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2">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2">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2">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2">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2">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2">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2">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2">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2">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2">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2">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2">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2">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2">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2">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2">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2">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2">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2">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2">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2">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2">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2">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2">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2">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2">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2">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2">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2">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2">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2">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2">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2">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2">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2">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2">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2">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2">
      <c r="A1106" s="873" t="s">
        <v>250</v>
      </c>
      <c r="B1106" s="874"/>
      <c r="C1106" s="874"/>
      <c r="D1106" s="874"/>
      <c r="E1106" s="874"/>
      <c r="F1106" s="874"/>
      <c r="G1106" s="874"/>
      <c r="H1106" s="874"/>
      <c r="I1106" s="874"/>
      <c r="J1106" s="874"/>
      <c r="K1106" s="874"/>
      <c r="L1106" s="874"/>
      <c r="M1106" s="874"/>
      <c r="N1106" s="874"/>
      <c r="O1106" s="874"/>
      <c r="P1106" s="874"/>
      <c r="Q1106" s="874"/>
      <c r="R1106" s="874"/>
      <c r="S1106" s="874"/>
      <c r="T1106" s="874"/>
      <c r="U1106" s="874"/>
      <c r="V1106" s="874"/>
      <c r="W1106" s="874"/>
      <c r="X1106" s="874"/>
      <c r="Y1106" s="874"/>
      <c r="Z1106" s="874"/>
      <c r="AA1106" s="874"/>
      <c r="AB1106" s="874"/>
      <c r="AC1106" s="874"/>
      <c r="AD1106" s="874"/>
      <c r="AE1106" s="874"/>
      <c r="AF1106" s="874"/>
      <c r="AG1106" s="874"/>
      <c r="AH1106" s="874"/>
      <c r="AI1106" s="874"/>
      <c r="AJ1106" s="874"/>
      <c r="AK1106" s="875"/>
      <c r="AL1106" s="940" t="s">
        <v>265</v>
      </c>
      <c r="AM1106" s="941"/>
      <c r="AN1106" s="941"/>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86"/>
      <c r="B1109" s="386"/>
      <c r="C1109" s="262" t="s">
        <v>215</v>
      </c>
      <c r="D1109" s="876"/>
      <c r="E1109" s="262" t="s">
        <v>214</v>
      </c>
      <c r="F1109" s="876"/>
      <c r="G1109" s="876"/>
      <c r="H1109" s="876"/>
      <c r="I1109" s="876"/>
      <c r="J1109" s="262" t="s">
        <v>221</v>
      </c>
      <c r="K1109" s="262"/>
      <c r="L1109" s="262"/>
      <c r="M1109" s="262"/>
      <c r="N1109" s="262"/>
      <c r="O1109" s="262"/>
      <c r="P1109" s="330" t="s">
        <v>27</v>
      </c>
      <c r="Q1109" s="330"/>
      <c r="R1109" s="330"/>
      <c r="S1109" s="330"/>
      <c r="T1109" s="330"/>
      <c r="U1109" s="330"/>
      <c r="V1109" s="330"/>
      <c r="W1109" s="330"/>
      <c r="X1109" s="330"/>
      <c r="Y1109" s="262" t="s">
        <v>223</v>
      </c>
      <c r="Z1109" s="876"/>
      <c r="AA1109" s="876"/>
      <c r="AB1109" s="876"/>
      <c r="AC1109" s="262" t="s">
        <v>197</v>
      </c>
      <c r="AD1109" s="262"/>
      <c r="AE1109" s="262"/>
      <c r="AF1109" s="262"/>
      <c r="AG1109" s="262"/>
      <c r="AH1109" s="330" t="s">
        <v>210</v>
      </c>
      <c r="AI1109" s="331"/>
      <c r="AJ1109" s="331"/>
      <c r="AK1109" s="331"/>
      <c r="AL1109" s="331" t="s">
        <v>21</v>
      </c>
      <c r="AM1109" s="331"/>
      <c r="AN1109" s="331"/>
      <c r="AO1109" s="879"/>
      <c r="AP1109" s="408" t="s">
        <v>251</v>
      </c>
      <c r="AQ1109" s="408"/>
      <c r="AR1109" s="408"/>
      <c r="AS1109" s="408"/>
      <c r="AT1109" s="408"/>
      <c r="AU1109" s="408"/>
      <c r="AV1109" s="408"/>
      <c r="AW1109" s="408"/>
      <c r="AX1109" s="408"/>
    </row>
    <row r="1110" spans="1:51" ht="30" customHeight="1" x14ac:dyDescent="0.2">
      <c r="A1110" s="386">
        <v>1</v>
      </c>
      <c r="B1110" s="386">
        <v>1</v>
      </c>
      <c r="C1110" s="878"/>
      <c r="D1110" s="878"/>
      <c r="E1110" s="877"/>
      <c r="F1110" s="877"/>
      <c r="G1110" s="877"/>
      <c r="H1110" s="877"/>
      <c r="I1110" s="877"/>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2">
      <c r="A1111" s="386">
        <v>2</v>
      </c>
      <c r="B1111" s="386">
        <v>1</v>
      </c>
      <c r="C1111" s="878"/>
      <c r="D1111" s="878"/>
      <c r="E1111" s="877"/>
      <c r="F1111" s="877"/>
      <c r="G1111" s="877"/>
      <c r="H1111" s="877"/>
      <c r="I1111" s="877"/>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2">
      <c r="A1112" s="386">
        <v>3</v>
      </c>
      <c r="B1112" s="386">
        <v>1</v>
      </c>
      <c r="C1112" s="878"/>
      <c r="D1112" s="878"/>
      <c r="E1112" s="877"/>
      <c r="F1112" s="877"/>
      <c r="G1112" s="877"/>
      <c r="H1112" s="877"/>
      <c r="I1112" s="877"/>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2">
      <c r="A1113" s="386">
        <v>4</v>
      </c>
      <c r="B1113" s="386">
        <v>1</v>
      </c>
      <c r="C1113" s="878"/>
      <c r="D1113" s="878"/>
      <c r="E1113" s="877"/>
      <c r="F1113" s="877"/>
      <c r="G1113" s="877"/>
      <c r="H1113" s="877"/>
      <c r="I1113" s="877"/>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2">
      <c r="A1114" s="386">
        <v>5</v>
      </c>
      <c r="B1114" s="386">
        <v>1</v>
      </c>
      <c r="C1114" s="878"/>
      <c r="D1114" s="878"/>
      <c r="E1114" s="877"/>
      <c r="F1114" s="877"/>
      <c r="G1114" s="877"/>
      <c r="H1114" s="877"/>
      <c r="I1114" s="877"/>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2">
      <c r="A1115" s="386">
        <v>6</v>
      </c>
      <c r="B1115" s="386">
        <v>1</v>
      </c>
      <c r="C1115" s="878"/>
      <c r="D1115" s="878"/>
      <c r="E1115" s="877"/>
      <c r="F1115" s="877"/>
      <c r="G1115" s="877"/>
      <c r="H1115" s="877"/>
      <c r="I1115" s="877"/>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2">
      <c r="A1116" s="386">
        <v>7</v>
      </c>
      <c r="B1116" s="386">
        <v>1</v>
      </c>
      <c r="C1116" s="878"/>
      <c r="D1116" s="878"/>
      <c r="E1116" s="877"/>
      <c r="F1116" s="877"/>
      <c r="G1116" s="877"/>
      <c r="H1116" s="877"/>
      <c r="I1116" s="877"/>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2">
      <c r="A1117" s="386">
        <v>8</v>
      </c>
      <c r="B1117" s="386">
        <v>1</v>
      </c>
      <c r="C1117" s="878"/>
      <c r="D1117" s="878"/>
      <c r="E1117" s="877"/>
      <c r="F1117" s="877"/>
      <c r="G1117" s="877"/>
      <c r="H1117" s="877"/>
      <c r="I1117" s="877"/>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2">
      <c r="A1118" s="386">
        <v>9</v>
      </c>
      <c r="B1118" s="386">
        <v>1</v>
      </c>
      <c r="C1118" s="878"/>
      <c r="D1118" s="878"/>
      <c r="E1118" s="877"/>
      <c r="F1118" s="877"/>
      <c r="G1118" s="877"/>
      <c r="H1118" s="877"/>
      <c r="I1118" s="877"/>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2">
      <c r="A1119" s="386">
        <v>10</v>
      </c>
      <c r="B1119" s="386">
        <v>1</v>
      </c>
      <c r="C1119" s="878"/>
      <c r="D1119" s="878"/>
      <c r="E1119" s="877"/>
      <c r="F1119" s="877"/>
      <c r="G1119" s="877"/>
      <c r="H1119" s="877"/>
      <c r="I1119" s="877"/>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2">
      <c r="A1120" s="386">
        <v>11</v>
      </c>
      <c r="B1120" s="386">
        <v>1</v>
      </c>
      <c r="C1120" s="878"/>
      <c r="D1120" s="878"/>
      <c r="E1120" s="877"/>
      <c r="F1120" s="877"/>
      <c r="G1120" s="877"/>
      <c r="H1120" s="877"/>
      <c r="I1120" s="877"/>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2">
      <c r="A1121" s="386">
        <v>12</v>
      </c>
      <c r="B1121" s="386">
        <v>1</v>
      </c>
      <c r="C1121" s="878"/>
      <c r="D1121" s="878"/>
      <c r="E1121" s="877"/>
      <c r="F1121" s="877"/>
      <c r="G1121" s="877"/>
      <c r="H1121" s="877"/>
      <c r="I1121" s="877"/>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2">
      <c r="A1122" s="386">
        <v>13</v>
      </c>
      <c r="B1122" s="386">
        <v>1</v>
      </c>
      <c r="C1122" s="878"/>
      <c r="D1122" s="878"/>
      <c r="E1122" s="877"/>
      <c r="F1122" s="877"/>
      <c r="G1122" s="877"/>
      <c r="H1122" s="877"/>
      <c r="I1122" s="877"/>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2">
      <c r="A1123" s="386">
        <v>14</v>
      </c>
      <c r="B1123" s="386">
        <v>1</v>
      </c>
      <c r="C1123" s="878"/>
      <c r="D1123" s="878"/>
      <c r="E1123" s="877"/>
      <c r="F1123" s="877"/>
      <c r="G1123" s="877"/>
      <c r="H1123" s="877"/>
      <c r="I1123" s="877"/>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2">
      <c r="A1124" s="386">
        <v>15</v>
      </c>
      <c r="B1124" s="386">
        <v>1</v>
      </c>
      <c r="C1124" s="878"/>
      <c r="D1124" s="878"/>
      <c r="E1124" s="877"/>
      <c r="F1124" s="877"/>
      <c r="G1124" s="877"/>
      <c r="H1124" s="877"/>
      <c r="I1124" s="877"/>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2">
      <c r="A1125" s="386">
        <v>16</v>
      </c>
      <c r="B1125" s="386">
        <v>1</v>
      </c>
      <c r="C1125" s="878"/>
      <c r="D1125" s="878"/>
      <c r="E1125" s="877"/>
      <c r="F1125" s="877"/>
      <c r="G1125" s="877"/>
      <c r="H1125" s="877"/>
      <c r="I1125" s="877"/>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2">
      <c r="A1126" s="386">
        <v>17</v>
      </c>
      <c r="B1126" s="386">
        <v>1</v>
      </c>
      <c r="C1126" s="878"/>
      <c r="D1126" s="878"/>
      <c r="E1126" s="877"/>
      <c r="F1126" s="877"/>
      <c r="G1126" s="877"/>
      <c r="H1126" s="877"/>
      <c r="I1126" s="877"/>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2">
      <c r="A1127" s="386">
        <v>18</v>
      </c>
      <c r="B1127" s="386">
        <v>1</v>
      </c>
      <c r="C1127" s="878"/>
      <c r="D1127" s="878"/>
      <c r="E1127" s="247"/>
      <c r="F1127" s="877"/>
      <c r="G1127" s="877"/>
      <c r="H1127" s="877"/>
      <c r="I1127" s="877"/>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2">
      <c r="A1128" s="386">
        <v>19</v>
      </c>
      <c r="B1128" s="386">
        <v>1</v>
      </c>
      <c r="C1128" s="878"/>
      <c r="D1128" s="878"/>
      <c r="E1128" s="877"/>
      <c r="F1128" s="877"/>
      <c r="G1128" s="877"/>
      <c r="H1128" s="877"/>
      <c r="I1128" s="877"/>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2">
      <c r="A1129" s="386">
        <v>20</v>
      </c>
      <c r="B1129" s="386">
        <v>1</v>
      </c>
      <c r="C1129" s="878"/>
      <c r="D1129" s="878"/>
      <c r="E1129" s="877"/>
      <c r="F1129" s="877"/>
      <c r="G1129" s="877"/>
      <c r="H1129" s="877"/>
      <c r="I1129" s="877"/>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2">
      <c r="A1130" s="386">
        <v>21</v>
      </c>
      <c r="B1130" s="386">
        <v>1</v>
      </c>
      <c r="C1130" s="878"/>
      <c r="D1130" s="878"/>
      <c r="E1130" s="877"/>
      <c r="F1130" s="877"/>
      <c r="G1130" s="877"/>
      <c r="H1130" s="877"/>
      <c r="I1130" s="877"/>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2">
      <c r="A1131" s="386">
        <v>22</v>
      </c>
      <c r="B1131" s="386">
        <v>1</v>
      </c>
      <c r="C1131" s="878"/>
      <c r="D1131" s="878"/>
      <c r="E1131" s="877"/>
      <c r="F1131" s="877"/>
      <c r="G1131" s="877"/>
      <c r="H1131" s="877"/>
      <c r="I1131" s="877"/>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2">
      <c r="A1132" s="386">
        <v>23</v>
      </c>
      <c r="B1132" s="386">
        <v>1</v>
      </c>
      <c r="C1132" s="878"/>
      <c r="D1132" s="878"/>
      <c r="E1132" s="877"/>
      <c r="F1132" s="877"/>
      <c r="G1132" s="877"/>
      <c r="H1132" s="877"/>
      <c r="I1132" s="877"/>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2">
      <c r="A1133" s="386">
        <v>24</v>
      </c>
      <c r="B1133" s="386">
        <v>1</v>
      </c>
      <c r="C1133" s="878"/>
      <c r="D1133" s="878"/>
      <c r="E1133" s="877"/>
      <c r="F1133" s="877"/>
      <c r="G1133" s="877"/>
      <c r="H1133" s="877"/>
      <c r="I1133" s="877"/>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2">
      <c r="A1134" s="386">
        <v>25</v>
      </c>
      <c r="B1134" s="386">
        <v>1</v>
      </c>
      <c r="C1134" s="878"/>
      <c r="D1134" s="878"/>
      <c r="E1134" s="877"/>
      <c r="F1134" s="877"/>
      <c r="G1134" s="877"/>
      <c r="H1134" s="877"/>
      <c r="I1134" s="877"/>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2">
      <c r="A1135" s="386">
        <v>26</v>
      </c>
      <c r="B1135" s="386">
        <v>1</v>
      </c>
      <c r="C1135" s="878"/>
      <c r="D1135" s="878"/>
      <c r="E1135" s="877"/>
      <c r="F1135" s="877"/>
      <c r="G1135" s="877"/>
      <c r="H1135" s="877"/>
      <c r="I1135" s="877"/>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2">
      <c r="A1136" s="386">
        <v>27</v>
      </c>
      <c r="B1136" s="386">
        <v>1</v>
      </c>
      <c r="C1136" s="878"/>
      <c r="D1136" s="878"/>
      <c r="E1136" s="877"/>
      <c r="F1136" s="877"/>
      <c r="G1136" s="877"/>
      <c r="H1136" s="877"/>
      <c r="I1136" s="877"/>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2">
      <c r="A1137" s="386">
        <v>28</v>
      </c>
      <c r="B1137" s="386">
        <v>1</v>
      </c>
      <c r="C1137" s="878"/>
      <c r="D1137" s="878"/>
      <c r="E1137" s="877"/>
      <c r="F1137" s="877"/>
      <c r="G1137" s="877"/>
      <c r="H1137" s="877"/>
      <c r="I1137" s="877"/>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2">
      <c r="A1138" s="386">
        <v>29</v>
      </c>
      <c r="B1138" s="386">
        <v>1</v>
      </c>
      <c r="C1138" s="878"/>
      <c r="D1138" s="878"/>
      <c r="E1138" s="877"/>
      <c r="F1138" s="877"/>
      <c r="G1138" s="877"/>
      <c r="H1138" s="877"/>
      <c r="I1138" s="877"/>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2">
      <c r="A1139" s="386">
        <v>30</v>
      </c>
      <c r="B1139" s="386">
        <v>1</v>
      </c>
      <c r="C1139" s="878"/>
      <c r="D1139" s="878"/>
      <c r="E1139" s="877"/>
      <c r="F1139" s="877"/>
      <c r="G1139" s="877"/>
      <c r="H1139" s="877"/>
      <c r="I1139" s="877"/>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4" max="49" man="1"/>
    <brk id="72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652</v>
      </c>
      <c r="H2" s="13" t="str">
        <f>IF(G2="","",F2)</f>
        <v>一般会計</v>
      </c>
      <c r="I2" s="13" t="str">
        <f>IF(H2="","",IF(I1&lt;&gt;"",CONCATENATE(I1,"、",H2),H2))</f>
        <v>一般会計</v>
      </c>
      <c r="K2" s="14" t="s">
        <v>102</v>
      </c>
      <c r="L2" s="15"/>
      <c r="M2" s="13" t="str">
        <f>IF(L2="","",K2)</f>
        <v/>
      </c>
      <c r="N2" s="13" t="str">
        <f>IF(M2="","",IF(N1&lt;&gt;"",CONCATENATE(N1,"、",M2),M2))</f>
        <v/>
      </c>
      <c r="O2" s="13"/>
      <c r="P2" s="12" t="s">
        <v>73</v>
      </c>
      <c r="Q2" s="17" t="s">
        <v>652</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652</v>
      </c>
      <c r="M3" s="13" t="str">
        <f t="shared" ref="M3:M11" si="2">IF(L3="","",K3)</f>
        <v>文教及び科学振興</v>
      </c>
      <c r="N3" s="13" t="str">
        <f>IF(M3="",N2,IF(N2&lt;&gt;"",CONCATENATE(N2,"、",M3),M3))</f>
        <v>文教及び科学振興</v>
      </c>
      <c r="O3" s="13"/>
      <c r="P3" s="12" t="s">
        <v>74</v>
      </c>
      <c r="Q3" s="17" t="s">
        <v>652</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2">
      <c r="A6" s="14" t="s">
        <v>88</v>
      </c>
      <c r="B6" s="15" t="s">
        <v>652</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2">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2">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2">
      <c r="A10" s="14" t="s">
        <v>248</v>
      </c>
      <c r="B10" s="15" t="s">
        <v>652</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2">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2">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2">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2">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2">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2">
      <c r="A20" s="14" t="s">
        <v>235</v>
      </c>
      <c r="B20" s="15"/>
      <c r="C20" s="13" t="str">
        <f t="shared" si="9"/>
        <v/>
      </c>
      <c r="D20" s="13" t="str">
        <f t="shared" si="8"/>
        <v>科学技術・イノベーション、国土強靱化施策</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2">
      <c r="A21" s="14" t="s">
        <v>236</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2">
      <c r="A22" s="14" t="s">
        <v>237</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2">
      <c r="A23" s="14" t="s">
        <v>238</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2">
      <c r="A24" s="74" t="s">
        <v>323</v>
      </c>
      <c r="B24" s="15"/>
      <c r="C24" s="13" t="str">
        <f t="shared" si="9"/>
        <v/>
      </c>
      <c r="D24" s="13" t="str">
        <f>IF(C24="",D23,IF(D23&lt;&gt;"",CONCATENATE(D23,"、",C24),C24))</f>
        <v>科学技術・イノベーション、国土強靱化施策</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2">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2">
      <c r="A38" s="13"/>
      <c r="B38" s="13"/>
      <c r="F38" s="13"/>
      <c r="G38" s="19"/>
      <c r="K38" s="13"/>
      <c r="L38" s="13"/>
      <c r="O38" s="13"/>
      <c r="P38" s="13"/>
      <c r="Q38" s="19"/>
      <c r="T38" s="13"/>
      <c r="U38" s="32" t="s">
        <v>307</v>
      </c>
      <c r="Y38" s="32" t="s">
        <v>371</v>
      </c>
      <c r="Z38" s="32" t="s">
        <v>502</v>
      </c>
      <c r="AF38" s="30"/>
      <c r="AK38" s="42" t="str">
        <f t="shared" si="7"/>
        <v>k</v>
      </c>
    </row>
    <row r="39" spans="1:37" x14ac:dyDescent="0.2">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2">
      <c r="A40" s="13"/>
      <c r="B40" s="13"/>
      <c r="F40" s="13"/>
      <c r="G40" s="19"/>
      <c r="K40" s="13"/>
      <c r="L40" s="13"/>
      <c r="O40" s="13"/>
      <c r="P40" s="13"/>
      <c r="Q40" s="19"/>
      <c r="T40" s="13"/>
      <c r="Y40" s="32" t="s">
        <v>373</v>
      </c>
      <c r="Z40" s="32" t="s">
        <v>504</v>
      </c>
      <c r="AF40" s="30"/>
      <c r="AK40" s="42" t="str">
        <f t="shared" si="7"/>
        <v>m</v>
      </c>
    </row>
    <row r="41" spans="1:37" x14ac:dyDescent="0.2">
      <c r="A41" s="13"/>
      <c r="B41" s="13"/>
      <c r="F41" s="13"/>
      <c r="G41" s="19"/>
      <c r="K41" s="13"/>
      <c r="L41" s="13"/>
      <c r="O41" s="13"/>
      <c r="P41" s="13"/>
      <c r="Q41" s="19"/>
      <c r="T41" s="13"/>
      <c r="Y41" s="32" t="s">
        <v>374</v>
      </c>
      <c r="Z41" s="32" t="s">
        <v>505</v>
      </c>
      <c r="AF41" s="30"/>
      <c r="AK41" s="42" t="str">
        <f t="shared" si="7"/>
        <v>n</v>
      </c>
    </row>
    <row r="42" spans="1:37" x14ac:dyDescent="0.2">
      <c r="A42" s="13"/>
      <c r="B42" s="13"/>
      <c r="F42" s="13"/>
      <c r="G42" s="19"/>
      <c r="K42" s="13"/>
      <c r="L42" s="13"/>
      <c r="O42" s="13"/>
      <c r="P42" s="13"/>
      <c r="Q42" s="19"/>
      <c r="T42" s="13"/>
      <c r="Y42" s="32" t="s">
        <v>375</v>
      </c>
      <c r="Z42" s="32" t="s">
        <v>506</v>
      </c>
      <c r="AF42" s="30"/>
      <c r="AK42" s="42" t="str">
        <f t="shared" si="7"/>
        <v>o</v>
      </c>
    </row>
    <row r="43" spans="1:37" x14ac:dyDescent="0.2">
      <c r="A43" s="13"/>
      <c r="B43" s="13"/>
      <c r="F43" s="13"/>
      <c r="G43" s="19"/>
      <c r="K43" s="13"/>
      <c r="L43" s="13"/>
      <c r="O43" s="13"/>
      <c r="P43" s="13"/>
      <c r="Q43" s="19"/>
      <c r="T43" s="13"/>
      <c r="Y43" s="32" t="s">
        <v>376</v>
      </c>
      <c r="Z43" s="32" t="s">
        <v>507</v>
      </c>
      <c r="AF43" s="30"/>
      <c r="AK43" s="42" t="str">
        <f t="shared" si="7"/>
        <v>p</v>
      </c>
    </row>
    <row r="44" spans="1:37" x14ac:dyDescent="0.2">
      <c r="A44" s="13"/>
      <c r="B44" s="13"/>
      <c r="F44" s="13"/>
      <c r="G44" s="19"/>
      <c r="K44" s="13"/>
      <c r="L44" s="13"/>
      <c r="O44" s="13"/>
      <c r="P44" s="13"/>
      <c r="Q44" s="19"/>
      <c r="T44" s="13"/>
      <c r="Y44" s="32" t="s">
        <v>377</v>
      </c>
      <c r="Z44" s="32" t="s">
        <v>508</v>
      </c>
      <c r="AF44" s="30"/>
      <c r="AK44" s="42" t="str">
        <f t="shared" si="7"/>
        <v>q</v>
      </c>
    </row>
    <row r="45" spans="1:37" x14ac:dyDescent="0.2">
      <c r="A45" s="13"/>
      <c r="B45" s="13"/>
      <c r="F45" s="13"/>
      <c r="G45" s="19"/>
      <c r="K45" s="13"/>
      <c r="L45" s="13"/>
      <c r="O45" s="13"/>
      <c r="P45" s="13"/>
      <c r="Q45" s="19"/>
      <c r="T45" s="13"/>
      <c r="Y45" s="32" t="s">
        <v>378</v>
      </c>
      <c r="Z45" s="32" t="s">
        <v>509</v>
      </c>
      <c r="AF45" s="30"/>
      <c r="AK45" s="42" t="str">
        <f t="shared" si="7"/>
        <v>r</v>
      </c>
    </row>
    <row r="46" spans="1:37" x14ac:dyDescent="0.2">
      <c r="A46" s="13"/>
      <c r="B46" s="13"/>
      <c r="F46" s="13"/>
      <c r="G46" s="19"/>
      <c r="K46" s="13"/>
      <c r="L46" s="13"/>
      <c r="O46" s="13"/>
      <c r="P46" s="13"/>
      <c r="Q46" s="19"/>
      <c r="T46" s="13"/>
      <c r="Y46" s="32" t="s">
        <v>379</v>
      </c>
      <c r="Z46" s="32" t="s">
        <v>510</v>
      </c>
      <c r="AF46" s="30"/>
      <c r="AK46" s="42" t="str">
        <f t="shared" si="7"/>
        <v>s</v>
      </c>
    </row>
    <row r="47" spans="1:37" x14ac:dyDescent="0.2">
      <c r="A47" s="13"/>
      <c r="B47" s="13"/>
      <c r="F47" s="13"/>
      <c r="G47" s="19"/>
      <c r="K47" s="13"/>
      <c r="L47" s="13"/>
      <c r="O47" s="13"/>
      <c r="P47" s="13"/>
      <c r="Q47" s="19"/>
      <c r="T47" s="13"/>
      <c r="Y47" s="32" t="s">
        <v>380</v>
      </c>
      <c r="Z47" s="32" t="s">
        <v>511</v>
      </c>
      <c r="AF47" s="30"/>
      <c r="AK47" s="42" t="str">
        <f t="shared" si="7"/>
        <v>t</v>
      </c>
    </row>
    <row r="48" spans="1:37" x14ac:dyDescent="0.2">
      <c r="A48" s="13"/>
      <c r="B48" s="13"/>
      <c r="F48" s="13"/>
      <c r="G48" s="19"/>
      <c r="K48" s="13"/>
      <c r="L48" s="13"/>
      <c r="O48" s="13"/>
      <c r="P48" s="13"/>
      <c r="Q48" s="19"/>
      <c r="T48" s="13"/>
      <c r="Y48" s="32" t="s">
        <v>381</v>
      </c>
      <c r="Z48" s="32" t="s">
        <v>512</v>
      </c>
      <c r="AF48" s="30"/>
      <c r="AK48" s="42" t="str">
        <f t="shared" si="7"/>
        <v>u</v>
      </c>
    </row>
    <row r="49" spans="1:37" x14ac:dyDescent="0.2">
      <c r="A49" s="13"/>
      <c r="B49" s="13"/>
      <c r="F49" s="13"/>
      <c r="G49" s="19"/>
      <c r="K49" s="13"/>
      <c r="L49" s="13"/>
      <c r="O49" s="13"/>
      <c r="P49" s="13"/>
      <c r="Q49" s="19"/>
      <c r="T49" s="13"/>
      <c r="Y49" s="32" t="s">
        <v>382</v>
      </c>
      <c r="Z49" s="32" t="s">
        <v>513</v>
      </c>
      <c r="AF49" s="30"/>
      <c r="AK49" s="42" t="str">
        <f t="shared" si="7"/>
        <v>v</v>
      </c>
    </row>
    <row r="50" spans="1:37" x14ac:dyDescent="0.2">
      <c r="A50" s="13"/>
      <c r="B50" s="13"/>
      <c r="F50" s="13"/>
      <c r="G50" s="19"/>
      <c r="K50" s="13"/>
      <c r="L50" s="13"/>
      <c r="O50" s="13"/>
      <c r="P50" s="13"/>
      <c r="Q50" s="19"/>
      <c r="T50" s="13"/>
      <c r="Y50" s="32" t="s">
        <v>383</v>
      </c>
      <c r="Z50" s="32" t="s">
        <v>514</v>
      </c>
      <c r="AF50" s="30"/>
    </row>
    <row r="51" spans="1:37" x14ac:dyDescent="0.2">
      <c r="A51" s="13"/>
      <c r="B51" s="13"/>
      <c r="F51" s="13"/>
      <c r="G51" s="19"/>
      <c r="K51" s="13"/>
      <c r="L51" s="13"/>
      <c r="O51" s="13"/>
      <c r="P51" s="13"/>
      <c r="Q51" s="19"/>
      <c r="T51" s="13"/>
      <c r="Y51" s="32" t="s">
        <v>384</v>
      </c>
      <c r="Z51" s="32" t="s">
        <v>515</v>
      </c>
      <c r="AF51" s="30"/>
    </row>
    <row r="52" spans="1:37" x14ac:dyDescent="0.2">
      <c r="A52" s="13"/>
      <c r="B52" s="13"/>
      <c r="F52" s="13"/>
      <c r="G52" s="19"/>
      <c r="K52" s="13"/>
      <c r="L52" s="13"/>
      <c r="O52" s="13"/>
      <c r="P52" s="13"/>
      <c r="Q52" s="19"/>
      <c r="T52" s="13"/>
      <c r="Y52" s="32" t="s">
        <v>385</v>
      </c>
      <c r="Z52" s="32" t="s">
        <v>516</v>
      </c>
      <c r="AF52" s="30"/>
    </row>
    <row r="53" spans="1:37" x14ac:dyDescent="0.2">
      <c r="A53" s="13"/>
      <c r="B53" s="13"/>
      <c r="F53" s="13"/>
      <c r="G53" s="19"/>
      <c r="K53" s="13"/>
      <c r="L53" s="13"/>
      <c r="O53" s="13"/>
      <c r="P53" s="13"/>
      <c r="Q53" s="19"/>
      <c r="T53" s="13"/>
      <c r="Y53" s="32" t="s">
        <v>386</v>
      </c>
      <c r="Z53" s="32" t="s">
        <v>517</v>
      </c>
      <c r="AF53" s="30"/>
    </row>
    <row r="54" spans="1:37" x14ac:dyDescent="0.2">
      <c r="A54" s="13"/>
      <c r="B54" s="13"/>
      <c r="F54" s="13"/>
      <c r="G54" s="19"/>
      <c r="K54" s="13"/>
      <c r="L54" s="13"/>
      <c r="O54" s="13"/>
      <c r="P54" s="20"/>
      <c r="Q54" s="19"/>
      <c r="T54" s="13"/>
      <c r="Y54" s="32" t="s">
        <v>387</v>
      </c>
      <c r="Z54" s="32" t="s">
        <v>518</v>
      </c>
      <c r="AF54" s="30"/>
    </row>
    <row r="55" spans="1:37" x14ac:dyDescent="0.2">
      <c r="A55" s="13"/>
      <c r="B55" s="13"/>
      <c r="F55" s="13"/>
      <c r="G55" s="19"/>
      <c r="K55" s="13"/>
      <c r="L55" s="13"/>
      <c r="O55" s="13"/>
      <c r="P55" s="13"/>
      <c r="Q55" s="19"/>
      <c r="T55" s="13"/>
      <c r="Y55" s="32" t="s">
        <v>388</v>
      </c>
      <c r="Z55" s="32" t="s">
        <v>519</v>
      </c>
      <c r="AF55" s="30"/>
    </row>
    <row r="56" spans="1:37" x14ac:dyDescent="0.2">
      <c r="A56" s="13"/>
      <c r="B56" s="13"/>
      <c r="F56" s="13"/>
      <c r="G56" s="19"/>
      <c r="K56" s="13"/>
      <c r="L56" s="13"/>
      <c r="O56" s="13"/>
      <c r="P56" s="13"/>
      <c r="Q56" s="19"/>
      <c r="T56" s="13"/>
      <c r="Y56" s="32" t="s">
        <v>389</v>
      </c>
      <c r="Z56" s="32" t="s">
        <v>520</v>
      </c>
      <c r="AF56" s="30"/>
    </row>
    <row r="57" spans="1:37" x14ac:dyDescent="0.2">
      <c r="A57" s="13"/>
      <c r="B57" s="13"/>
      <c r="F57" s="13"/>
      <c r="G57" s="19"/>
      <c r="K57" s="13"/>
      <c r="L57" s="13"/>
      <c r="O57" s="13"/>
      <c r="P57" s="13"/>
      <c r="Q57" s="19"/>
      <c r="T57" s="13"/>
      <c r="Y57" s="32" t="s">
        <v>390</v>
      </c>
      <c r="Z57" s="32" t="s">
        <v>521</v>
      </c>
      <c r="AF57" s="30"/>
    </row>
    <row r="58" spans="1:37" x14ac:dyDescent="0.2">
      <c r="A58" s="13"/>
      <c r="B58" s="13"/>
      <c r="F58" s="13"/>
      <c r="G58" s="19"/>
      <c r="K58" s="13"/>
      <c r="L58" s="13"/>
      <c r="O58" s="13"/>
      <c r="P58" s="13"/>
      <c r="Q58" s="19"/>
      <c r="T58" s="13"/>
      <c r="Y58" s="32" t="s">
        <v>391</v>
      </c>
      <c r="Z58" s="32" t="s">
        <v>522</v>
      </c>
      <c r="AF58" s="30"/>
    </row>
    <row r="59" spans="1:37" x14ac:dyDescent="0.2">
      <c r="A59" s="13"/>
      <c r="B59" s="13"/>
      <c r="F59" s="13"/>
      <c r="G59" s="19"/>
      <c r="K59" s="13"/>
      <c r="L59" s="13"/>
      <c r="O59" s="13"/>
      <c r="P59" s="13"/>
      <c r="Q59" s="19"/>
      <c r="T59" s="13"/>
      <c r="Y59" s="32" t="s">
        <v>392</v>
      </c>
      <c r="Z59" s="32" t="s">
        <v>523</v>
      </c>
      <c r="AF59" s="30"/>
    </row>
    <row r="60" spans="1:37" x14ac:dyDescent="0.2">
      <c r="A60" s="13"/>
      <c r="B60" s="13"/>
      <c r="F60" s="13"/>
      <c r="G60" s="19"/>
      <c r="K60" s="13"/>
      <c r="L60" s="13"/>
      <c r="O60" s="13"/>
      <c r="P60" s="13"/>
      <c r="Q60" s="19"/>
      <c r="T60" s="13"/>
      <c r="Y60" s="32" t="s">
        <v>393</v>
      </c>
      <c r="Z60" s="32" t="s">
        <v>524</v>
      </c>
      <c r="AF60" s="30"/>
    </row>
    <row r="61" spans="1:37" x14ac:dyDescent="0.2">
      <c r="A61" s="13"/>
      <c r="B61" s="13"/>
      <c r="F61" s="13"/>
      <c r="G61" s="19"/>
      <c r="K61" s="13"/>
      <c r="L61" s="13"/>
      <c r="O61" s="13"/>
      <c r="P61" s="13"/>
      <c r="Q61" s="19"/>
      <c r="T61" s="13"/>
      <c r="Y61" s="32" t="s">
        <v>394</v>
      </c>
      <c r="Z61" s="32" t="s">
        <v>525</v>
      </c>
      <c r="AF61" s="30"/>
    </row>
    <row r="62" spans="1:37" x14ac:dyDescent="0.2">
      <c r="A62" s="13"/>
      <c r="B62" s="13"/>
      <c r="F62" s="13"/>
      <c r="G62" s="19"/>
      <c r="K62" s="13"/>
      <c r="L62" s="13"/>
      <c r="O62" s="13"/>
      <c r="P62" s="13"/>
      <c r="Q62" s="19"/>
      <c r="T62" s="13"/>
      <c r="Y62" s="32" t="s">
        <v>395</v>
      </c>
      <c r="Z62" s="32" t="s">
        <v>526</v>
      </c>
      <c r="AF62" s="30"/>
    </row>
    <row r="63" spans="1:37" x14ac:dyDescent="0.2">
      <c r="A63" s="13"/>
      <c r="B63" s="13"/>
      <c r="F63" s="13"/>
      <c r="G63" s="19"/>
      <c r="K63" s="13"/>
      <c r="L63" s="13"/>
      <c r="O63" s="13"/>
      <c r="P63" s="13"/>
      <c r="Q63" s="19"/>
      <c r="T63" s="13"/>
      <c r="Y63" s="32" t="s">
        <v>396</v>
      </c>
      <c r="Z63" s="32" t="s">
        <v>527</v>
      </c>
      <c r="AF63" s="30"/>
    </row>
    <row r="64" spans="1:37" x14ac:dyDescent="0.2">
      <c r="A64" s="13"/>
      <c r="B64" s="13"/>
      <c r="F64" s="13"/>
      <c r="G64" s="19"/>
      <c r="K64" s="13"/>
      <c r="L64" s="13"/>
      <c r="O64" s="13"/>
      <c r="P64" s="13"/>
      <c r="Q64" s="19"/>
      <c r="T64" s="13"/>
      <c r="Y64" s="32" t="s">
        <v>397</v>
      </c>
      <c r="Z64" s="32" t="s">
        <v>528</v>
      </c>
      <c r="AF64" s="30"/>
    </row>
    <row r="65" spans="1:32" x14ac:dyDescent="0.2">
      <c r="A65" s="13"/>
      <c r="B65" s="13"/>
      <c r="F65" s="13"/>
      <c r="G65" s="19"/>
      <c r="K65" s="13"/>
      <c r="L65" s="13"/>
      <c r="O65" s="13"/>
      <c r="P65" s="13"/>
      <c r="Q65" s="19"/>
      <c r="T65" s="13"/>
      <c r="Y65" s="32" t="s">
        <v>398</v>
      </c>
      <c r="Z65" s="32" t="s">
        <v>529</v>
      </c>
      <c r="AF65" s="30"/>
    </row>
    <row r="66" spans="1:32" x14ac:dyDescent="0.2">
      <c r="A66" s="13"/>
      <c r="B66" s="13"/>
      <c r="F66" s="13"/>
      <c r="G66" s="19"/>
      <c r="K66" s="13"/>
      <c r="L66" s="13"/>
      <c r="O66" s="13"/>
      <c r="P66" s="13"/>
      <c r="Q66" s="19"/>
      <c r="T66" s="13"/>
      <c r="Y66" s="32" t="s">
        <v>70</v>
      </c>
      <c r="Z66" s="32" t="s">
        <v>530</v>
      </c>
      <c r="AF66" s="30"/>
    </row>
    <row r="67" spans="1:32" x14ac:dyDescent="0.2">
      <c r="A67" s="13"/>
      <c r="B67" s="13"/>
      <c r="F67" s="13"/>
      <c r="G67" s="19"/>
      <c r="K67" s="13"/>
      <c r="L67" s="13"/>
      <c r="O67" s="13"/>
      <c r="P67" s="13"/>
      <c r="Q67" s="19"/>
      <c r="T67" s="13"/>
      <c r="Y67" s="32" t="s">
        <v>399</v>
      </c>
      <c r="Z67" s="32" t="s">
        <v>531</v>
      </c>
      <c r="AF67" s="30"/>
    </row>
    <row r="68" spans="1:32" x14ac:dyDescent="0.2">
      <c r="A68" s="13"/>
      <c r="B68" s="13"/>
      <c r="F68" s="13"/>
      <c r="G68" s="19"/>
      <c r="K68" s="13"/>
      <c r="L68" s="13"/>
      <c r="O68" s="13"/>
      <c r="P68" s="13"/>
      <c r="Q68" s="19"/>
      <c r="T68" s="13"/>
      <c r="Y68" s="32" t="s">
        <v>400</v>
      </c>
      <c r="Z68" s="32" t="s">
        <v>532</v>
      </c>
      <c r="AF68" s="30"/>
    </row>
    <row r="69" spans="1:32" x14ac:dyDescent="0.2">
      <c r="A69" s="13"/>
      <c r="B69" s="13"/>
      <c r="F69" s="13"/>
      <c r="G69" s="19"/>
      <c r="K69" s="13"/>
      <c r="L69" s="13"/>
      <c r="O69" s="13"/>
      <c r="P69" s="13"/>
      <c r="Q69" s="19"/>
      <c r="T69" s="13"/>
      <c r="Y69" s="32" t="s">
        <v>401</v>
      </c>
      <c r="Z69" s="32" t="s">
        <v>533</v>
      </c>
      <c r="AF69" s="30"/>
    </row>
    <row r="70" spans="1:32" x14ac:dyDescent="0.2">
      <c r="A70" s="13"/>
      <c r="B70" s="13"/>
      <c r="Y70" s="32" t="s">
        <v>402</v>
      </c>
      <c r="Z70" s="32" t="s">
        <v>534</v>
      </c>
    </row>
    <row r="71" spans="1:32" x14ac:dyDescent="0.2">
      <c r="Y71" s="32" t="s">
        <v>403</v>
      </c>
      <c r="Z71" s="32" t="s">
        <v>535</v>
      </c>
    </row>
    <row r="72" spans="1:32" x14ac:dyDescent="0.2">
      <c r="Y72" s="32" t="s">
        <v>404</v>
      </c>
      <c r="Z72" s="32" t="s">
        <v>536</v>
      </c>
    </row>
    <row r="73" spans="1:32" x14ac:dyDescent="0.2">
      <c r="Y73" s="32" t="s">
        <v>405</v>
      </c>
      <c r="Z73" s="32" t="s">
        <v>537</v>
      </c>
    </row>
    <row r="74" spans="1:32" x14ac:dyDescent="0.2">
      <c r="Y74" s="32" t="s">
        <v>406</v>
      </c>
      <c r="Z74" s="32" t="s">
        <v>538</v>
      </c>
    </row>
    <row r="75" spans="1:32" x14ac:dyDescent="0.2">
      <c r="Y75" s="32" t="s">
        <v>407</v>
      </c>
      <c r="Z75" s="32" t="s">
        <v>539</v>
      </c>
    </row>
    <row r="76" spans="1:32" x14ac:dyDescent="0.2">
      <c r="Y76" s="32" t="s">
        <v>408</v>
      </c>
      <c r="Z76" s="32" t="s">
        <v>540</v>
      </c>
    </row>
    <row r="77" spans="1:32" x14ac:dyDescent="0.2">
      <c r="Y77" s="32" t="s">
        <v>409</v>
      </c>
      <c r="Z77" s="32" t="s">
        <v>541</v>
      </c>
    </row>
    <row r="78" spans="1:32" x14ac:dyDescent="0.2">
      <c r="Y78" s="32" t="s">
        <v>410</v>
      </c>
      <c r="Z78" s="32" t="s">
        <v>542</v>
      </c>
    </row>
    <row r="79" spans="1:32" x14ac:dyDescent="0.2">
      <c r="Y79" s="32" t="s">
        <v>411</v>
      </c>
      <c r="Z79" s="32" t="s">
        <v>543</v>
      </c>
    </row>
    <row r="80" spans="1:32" x14ac:dyDescent="0.2">
      <c r="Y80" s="32" t="s">
        <v>412</v>
      </c>
      <c r="Z80" s="32" t="s">
        <v>544</v>
      </c>
    </row>
    <row r="81" spans="25:26" x14ac:dyDescent="0.2">
      <c r="Y81" s="32" t="s">
        <v>413</v>
      </c>
      <c r="Z81" s="32" t="s">
        <v>545</v>
      </c>
    </row>
    <row r="82" spans="25:26" x14ac:dyDescent="0.2">
      <c r="Y82" s="32" t="s">
        <v>414</v>
      </c>
      <c r="Z82" s="32" t="s">
        <v>546</v>
      </c>
    </row>
    <row r="83" spans="25:26" x14ac:dyDescent="0.2">
      <c r="Y83" s="32" t="s">
        <v>415</v>
      </c>
      <c r="Z83" s="32" t="s">
        <v>547</v>
      </c>
    </row>
    <row r="84" spans="25:26" x14ac:dyDescent="0.2">
      <c r="Y84" s="32" t="s">
        <v>416</v>
      </c>
      <c r="Z84" s="32" t="s">
        <v>548</v>
      </c>
    </row>
    <row r="85" spans="25:26" x14ac:dyDescent="0.2">
      <c r="Y85" s="32" t="s">
        <v>417</v>
      </c>
      <c r="Z85" s="32" t="s">
        <v>549</v>
      </c>
    </row>
    <row r="86" spans="25:26" x14ac:dyDescent="0.2">
      <c r="Y86" s="32" t="s">
        <v>418</v>
      </c>
      <c r="Z86" s="32" t="s">
        <v>550</v>
      </c>
    </row>
    <row r="87" spans="25:26" x14ac:dyDescent="0.2">
      <c r="Y87" s="32" t="s">
        <v>419</v>
      </c>
      <c r="Z87" s="32" t="s">
        <v>551</v>
      </c>
    </row>
    <row r="88" spans="25:26" x14ac:dyDescent="0.2">
      <c r="Y88" s="32" t="s">
        <v>420</v>
      </c>
      <c r="Z88" s="32" t="s">
        <v>552</v>
      </c>
    </row>
    <row r="89" spans="25:26" x14ac:dyDescent="0.2">
      <c r="Y89" s="32" t="s">
        <v>421</v>
      </c>
      <c r="Z89" s="32" t="s">
        <v>553</v>
      </c>
    </row>
    <row r="90" spans="25:26" x14ac:dyDescent="0.2">
      <c r="Y90" s="32" t="s">
        <v>422</v>
      </c>
      <c r="Z90" s="32" t="s">
        <v>554</v>
      </c>
    </row>
    <row r="91" spans="25:26" x14ac:dyDescent="0.2">
      <c r="Y91" s="32" t="s">
        <v>423</v>
      </c>
      <c r="Z91" s="32" t="s">
        <v>555</v>
      </c>
    </row>
    <row r="92" spans="25:26" x14ac:dyDescent="0.2">
      <c r="Y92" s="32" t="s">
        <v>424</v>
      </c>
      <c r="Z92" s="32" t="s">
        <v>556</v>
      </c>
    </row>
    <row r="93" spans="25:26" x14ac:dyDescent="0.2">
      <c r="Y93" s="32" t="s">
        <v>425</v>
      </c>
      <c r="Z93" s="32" t="s">
        <v>557</v>
      </c>
    </row>
    <row r="94" spans="25:26" x14ac:dyDescent="0.2">
      <c r="Y94" s="32" t="s">
        <v>426</v>
      </c>
      <c r="Z94" s="32" t="s">
        <v>558</v>
      </c>
    </row>
    <row r="95" spans="25:26" x14ac:dyDescent="0.2">
      <c r="Y95" s="32" t="s">
        <v>427</v>
      </c>
      <c r="Z95" s="32" t="s">
        <v>559</v>
      </c>
    </row>
    <row r="96" spans="25:26" x14ac:dyDescent="0.2">
      <c r="Y96" s="32" t="s">
        <v>329</v>
      </c>
      <c r="Z96" s="32" t="s">
        <v>560</v>
      </c>
    </row>
    <row r="97" spans="25:26" x14ac:dyDescent="0.2">
      <c r="Y97" s="32" t="s">
        <v>428</v>
      </c>
      <c r="Z97" s="32" t="s">
        <v>561</v>
      </c>
    </row>
    <row r="98" spans="25:26" x14ac:dyDescent="0.2">
      <c r="Y98" s="32" t="s">
        <v>429</v>
      </c>
      <c r="Z98" s="32" t="s">
        <v>562</v>
      </c>
    </row>
    <row r="99" spans="25:26" x14ac:dyDescent="0.2">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宮田 由美</cp:lastModifiedBy>
  <cp:lastPrinted>2021-06-01T08:54:16Z</cp:lastPrinted>
  <dcterms:created xsi:type="dcterms:W3CDTF">2012-03-13T00:50:25Z</dcterms:created>
  <dcterms:modified xsi:type="dcterms:W3CDTF">2021-06-28T08:49:24Z</dcterms:modified>
</cp:coreProperties>
</file>