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F12EC6A9-266F-4D92-BC09-0C4415151C6A}" xr6:coauthVersionLast="36" xr6:coauthVersionMax="36" xr10:uidLastSave="{00000000-0000-0000-0000-000000000000}"/>
  <bookViews>
    <workbookView showHorizontalScroll="0" showVerticalScroll="0"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<sst xmlns="http://schemas.openxmlformats.org/spreadsheetml/2006/main" count="2303" uniqueCount="680">
  <si>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</si>
  <si>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</si>
  <si>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</si>
  <si>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</si>
  <si>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</si>
  <si>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</si>
  <si>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</si>
  <si>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</si>
  <si>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</si>
  <si>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</si>
  <si>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</si>
  <si>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</si>
  <si>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</si>
  <si>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</si>
  <si>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</si>
  <si>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</si>
  <si>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</si>
  <si>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</si>
  <si>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</si>
  <si>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</si>
  <si>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</si>
  <si>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</si>
  <si>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</si>
  <si>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</si>
  <si>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</si>
  <si>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</si>
  <si>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</si>
  <si>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</si>
  <si>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</si>
  <si>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</si>
  <si>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</si>
  <si>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</si>
  <si>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</si>
  <si>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</si>
  <si>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</si>
  <si>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</si>
  <si>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</si>
  <si>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</si>
  <si>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</si>
  <si>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</si>
  <si>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</si>
  <si>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</si>
  <si>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</si>
  <si>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</si>
  <si>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</si>
  <si>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</si>
  <si>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</si>
  <si>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</si>
  <si>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</si>
  <si>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</si>
  <si>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</si>
  <si>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</si>
  <si>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</si>
  <si>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</si>
  <si>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</si>
  <si>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</si>
  <si>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</si>
  <si>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</si>
  <si>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</si>
  <si>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</si>
  <si>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</si>
  <si>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</si>
  <si>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</si>
  <si>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</si>
  <si>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</si>
  <si>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</si>
  <si>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</si>
  <si>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</si>
  <si>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</si>
  <si>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</si>
  <si>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</si>
  <si>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</si>
  <si>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</si>
  <si>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</si>
  <si>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</si>
  <si>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</si>
  <si>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</si>
  <si>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</si>
  <si>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</si>
  <si>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</si>
  <si>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</si>
  <si>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</si>
  <si>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</si>
  <si>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</si>
  <si>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</si>
  <si>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</si>
  <si>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</si>
  <si>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</si>
  <si>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</si>
  <si>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</si>
  <si>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</si>
  <si>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</si>
  <si>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</si>
  <si>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</si>
  <si>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</si>
  <si>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</si>
  <si>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</si>
  <si>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</si>
  <si>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</si>
  <si>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</si>
  <si>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</si>
  <si>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</si>
  <si>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</si>
  <si>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</si>
  <si>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</si>
  <si>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</si>
  <si>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</si>
  <si>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</si>
  <si>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</si>
  <si>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</si>
  <si>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</si>
  <si>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</si>
  <si>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</si>
  <si>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</si>
  <si>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</si>
  <si>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</si>
  <si>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</si>
  <si>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</si>
  <si>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</si>
  <si>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</si>
  <si>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</si>
  <si>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</si>
  <si>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</si>
  <si>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</si>
  <si>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</si>
  <si>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</si>
  <si>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</si>
  <si>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</si>
  <si>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</si>
  <si>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</si>
  <si>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</si>
  <si>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</si>
  <si>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</si>
  <si>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</si>
  <si>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</si>
  <si>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</si>
  <si>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</si>
  <si>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</si>
  <si>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</si>
  <si>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</si>
  <si>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</si>
  <si>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</si>
  <si>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</si>
  <si>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</si>
  <si>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</si>
  <si>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</si>
  <si>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</si>
  <si>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</si>
  <si>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</si>
  <si>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</si>
  <si>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</si>
  <si>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</si>
  <si>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</si>
  <si>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</si>
  <si>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</si>
  <si>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</si>
  <si>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</si>
  <si>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</si>
  <si>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</si>
  <si>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</si>
  <si>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</si>
  <si>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</si>
  <si>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</si>
  <si>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</si>
  <si>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</si>
  <si>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</si>
  <si>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</si>
  <si>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</si>
  <si>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</si>
  <si>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</si>
  <si>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</si>
  <si>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</si>
  <si>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</si>
  <si>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</si>
  <si>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</si>
  <si>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</si>
  <si>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</si>
  <si>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</si>
  <si>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</si>
  <si>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</si>
  <si>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</si>
  <si>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</si>
  <si>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</si>
  <si>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</si>
  <si>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</si>
  <si>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</si>
  <si>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</si>
  <si>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</si>
  <si>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</si>
  <si>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</si>
  <si>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</si>
  <si>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</si>
  <si>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</si>
  <si>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</si>
  <si>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</si>
  <si>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</si>
  <si>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</si>
  <si>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</si>
  <si>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</si>
  <si>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</si>
  <si>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</si>
  <si>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</si>
  <si>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</si>
  <si>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</si>
  <si>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</si>
  <si>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</si>
  <si>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</si>
  <si>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</si>
  <si>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</si>
  <si>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</si>
  <si>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</si>
  <si>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</si>
  <si>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</si>
  <si>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</si>
  <si>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</si>
  <si>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</si>
  <si>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</si>
  <si>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</si>
  <si>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</si>
  <si>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</si>
  <si>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</si>
  <si>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</si>
  <si>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</si>
  <si>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</si>
  <si>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</si>
  <si>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</si>
  <si>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</si>
  <si>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</si>
  <si>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</si>
  <si>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</si>
  <si>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</si>
  <si>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</si>
  <si>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</si>
  <si>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</si>
  <si>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</si>
  <si>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</si>
  <si>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</si>
  <si>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</si>
  <si>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</si>
  <si>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</si>
  <si>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</si>
  <si>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</si>
  <si>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</si>
  <si>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</si>
  <si>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</si>
  <si>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</si>
  <si>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</si>
  <si>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</si>
  <si>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</si>
  <si>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</si>
  <si>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</si>
  <si>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</si>
  <si>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</si>
  <si>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</si>
  <si>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</si>
  <si>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</si>
  <si>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</si>
  <si>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</si>
  <si>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</si>
  <si>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</si>
  <si>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</si>
  <si>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</si>
  <si>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</si>
  <si>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</si>
  <si>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</si>
  <si>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</si>
  <si>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</si>
  <si>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</si>
  <si>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</si>
  <si>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</si>
  <si>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</si>
  <si>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</si>
  <si>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</si>
  <si>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</si>
  <si>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</si>
  <si>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</si>
  <si>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</si>
  <si>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</si>
  <si>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</si>
  <si>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</si>
  <si>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</si>
  <si>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</si>
  <si>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</si>
  <si>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</si>
  <si>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</si>
  <si>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</si>
  <si>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</si>
  <si>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</si>
  <si>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</si>
  <si>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</si>
  <si>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</si>
  <si>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</si>
  <si>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</si>
  <si>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</si>
  <si>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</si>
  <si>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</si>
  <si>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</si>
  <si>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</si>
  <si>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</si>
  <si>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</si>
  <si>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</si>
  <si>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</si>
  <si>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</si>
  <si>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</si>
  <si>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</si>
  <si>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</si>
  <si>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</si>
  <si>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</si>
  <si>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</si>
  <si>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</si>
  <si>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</si>
  <si>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</si>
  <si>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</si>
  <si>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</si>
  <si>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</si>
  <si>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</si>
  <si>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</si>
  <si>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</si>
  <si>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</si>
  <si>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</si>
  <si>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</si>
  <si>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</si>
  <si>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</si>
  <si>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</si>
  <si>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</si>
  <si>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</si>
  <si>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</si>
  <si>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</si>
  <si>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</si>
  <si>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</si>
  <si>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</si>
  <si>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</si>
  <si>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</si>
  <si>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</si>
  <si>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</si>
  <si>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</si>
  <si>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</si>
  <si>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</si>
  <si>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</si>
  <si>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</si>
  <si>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</si>
  <si>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</si>
  <si>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</si>
  <si>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</si>
  <si>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</si>
  <si>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</si>
  <si>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</si>
  <si>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</si>
  <si>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</si>
  <si>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</si>
  <si>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</si>
  <si>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</si>
  <si>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</si>
  <si>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</si>
  <si>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</si>
  <si>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</si>
  <si>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</si>
  <si>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</si>
  <si>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</si>
  <si>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</si>
  <si>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</si>
  <si>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</si>
  <si>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</si>
  <si>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</si>
  <si>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</si>
  <si>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</si>
  <si>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</si>
  <si>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</si>
  <si>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</si>
  <si>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</si>
  <si>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</si>
  <si>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</si>
  <si>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</si>
  <si>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</si>
  <si>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</si>
  <si>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</si>
  <si>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</si>
  <si>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</si>
  <si>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</si>
  <si>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</si>
  <si>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</si>
  <si>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</si>
  <si>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</si>
  <si>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</si>
  <si>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</si>
  <si>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</si>
  <si>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</si>
  <si>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</si>
  <si>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</si>
  <si>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</si>
  <si>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</si>
  <si>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</si>
  <si>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</si>
  <si>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</si>
  <si>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</si>
  <si>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</si>
  <si>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</si>
  <si>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</si>
  <si>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</si>
  <si>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</si>
  <si>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</si>
  <si>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</si>
  <si>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</si>
  <si>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</si>
  <si>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</si>
  <si>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</si>
  <si>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</si>
  <si>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</si>
  <si>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</si>
  <si>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</si>
  <si>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</si>
  <si>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</si>
  <si>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</si>
  <si>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</si>
  <si>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</si>
  <si>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</si>
  <si>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</si>
  <si>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</si>
  <si>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</si>
  <si>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</si>
  <si>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</si>
  <si>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</si>
  <si>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</si>
  <si>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</si>
  <si>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</si>
  <si>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</si>
  <si>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</si>
  <si>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</si>
  <si>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</si>
  <si>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</si>
  <si>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</si>
  <si>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</si>
  <si>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</si>
  <si>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</si>
  <si>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</si>
  <si>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</si>
  <si>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</si>
  <si>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</si>
  <si>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</si>
  <si>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</si>
  <si>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</si>
  <si>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</si>
  <si>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</si>
  <si>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</si>
  <si>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</si>
  <si>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</si>
  <si>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</si>
  <si>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</si>
  <si>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</si>
  <si>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</si>
  <si>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</si>
  <si>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</si>
  <si>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</si>
  <si>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</si>
  <si>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</si>
  <si>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</si>
  <si>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</si>
  <si>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</si>
  <si>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</si>
  <si>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</si>
  <si>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</si>
  <si>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</si>
  <si>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</si>
  <si>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</si>
  <si>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</si>
  <si>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</si>
  <si>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</si>
  <si>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</si>
  <si>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</si>
  <si>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</si>
  <si>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</si>
  <si>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</si>
  <si>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</si>
  <si>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</si>
  <si>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</si>
  <si>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</si>
  <si>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</si>
  <si>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</si>
  <si>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</si>
  <si>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</si>
  <si>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</si>
  <si>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</si>
  <si>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</si>
  <si>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</si>
  <si>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</si>
  <si>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</si>
  <si>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</si>
  <si>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</si>
  <si>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</si>
  <si>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</si>
  <si>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</si>
  <si>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</si>
  <si>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</si>
  <si>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</si>
  <si>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</si>
  <si>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</si>
  <si>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</si>
  <si>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</si>
  <si>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</si>
  <si>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</si>
  <si>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</si>
  <si>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</si>
  <si>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</si>
  <si>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</si>
  <si>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</si>
  <si>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</si>
  <si>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</si>
  <si>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</si>
  <si>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</si>
  <si>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</si>
  <si>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</si>
  <si>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</si>
  <si>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</si>
  <si>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</si>
  <si>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</si>
  <si>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</si>
  <si>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</si>
  <si>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</si>
  <si>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</si>
  <si>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</si>
  <si>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</si>
  <si>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</si>
  <si>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</si>
  <si>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</si>
  <si>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</si>
  <si>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</si>
  <si>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</si>
  <si>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</si>
  <si>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</si>
  <si>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</si>
  <si>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</si>
  <si>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</si>
  <si>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</si>
  <si>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</si>
  <si>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</si>
  <si>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</si>
  <si>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</si>
  <si>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</si>
  <si>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</si>
  <si>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</si>
  <si>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</si>
  <si>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</si>
  <si>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</si>
  <si>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</si>
  <si>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</si>
  <si>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</si>
  <si>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</si>
  <si>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</si>
  <si>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</si>
  <si>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</si>
  <si>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</si>
  <si>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</si>
  <si>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</si>
  <si>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</si>
  <si>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</si>
  <si>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</si>
  <si>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</si>
  <si>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</si>
  <si>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</si>
  <si>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</si>
  <si>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</si>
  <si>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</si>
  <si>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</si>
  <si>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</si>
  <si>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</si>
  <si>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</si>
  <si>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</si>
  <si>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</si>
  <si>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</si>
  <si>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</si>
  <si>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</si>
  <si>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</si>
  <si>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</si>
  <si>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</si>
  <si>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</si>
  <si>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</si>
  <si>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</si>
  <si>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</si>
  <si>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</si>
  <si>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</si>
  <si>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</si>
  <si>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</si>
  <si>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</si>
  <si>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</si>
  <si>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</si>
  <si>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</si>
  <si>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</si>
  <si>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</si>
  <si>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</si>
  <si>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</si>
  <si>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</si>
  <si>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</si>
  <si>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</si>
  <si>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</si>
  <si>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</si>
  <si>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</si>
  <si>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</si>
  <si>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</si>
  <si>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</si>
  <si>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</si>
  <si>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</si>
  <si>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</si>
  <si>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</si>
  <si>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</si>
  <si>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</si>
  <si>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</si>
  <si>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</si>
  <si>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</si>
  <si>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</si>
  <si>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</si>
  <si>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</si>
  <si>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</si>
  <si>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</si>
  <si>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</si>
  <si>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</si>
  <si>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</si>
  <si>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</si>
  <si>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</si>
  <si>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</si>
  <si>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</si>
  <si>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</si>
  <si>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</si>
  <si>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</si>
  <si>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</si>
  <si>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</si>
  <si>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</si>
  <si>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</si>
  <si>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</si>
  <si>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</si>
  <si>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</si>
  <si>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大規模地震に起因する土砂災害のプレアナリシス手法の開発</t>
  </si>
  <si>
    <t>国土技術政策総合研究所</t>
  </si>
  <si>
    <t>室長　山越　隆雄</t>
  </si>
  <si>
    <t>平成30年度</t>
  </si>
  <si>
    <t>令和2年度</t>
  </si>
  <si>
    <t>土砂災害研究部　砂防研究室</t>
  </si>
  <si>
    <t>-</t>
  </si>
  <si>
    <t>国土交通省防災業務計画（令和元年版）</t>
  </si>
  <si>
    <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t>
  </si>
  <si>
    <t>近年の大規模地震時では大規模な斜面崩壊が被害拡大の主要因のひとつとなっている。国総研土砂災害研究部では多発するがけ崩れを対象に地震時斜面崩壊危険度評価システムを構築し、精度を検証してきた。しかし、同システムでは大規模斜面崩壊については評価できない。そこで、本研究では、地震発生時の緊急的な対応を迅速かつ効率的に進めるために想定地震における大規模な斜面崩壊を含む斜面崩壊の発生状況を地形、微地形、地盤条件、地震動特性から事前に推定することができる手法を開発する。</t>
  </si>
  <si>
    <t>令和2年度までに「土砂災害危険箇所における緊急点検に関する手引き」に本研究により確立した推定手法を活用した点検方法の項目を１つ追加する。</t>
  </si>
  <si>
    <t>項目</t>
  </si>
  <si>
    <t>国土技術政策総合研究所調べ</t>
  </si>
  <si>
    <t>斜面崩壊の発生状況を事前に推定することができる手法の開発に関する研究項目の終了件数</t>
  </si>
  <si>
    <t>執行額（百万円）／　斜面崩壊の発生状況を事前に推定することができる手法の開発に関する研究項目　　　　　　　　　　　　　　　　</t>
    <phoneticPr fontId="5"/>
  </si>
  <si>
    <t>百万円/件</t>
  </si>
  <si>
    <t>13百万円/1</t>
  </si>
  <si>
    <t>12百万円/1</t>
  </si>
  <si>
    <t>41 技術研究開発を推進する</t>
  </si>
  <si>
    <t>目標を達成した技術研究開発の割合</t>
  </si>
  <si>
    <t>%</t>
  </si>
  <si>
    <t>－</t>
  </si>
  <si>
    <t>新30-0052</t>
  </si>
  <si>
    <t>新30-0050</t>
  </si>
  <si>
    <t>○</t>
  </si>
  <si>
    <t>A.株式会社エイト日本技術開発</t>
    <phoneticPr fontId="5"/>
  </si>
  <si>
    <t>役務費</t>
  </si>
  <si>
    <t>大規模斜面崩壊を含む地震時斜面崩壊危険度評価手法の作成・検証業務</t>
  </si>
  <si>
    <t>株式会社エイト日本技術開発</t>
  </si>
  <si>
    <t>国交</t>
  </si>
  <si>
    <t>-</t>
    <phoneticPr fontId="5"/>
  </si>
  <si>
    <t>国土交通省</t>
    <phoneticPr fontId="5"/>
  </si>
  <si>
    <t>令和2年度で事業終了</t>
    <phoneticPr fontId="5"/>
  </si>
  <si>
    <t>-</t>
    <phoneticPr fontId="5"/>
  </si>
  <si>
    <t>国土交通省が実施している技術研究開発課題を効果的・効率的に推進することに資する。</t>
  </si>
  <si>
    <t>11 ICTの利活用及び技術研究開発の推進</t>
    <phoneticPr fontId="5"/>
  </si>
  <si>
    <t>11百万円/2</t>
    <phoneticPr fontId="5"/>
  </si>
  <si>
    <t>地震発生直後に斜面崩壊の発生状況を速やかに推定しておくことは、地震による被害を最小限にするために必要不可欠であり社会のニーズを的確に反映している。</t>
  </si>
  <si>
    <t>地震発生直後の被害状況把握のための現地調査の実施や地震時斜面崩壊に関する研究の取り組みなど十分な経験を有しており、大規模地震後の災害復旧のために国土交通省のニーズに合わせた対応を実施することができることから、国総研が行うことは効果的である。</t>
    <phoneticPr fontId="5"/>
  </si>
  <si>
    <t>国土交通省防災業務計画第3編第2章第1節では「地震が発生した場合、地震情報等及び被害情報を迅速、広域的に収集・連絡するものとする」と示されており、これに資する技術開発のため本事業の優先度は高い。</t>
    <rPh sb="11" eb="12">
      <t>ダイ</t>
    </rPh>
    <rPh sb="13" eb="14">
      <t>ヘン</t>
    </rPh>
    <rPh sb="14" eb="15">
      <t>ダイ</t>
    </rPh>
    <rPh sb="16" eb="17">
      <t>ショウ</t>
    </rPh>
    <rPh sb="17" eb="18">
      <t>ダイ</t>
    </rPh>
    <rPh sb="19" eb="20">
      <t>セツ</t>
    </rPh>
    <rPh sb="66" eb="67">
      <t>シメ</t>
    </rPh>
    <rPh sb="76" eb="77">
      <t>シ</t>
    </rPh>
    <rPh sb="79" eb="81">
      <t>ギジュツ</t>
    </rPh>
    <rPh sb="81" eb="83">
      <t>カイハツ</t>
    </rPh>
    <rPh sb="86" eb="87">
      <t>ホン</t>
    </rPh>
    <rPh sb="87" eb="89">
      <t>ジギョウ</t>
    </rPh>
    <rPh sb="90" eb="93">
      <t>ユウセンド</t>
    </rPh>
    <rPh sb="94" eb="95">
      <t>タカ</t>
    </rPh>
    <phoneticPr fontId="6"/>
  </si>
  <si>
    <t>調査内容が専門的かつ高度であることから、第三者機関である技術提案評価審査会に諮ったうえで、支出先を選定しており、妥当性や競争性を確保している。</t>
  </si>
  <si>
    <t>無</t>
  </si>
  <si>
    <t>‐</t>
  </si>
  <si>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</si>
  <si>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</si>
  <si>
    <t>当初見込み通りの活動実績をあげている。</t>
    <phoneticPr fontId="5"/>
  </si>
  <si>
    <t>「土砂災害危険個所における緊急点検に関する手引き」に反映した点検方法の項目の数</t>
    <phoneticPr fontId="5"/>
  </si>
  <si>
    <t>成果目標に見合った成果実績をあげている。</t>
    <rPh sb="0" eb="2">
      <t>セイカ</t>
    </rPh>
    <rPh sb="2" eb="4">
      <t>モクヒョウ</t>
    </rPh>
    <rPh sb="5" eb="7">
      <t>ミア</t>
    </rPh>
    <rPh sb="9" eb="11">
      <t>セイカ</t>
    </rPh>
    <rPh sb="11" eb="13">
      <t>ジッセキ</t>
    </rPh>
    <phoneticPr fontId="5"/>
  </si>
  <si>
    <t>・本事業は、外部有識者による評価委員会において「事前評価」を受け、熊本地震における土砂災害の発生や首都直下地震等の大規模地震の想定といった背景から高い必要性が認められ、プレアナリシスの結果は地震発生時の速やかな被害概況把握のみならず、今後の減災対策への活用が期待されることから、重要かつ発展性のある研究であり国土技術政策総合研究所において実施すべきと評価された。
・発注にあたっては、企画競争により競争性の確保に努めた。</t>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</si>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</sst>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4112</xdr:colOff>
      <xdr:row>750</xdr:row>
      <xdr:rowOff>198105</xdr:rowOff>
    </xdr:from>
    <xdr:to>
      <xdr:col>46</xdr:col>
      <xdr:colOff>85128</xdr:colOff>
      <xdr:row>753</xdr:row>
      <xdr:rowOff>28575</xdr:rowOff>
    </xdr:to>
    <xdr:sp macro="" textlink="">
      <xdr:nvSpPr>
        <xdr:cNvPr id="2" name="大かっこ 1">
          <a:extLst>
            <a:ext uri="{FF2B5EF4-FFF2-40B4-BE49-F238E27FC236}">
              <a16:creationId xmlns:a16="http://schemas.microsoft.com/office/drawing/2014/main" id="{8D8719F7-CC9A-43D5-A7D1-E61AABDD602A}"/>
            </a:ext>
          </a:extLst>
        </xdr:cNvPr>
        <xdr:cNvSpPr/>
      </xdr:nvSpPr>
      <xdr:spPr>
        <a:xfrm>
          <a:off x="6604937" y="41508030"/>
          <a:ext cx="2681341" cy="8877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32</xdr:col>
      <xdr:colOff>195066</xdr:colOff>
      <xdr:row>759</xdr:row>
      <xdr:rowOff>55332</xdr:rowOff>
    </xdr:from>
    <xdr:ext cx="3013362" cy="913725"/>
    <xdr:sp macro="" textlink="">
      <xdr:nvSpPr>
        <xdr:cNvPr id="21" name="契約方式大かっこ">
          <a:extLst>
            <a:ext uri="{FF2B5EF4-FFF2-40B4-BE49-F238E27FC236}">
              <a16:creationId xmlns:a16="http://schemas.microsoft.com/office/drawing/2014/main" id="{2BDE1A10-89D0-4288-9595-24883D778BB9}"/>
            </a:ext>
          </a:extLst>
        </xdr:cNvPr>
        <xdr:cNvSpPr/>
      </xdr:nvSpPr>
      <xdr:spPr>
        <a:xfrm>
          <a:off x="6525528" y="44383217"/>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○地震動データと地震時斜面崩壊発生状況に係る基礎資料の収集・整理</a:t>
          </a:r>
          <a:endParaRPr kumimoji="1" lang="en-US" altLang="ja-JP" sz="1100" b="0" i="0" baseline="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素因データと誘因データの組み合わせ及び重み付けを決定するための統計分析補助</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110372</xdr:colOff>
      <xdr:row>756</xdr:row>
      <xdr:rowOff>298192</xdr:rowOff>
    </xdr:from>
    <xdr:to>
      <xdr:col>46</xdr:col>
      <xdr:colOff>103689</xdr:colOff>
      <xdr:row>759</xdr:row>
      <xdr:rowOff>14670</xdr:rowOff>
    </xdr:to>
    <xdr:sp macro="" textlink="">
      <xdr:nvSpPr>
        <xdr:cNvPr id="22" name="契約方式上位">
          <a:extLst>
            <a:ext uri="{FF2B5EF4-FFF2-40B4-BE49-F238E27FC236}">
              <a16:creationId xmlns:a16="http://schemas.microsoft.com/office/drawing/2014/main" id="{DBD1CF09-A165-4E17-AB93-EC3089E1B03C}"/>
            </a:ext>
          </a:extLst>
        </xdr:cNvPr>
        <xdr:cNvSpPr txBox="1"/>
      </xdr:nvSpPr>
      <xdr:spPr>
        <a:xfrm>
          <a:off x="6845908" y="41391763"/>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株式会社エイト日本技術開発
　　９．９百万円</a:t>
          </a:r>
          <a:endParaRPr lang="en-US" altLang="en-US">
            <a:effectLst/>
          </a:endParaRPr>
        </a:p>
      </xdr:txBody>
    </xdr:sp>
    <xdr:clientData/>
  </xdr:twoCellAnchor>
  <xdr:oneCellAnchor>
    <xdr:from>
      <xdr:col>33</xdr:col>
      <xdr:colOff>103444</xdr:colOff>
      <xdr:row>755</xdr:row>
      <xdr:rowOff>294892</xdr:rowOff>
    </xdr:from>
    <xdr:ext cx="2313214" cy="275717"/>
    <xdr:sp macro="" textlink="">
      <xdr:nvSpPr>
        <xdr:cNvPr id="23" name="契約方式">
          <a:extLst>
            <a:ext uri="{FF2B5EF4-FFF2-40B4-BE49-F238E27FC236}">
              <a16:creationId xmlns:a16="http://schemas.microsoft.com/office/drawing/2014/main" id="{90B8F266-B177-4AD4-BD24-C65BED33BB18}"/>
            </a:ext>
          </a:extLst>
        </xdr:cNvPr>
        <xdr:cNvSpPr txBox="1"/>
      </xdr:nvSpPr>
      <xdr:spPr>
        <a:xfrm>
          <a:off x="6838980" y="41034678"/>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34</xdr:col>
      <xdr:colOff>180975</xdr:colOff>
      <xdr:row>751</xdr:row>
      <xdr:rowOff>289287</xdr:rowOff>
    </xdr:from>
    <xdr:to>
      <xdr:col>47</xdr:col>
      <xdr:colOff>79035</xdr:colOff>
      <xdr:row>752</xdr:row>
      <xdr:rowOff>234459</xdr:rowOff>
    </xdr:to>
    <xdr:sp macro="" textlink="">
      <xdr:nvSpPr>
        <xdr:cNvPr id="24" name="職員旅費">
          <a:extLst>
            <a:ext uri="{FF2B5EF4-FFF2-40B4-BE49-F238E27FC236}">
              <a16:creationId xmlns:a16="http://schemas.microsoft.com/office/drawing/2014/main" id="{C51F7179-51FD-4671-93EE-2BE1E5175E6C}"/>
            </a:ext>
          </a:extLst>
        </xdr:cNvPr>
        <xdr:cNvSpPr/>
      </xdr:nvSpPr>
      <xdr:spPr>
        <a:xfrm>
          <a:off x="6981825" y="41951637"/>
          <a:ext cx="249838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①職員旅費　　　　　０．１百万円</a:t>
          </a:r>
          <a:endParaRPr kumimoji="1" lang="en-US" altLang="en-US" sz="1100">
            <a:solidFill>
              <a:sysClr val="windowText" lastClr="000000"/>
            </a:solidFill>
            <a:latin typeface="+mj-ea"/>
            <a:ea typeface="+mj-ea"/>
          </a:endParaRPr>
        </a:p>
      </xdr:txBody>
    </xdr:sp>
    <xdr:clientData/>
  </xdr:twoCellAnchor>
  <xdr:twoCellAnchor>
    <xdr:from>
      <xdr:col>34</xdr:col>
      <xdr:colOff>170072</xdr:colOff>
      <xdr:row>751</xdr:row>
      <xdr:rowOff>6914</xdr:rowOff>
    </xdr:from>
    <xdr:to>
      <xdr:col>45</xdr:col>
      <xdr:colOff>130814</xdr:colOff>
      <xdr:row>751</xdr:row>
      <xdr:rowOff>300979</xdr:rowOff>
    </xdr:to>
    <xdr:sp macro="" textlink="">
      <xdr:nvSpPr>
        <xdr:cNvPr id="26" name="事務費">
          <a:extLst>
            <a:ext uri="{FF2B5EF4-FFF2-40B4-BE49-F238E27FC236}">
              <a16:creationId xmlns:a16="http://schemas.microsoft.com/office/drawing/2014/main" id="{AD114730-6B80-4995-BD96-A33EAC01161B}"/>
            </a:ext>
          </a:extLst>
        </xdr:cNvPr>
        <xdr:cNvSpPr/>
      </xdr:nvSpPr>
      <xdr:spPr>
        <a:xfrm>
          <a:off x="7109715" y="39331557"/>
          <a:ext cx="2205920" cy="29406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０．１百万円</a:t>
          </a:r>
        </a:p>
      </xdr:txBody>
    </xdr:sp>
    <xdr:clientData/>
  </xdr:twoCellAnchor>
  <xdr:twoCellAnchor>
    <xdr:from>
      <xdr:col>8</xdr:col>
      <xdr:colOff>87086</xdr:colOff>
      <xdr:row>749</xdr:row>
      <xdr:rowOff>39458</xdr:rowOff>
    </xdr:from>
    <xdr:to>
      <xdr:col>24</xdr:col>
      <xdr:colOff>174298</xdr:colOff>
      <xdr:row>751</xdr:row>
      <xdr:rowOff>72443</xdr:rowOff>
    </xdr:to>
    <xdr:sp macro="" textlink="">
      <xdr:nvSpPr>
        <xdr:cNvPr id="27" name="機関名">
          <a:extLst>
            <a:ext uri="{FF2B5EF4-FFF2-40B4-BE49-F238E27FC236}">
              <a16:creationId xmlns:a16="http://schemas.microsoft.com/office/drawing/2014/main" id="{61EE76D3-4135-40AF-8EBA-ADB4CD181FD8}"/>
            </a:ext>
          </a:extLst>
        </xdr:cNvPr>
        <xdr:cNvSpPr txBox="1"/>
      </xdr:nvSpPr>
      <xdr:spPr>
        <a:xfrm>
          <a:off x="1719943" y="38656529"/>
          <a:ext cx="3352926" cy="7405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16</xdr:col>
      <xdr:colOff>23853</xdr:colOff>
      <xdr:row>757</xdr:row>
      <xdr:rowOff>335722</xdr:rowOff>
    </xdr:from>
    <xdr:to>
      <xdr:col>33</xdr:col>
      <xdr:colOff>36893</xdr:colOff>
      <xdr:row>757</xdr:row>
      <xdr:rowOff>335722</xdr:rowOff>
    </xdr:to>
    <xdr:cxnSp macro="">
      <xdr:nvCxnSpPr>
        <xdr:cNvPr id="28" name="直線矢印コネクタ 27">
          <a:extLst>
            <a:ext uri="{FF2B5EF4-FFF2-40B4-BE49-F238E27FC236}">
              <a16:creationId xmlns:a16="http://schemas.microsoft.com/office/drawing/2014/main" id="{D645550F-A683-4624-B825-01E7B79A16B2}"/>
            </a:ext>
          </a:extLst>
        </xdr:cNvPr>
        <xdr:cNvCxnSpPr/>
      </xdr:nvCxnSpPr>
      <xdr:spPr>
        <a:xfrm>
          <a:off x="3289567" y="41783079"/>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23853</xdr:colOff>
      <xdr:row>756</xdr:row>
      <xdr:rowOff>324808</xdr:rowOff>
    </xdr:from>
    <xdr:to>
      <xdr:col>16</xdr:col>
      <xdr:colOff>23853</xdr:colOff>
      <xdr:row>757</xdr:row>
      <xdr:rowOff>334228</xdr:rowOff>
    </xdr:to>
    <xdr:cxnSp macro="">
      <xdr:nvCxnSpPr>
        <xdr:cNvPr id="29" name="直線コネクタ 28">
          <a:extLst>
            <a:ext uri="{FF2B5EF4-FFF2-40B4-BE49-F238E27FC236}">
              <a16:creationId xmlns:a16="http://schemas.microsoft.com/office/drawing/2014/main" id="{C874CB2B-B1AA-4784-8B71-F05548318CC4}"/>
            </a:ext>
          </a:extLst>
        </xdr:cNvPr>
        <xdr:cNvCxnSpPr/>
      </xdr:nvCxnSpPr>
      <xdr:spPr>
        <a:xfrm>
          <a:off x="3289567" y="41418379"/>
          <a:ext cx="0" cy="36320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168531</xdr:colOff>
      <xdr:row>751</xdr:row>
      <xdr:rowOff>283928</xdr:rowOff>
    </xdr:from>
    <xdr:ext cx="3013362" cy="1522403"/>
    <xdr:sp macro="" textlink="">
      <xdr:nvSpPr>
        <xdr:cNvPr id="30" name="契約方式大かっこ">
          <a:extLst>
            <a:ext uri="{FF2B5EF4-FFF2-40B4-BE49-F238E27FC236}">
              <a16:creationId xmlns:a16="http://schemas.microsoft.com/office/drawing/2014/main" id="{2E68706E-77B3-4F3D-B494-827585D4AAC7}"/>
            </a:ext>
          </a:extLst>
        </xdr:cNvPr>
        <xdr:cNvSpPr/>
      </xdr:nvSpPr>
      <xdr:spPr>
        <a:xfrm>
          <a:off x="1751146" y="41798274"/>
          <a:ext cx="3013362" cy="1522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○地形・地質に関する各種指標の適切な組み合わせ及び重み付けを統計解析</a:t>
          </a:r>
        </a:p>
        <a:p>
          <a:pPr algn="l"/>
          <a:r>
            <a:rPr kumimoji="1" lang="ja-JP" altLang="en-US" sz="1100">
              <a:latin typeface="ＭＳ ゴシック" panose="020B0609070205080204" pitchFamily="49" charset="-128"/>
              <a:ea typeface="ＭＳ ゴシック" panose="020B0609070205080204" pitchFamily="49" charset="-128"/>
            </a:rPr>
            <a:t>○周波数や最大加速度などの地震動特性と大規模斜面崩壊の発生・非発生との関係分析</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○地形・地質・地震動特性を入力条件とした斜面崩壊危険度評価式手法の検討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659</v>
      </c>
      <c r="AK2" s="925"/>
      <c r="AL2" s="925"/>
      <c r="AM2" s="925"/>
      <c r="AN2" s="83" t="s">
        <v>325</v>
      </c>
      <c r="AO2" s="925">
        <v>20</v>
      </c>
      <c r="AP2" s="925"/>
      <c r="AQ2" s="925"/>
      <c r="AR2" s="84" t="s">
        <v>628</v>
      </c>
      <c r="AS2" s="931">
        <v>521</v>
      </c>
      <c r="AT2" s="931"/>
      <c r="AU2" s="931"/>
      <c r="AV2" s="83" t="str">
        <f>IF(AW2="","","-")</f>
        <v/>
      </c>
      <c r="AW2" s="891"/>
      <c r="AX2" s="891"/>
    </row>
    <row r="3" spans="1:50" ht="21" customHeight="1" thickBot="1" x14ac:dyDescent="0.25">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2">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19" t="s">
        <v>633</v>
      </c>
      <c r="H5" s="820"/>
      <c r="I5" s="820"/>
      <c r="J5" s="820"/>
      <c r="K5" s="820"/>
      <c r="L5" s="820"/>
      <c r="M5" s="821" t="s">
        <v>65</v>
      </c>
      <c r="N5" s="822"/>
      <c r="O5" s="822"/>
      <c r="P5" s="822"/>
      <c r="Q5" s="822"/>
      <c r="R5" s="823"/>
      <c r="S5" s="824" t="s">
        <v>634</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637</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2">
      <c r="A8" s="479" t="s">
        <v>208</v>
      </c>
      <c r="B8" s="480"/>
      <c r="C8" s="480"/>
      <c r="D8" s="480"/>
      <c r="E8" s="480"/>
      <c r="F8" s="481"/>
      <c r="G8" s="926" t="str">
        <f>入力規則等!A27</f>
        <v>科学技術・イノベーション、国土強靱化施策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29" t="s">
        <v>23</v>
      </c>
      <c r="B9" s="830"/>
      <c r="C9" s="830"/>
      <c r="D9" s="830"/>
      <c r="E9" s="830"/>
      <c r="F9" s="830"/>
      <c r="G9" s="831" t="s">
        <v>638</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2">
      <c r="A10" s="643" t="s">
        <v>29</v>
      </c>
      <c r="B10" s="644"/>
      <c r="C10" s="644"/>
      <c r="D10" s="644"/>
      <c r="E10" s="644"/>
      <c r="F10" s="644"/>
      <c r="G10" s="737" t="s">
        <v>639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2">
      <c r="A13" s="597"/>
      <c r="B13" s="598"/>
      <c r="C13" s="598"/>
      <c r="D13" s="598"/>
      <c r="E13" s="598"/>
      <c r="F13" s="599"/>
      <c r="G13" s="706" t="s">
        <v>6</v>
      </c>
      <c r="H13" s="707"/>
      <c r="I13" s="747" t="s">
        <v>7</v>
      </c>
      <c r="J13" s="748"/>
      <c r="K13" s="748"/>
      <c r="L13" s="748"/>
      <c r="M13" s="748"/>
      <c r="N13" s="748"/>
      <c r="O13" s="749"/>
      <c r="P13" s="640">
        <v>13</v>
      </c>
      <c r="Q13" s="641"/>
      <c r="R13" s="641"/>
      <c r="S13" s="641"/>
      <c r="T13" s="641"/>
      <c r="U13" s="641"/>
      <c r="V13" s="642"/>
      <c r="W13" s="640">
        <v>13</v>
      </c>
      <c r="X13" s="641"/>
      <c r="Y13" s="641"/>
      <c r="Z13" s="641"/>
      <c r="AA13" s="641"/>
      <c r="AB13" s="641"/>
      <c r="AC13" s="642"/>
      <c r="AD13" s="640">
        <v>11</v>
      </c>
      <c r="AE13" s="641"/>
      <c r="AF13" s="641"/>
      <c r="AG13" s="641"/>
      <c r="AH13" s="641"/>
      <c r="AI13" s="641"/>
      <c r="AJ13" s="642"/>
      <c r="AK13" s="640" t="s">
        <v>660</v>
      </c>
      <c r="AL13" s="641"/>
      <c r="AM13" s="641"/>
      <c r="AN13" s="641"/>
      <c r="AO13" s="641"/>
      <c r="AP13" s="641"/>
      <c r="AQ13" s="642"/>
      <c r="AR13" s="900" t="s">
        <v>663</v>
      </c>
      <c r="AS13" s="901"/>
      <c r="AT13" s="901"/>
      <c r="AU13" s="901"/>
      <c r="AV13" s="901"/>
      <c r="AW13" s="901"/>
      <c r="AX13" s="902"/>
    </row>
    <row r="14" spans="1:50" ht="21" customHeight="1" x14ac:dyDescent="0.2">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v>0</v>
      </c>
      <c r="AE14" s="641"/>
      <c r="AF14" s="641"/>
      <c r="AG14" s="641"/>
      <c r="AH14" s="641"/>
      <c r="AI14" s="641"/>
      <c r="AJ14" s="642"/>
      <c r="AK14" s="640" t="s">
        <v>660</v>
      </c>
      <c r="AL14" s="641"/>
      <c r="AM14" s="641"/>
      <c r="AN14" s="641"/>
      <c r="AO14" s="641"/>
      <c r="AP14" s="641"/>
      <c r="AQ14" s="642"/>
      <c r="AR14" s="771"/>
      <c r="AS14" s="771"/>
      <c r="AT14" s="771"/>
      <c r="AU14" s="771"/>
      <c r="AV14" s="771"/>
      <c r="AW14" s="771"/>
      <c r="AX14" s="772"/>
    </row>
    <row r="15" spans="1:50" ht="21" customHeight="1" x14ac:dyDescent="0.2">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660</v>
      </c>
      <c r="AL15" s="641"/>
      <c r="AM15" s="641"/>
      <c r="AN15" s="641"/>
      <c r="AO15" s="641"/>
      <c r="AP15" s="641"/>
      <c r="AQ15" s="642"/>
      <c r="AR15" s="640" t="s">
        <v>663</v>
      </c>
      <c r="AS15" s="641"/>
      <c r="AT15" s="641"/>
      <c r="AU15" s="641"/>
      <c r="AV15" s="641"/>
      <c r="AW15" s="641"/>
      <c r="AX15" s="786"/>
    </row>
    <row r="16" spans="1:50" ht="21" customHeight="1" x14ac:dyDescent="0.2">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v>0</v>
      </c>
      <c r="AE16" s="641"/>
      <c r="AF16" s="641"/>
      <c r="AG16" s="641"/>
      <c r="AH16" s="641"/>
      <c r="AI16" s="641"/>
      <c r="AJ16" s="642"/>
      <c r="AK16" s="640" t="s">
        <v>636</v>
      </c>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t="s">
        <v>636</v>
      </c>
      <c r="AL17" s="641"/>
      <c r="AM17" s="641"/>
      <c r="AN17" s="641"/>
      <c r="AO17" s="641"/>
      <c r="AP17" s="641"/>
      <c r="AQ17" s="642"/>
      <c r="AR17" s="898"/>
      <c r="AS17" s="898"/>
      <c r="AT17" s="898"/>
      <c r="AU17" s="898"/>
      <c r="AV17" s="898"/>
      <c r="AW17" s="898"/>
      <c r="AX17" s="899"/>
    </row>
    <row r="18" spans="1:50" ht="24.75" customHeight="1" x14ac:dyDescent="0.2">
      <c r="A18" s="597"/>
      <c r="B18" s="598"/>
      <c r="C18" s="598"/>
      <c r="D18" s="598"/>
      <c r="E18" s="598"/>
      <c r="F18" s="599"/>
      <c r="G18" s="710"/>
      <c r="H18" s="711"/>
      <c r="I18" s="699" t="s">
        <v>20</v>
      </c>
      <c r="J18" s="700"/>
      <c r="K18" s="700"/>
      <c r="L18" s="700"/>
      <c r="M18" s="700"/>
      <c r="N18" s="700"/>
      <c r="O18" s="701"/>
      <c r="P18" s="858">
        <f>SUM(P13:V17)</f>
        <v>13</v>
      </c>
      <c r="Q18" s="859"/>
      <c r="R18" s="859"/>
      <c r="S18" s="859"/>
      <c r="T18" s="859"/>
      <c r="U18" s="859"/>
      <c r="V18" s="860"/>
      <c r="W18" s="858">
        <f>SUM(W13:AC17)</f>
        <v>13</v>
      </c>
      <c r="X18" s="859"/>
      <c r="Y18" s="859"/>
      <c r="Z18" s="859"/>
      <c r="AA18" s="859"/>
      <c r="AB18" s="859"/>
      <c r="AC18" s="860"/>
      <c r="AD18" s="858">
        <f>SUM(AD13:AJ17)</f>
        <v>11</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2">
      <c r="A19" s="597"/>
      <c r="B19" s="598"/>
      <c r="C19" s="598"/>
      <c r="D19" s="598"/>
      <c r="E19" s="598"/>
      <c r="F19" s="599"/>
      <c r="G19" s="856" t="s">
        <v>9</v>
      </c>
      <c r="H19" s="857"/>
      <c r="I19" s="857"/>
      <c r="J19" s="857"/>
      <c r="K19" s="857"/>
      <c r="L19" s="857"/>
      <c r="M19" s="857"/>
      <c r="N19" s="857"/>
      <c r="O19" s="857"/>
      <c r="P19" s="640">
        <v>13</v>
      </c>
      <c r="Q19" s="641"/>
      <c r="R19" s="641"/>
      <c r="S19" s="641"/>
      <c r="T19" s="641"/>
      <c r="U19" s="641"/>
      <c r="V19" s="642"/>
      <c r="W19" s="640">
        <v>12</v>
      </c>
      <c r="X19" s="641"/>
      <c r="Y19" s="641"/>
      <c r="Z19" s="641"/>
      <c r="AA19" s="641"/>
      <c r="AB19" s="641"/>
      <c r="AC19" s="642"/>
      <c r="AD19" s="640">
        <v>10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2">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0.92307692307692313</v>
      </c>
      <c r="X20" s="301"/>
      <c r="Y20" s="301"/>
      <c r="Z20" s="301"/>
      <c r="AA20" s="301"/>
      <c r="AB20" s="301"/>
      <c r="AC20" s="301"/>
      <c r="AD20" s="301">
        <f t="shared" ref="AD20" si="1">IF(AD18=0, "-", SUM(AD19)/AD18)</f>
        <v>0.90909090909090906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29"/>
      <c r="B21" s="830"/>
      <c r="C21" s="830"/>
      <c r="D21" s="830"/>
      <c r="E21" s="830"/>
      <c r="F21" s="947"/>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0.92307692307692313</v>
      </c>
      <c r="X21" s="301"/>
      <c r="Y21" s="301"/>
      <c r="Z21" s="301"/>
      <c r="AA21" s="301"/>
      <c r="AB21" s="301"/>
      <c r="AC21" s="301"/>
      <c r="AD21" s="301">
        <f t="shared" ref="AD21" si="3">IF(AD19=0, "-", SUM(AD19)/SUM(AD13,AD14))</f>
        <v>0.90909090909090906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2">
      <c r="A23" s="956"/>
      <c r="B23" s="957"/>
      <c r="C23" s="957"/>
      <c r="D23" s="957"/>
      <c r="E23" s="957"/>
      <c r="F23" s="958"/>
      <c r="G23" s="950" t="s">
        <v>660</v>
      </c>
      <c r="H23" s="951"/>
      <c r="I23" s="951"/>
      <c r="J23" s="951"/>
      <c r="K23" s="951"/>
      <c r="L23" s="951"/>
      <c r="M23" s="951"/>
      <c r="N23" s="951"/>
      <c r="O23" s="952"/>
      <c r="P23" s="900" t="s">
        <v>636</v>
      </c>
      <c r="Q23" s="901"/>
      <c r="R23" s="901"/>
      <c r="S23" s="901"/>
      <c r="T23" s="901"/>
      <c r="U23" s="901"/>
      <c r="V23" s="915"/>
      <c r="W23" s="900" t="s">
        <v>660</v>
      </c>
      <c r="X23" s="901"/>
      <c r="Y23" s="901"/>
      <c r="Z23" s="901"/>
      <c r="AA23" s="901"/>
      <c r="AB23" s="901"/>
      <c r="AC23" s="915"/>
      <c r="AD23" s="963" t="s">
        <v>663</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2">
      <c r="A24" s="956"/>
      <c r="B24" s="957"/>
      <c r="C24" s="957"/>
      <c r="D24" s="957"/>
      <c r="E24" s="957"/>
      <c r="F24" s="958"/>
      <c r="G24" s="916" t="s">
        <v>660</v>
      </c>
      <c r="H24" s="917"/>
      <c r="I24" s="917"/>
      <c r="J24" s="917"/>
      <c r="K24" s="917"/>
      <c r="L24" s="917"/>
      <c r="M24" s="917"/>
      <c r="N24" s="917"/>
      <c r="O24" s="918"/>
      <c r="P24" s="640" t="s">
        <v>636</v>
      </c>
      <c r="Q24" s="641"/>
      <c r="R24" s="641"/>
      <c r="S24" s="641"/>
      <c r="T24" s="641"/>
      <c r="U24" s="641"/>
      <c r="V24" s="642"/>
      <c r="W24" s="640" t="s">
        <v>660</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2">
      <c r="A25" s="956"/>
      <c r="B25" s="957"/>
      <c r="C25" s="957"/>
      <c r="D25" s="957"/>
      <c r="E25" s="957"/>
      <c r="F25" s="958"/>
      <c r="G25" s="916"/>
      <c r="H25" s="917"/>
      <c r="I25" s="917"/>
      <c r="J25" s="917"/>
      <c r="K25" s="917"/>
      <c r="L25" s="917"/>
      <c r="M25" s="917"/>
      <c r="N25" s="917"/>
      <c r="O25" s="918"/>
      <c r="P25" s="640">
        <v>0</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2">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2">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19" t="s">
        <v>258</v>
      </c>
      <c r="H28" s="920"/>
      <c r="I28" s="920"/>
      <c r="J28" s="920"/>
      <c r="K28" s="920"/>
      <c r="L28" s="920"/>
      <c r="M28" s="920"/>
      <c r="N28" s="920"/>
      <c r="O28" s="921"/>
      <c r="P28" s="858" t="e">
        <f>P29-SUM(P23:P27)</f>
        <v>#VALUE!</v>
      </c>
      <c r="Q28" s="859"/>
      <c r="R28" s="859"/>
      <c r="S28" s="859"/>
      <c r="T28" s="859"/>
      <c r="U28" s="859"/>
      <c r="V28" s="860"/>
      <c r="W28" s="858" t="e">
        <f>W29-SUM(W23:W27)</f>
        <v>#VALUE!</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22" t="s">
        <v>255</v>
      </c>
      <c r="H29" s="923"/>
      <c r="I29" s="923"/>
      <c r="J29" s="923"/>
      <c r="K29" s="923"/>
      <c r="L29" s="923"/>
      <c r="M29" s="923"/>
      <c r="N29" s="923"/>
      <c r="O29" s="924"/>
      <c r="P29" s="932" t="str">
        <f>AK13</f>
        <v>-</v>
      </c>
      <c r="Q29" s="933"/>
      <c r="R29" s="933"/>
      <c r="S29" s="933"/>
      <c r="T29" s="933"/>
      <c r="U29" s="933"/>
      <c r="V29" s="934"/>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636</v>
      </c>
      <c r="AR31" s="186"/>
      <c r="AS31" s="121" t="s">
        <v>185</v>
      </c>
      <c r="AT31" s="122"/>
      <c r="AU31" s="185">
        <v>2</v>
      </c>
      <c r="AV31" s="185"/>
      <c r="AW31" s="377" t="s">
        <v>175</v>
      </c>
      <c r="AX31" s="378"/>
    </row>
    <row r="32" spans="1:50" ht="23.25" customHeight="1" x14ac:dyDescent="0.2">
      <c r="A32" s="382"/>
      <c r="B32" s="380"/>
      <c r="C32" s="380"/>
      <c r="D32" s="380"/>
      <c r="E32" s="380"/>
      <c r="F32" s="381"/>
      <c r="G32" s="548" t="s">
        <v>640</v>
      </c>
      <c r="H32" s="549"/>
      <c r="I32" s="549"/>
      <c r="J32" s="549"/>
      <c r="K32" s="549"/>
      <c r="L32" s="549"/>
      <c r="M32" s="549"/>
      <c r="N32" s="549"/>
      <c r="O32" s="550"/>
      <c r="P32" s="93" t="s">
        <v>676</v>
      </c>
      <c r="Q32" s="93"/>
      <c r="R32" s="93"/>
      <c r="S32" s="93"/>
      <c r="T32" s="93"/>
      <c r="U32" s="93"/>
      <c r="V32" s="93"/>
      <c r="W32" s="93"/>
      <c r="X32" s="94"/>
      <c r="Y32" s="455" t="s">
        <v>12</v>
      </c>
      <c r="Z32" s="515"/>
      <c r="AA32" s="516"/>
      <c r="AB32" s="445" t="s">
        <v>641</v>
      </c>
      <c r="AC32" s="445"/>
      <c r="AD32" s="445"/>
      <c r="AE32" s="203">
        <v>0</v>
      </c>
      <c r="AF32" s="204"/>
      <c r="AG32" s="204"/>
      <c r="AH32" s="204"/>
      <c r="AI32" s="203">
        <v>0</v>
      </c>
      <c r="AJ32" s="204"/>
      <c r="AK32" s="204"/>
      <c r="AL32" s="204"/>
      <c r="AM32" s="203">
        <v>1</v>
      </c>
      <c r="AN32" s="204"/>
      <c r="AO32" s="204"/>
      <c r="AP32" s="204"/>
      <c r="AQ32" s="321" t="s">
        <v>636</v>
      </c>
      <c r="AR32" s="193"/>
      <c r="AS32" s="193"/>
      <c r="AT32" s="322"/>
      <c r="AU32" s="204">
        <v>1</v>
      </c>
      <c r="AV32" s="204"/>
      <c r="AW32" s="204"/>
      <c r="AX32" s="206"/>
    </row>
    <row r="33" spans="1:51" ht="23.25"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0</v>
      </c>
      <c r="AF33" s="204"/>
      <c r="AG33" s="204"/>
      <c r="AH33" s="204"/>
      <c r="AI33" s="203">
        <v>0</v>
      </c>
      <c r="AJ33" s="204"/>
      <c r="AK33" s="204"/>
      <c r="AL33" s="204"/>
      <c r="AM33" s="203">
        <v>1</v>
      </c>
      <c r="AN33" s="204"/>
      <c r="AO33" s="204"/>
      <c r="AP33" s="204"/>
      <c r="AQ33" s="321" t="s">
        <v>636</v>
      </c>
      <c r="AR33" s="193"/>
      <c r="AS33" s="193"/>
      <c r="AT33" s="322"/>
      <c r="AU33" s="204">
        <v>1</v>
      </c>
      <c r="AV33" s="204"/>
      <c r="AW33" s="204"/>
      <c r="AX33" s="206"/>
    </row>
    <row r="34" spans="1:51" ht="42"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t="s">
        <v>636</v>
      </c>
      <c r="AR34" s="193"/>
      <c r="AS34" s="193"/>
      <c r="AT34" s="322"/>
      <c r="AU34" s="204">
        <v>100</v>
      </c>
      <c r="AV34" s="204"/>
      <c r="AW34" s="204"/>
      <c r="AX34" s="206"/>
    </row>
    <row r="35" spans="1:51" ht="23.25" customHeight="1" x14ac:dyDescent="0.2">
      <c r="A35" s="213" t="s">
        <v>299</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2">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2">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2">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2">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2">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2">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2">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2">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2">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2">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2">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636</v>
      </c>
      <c r="AC101" s="445"/>
      <c r="AD101" s="445"/>
      <c r="AE101" s="267">
        <v>1</v>
      </c>
      <c r="AF101" s="267"/>
      <c r="AG101" s="267"/>
      <c r="AH101" s="267"/>
      <c r="AI101" s="267">
        <v>1</v>
      </c>
      <c r="AJ101" s="267"/>
      <c r="AK101" s="267"/>
      <c r="AL101" s="267"/>
      <c r="AM101" s="267">
        <v>2</v>
      </c>
      <c r="AN101" s="267"/>
      <c r="AO101" s="267"/>
      <c r="AP101" s="267"/>
      <c r="AQ101" s="267" t="s">
        <v>660</v>
      </c>
      <c r="AR101" s="267"/>
      <c r="AS101" s="267"/>
      <c r="AT101" s="267"/>
      <c r="AU101" s="203" t="s">
        <v>660</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636</v>
      </c>
      <c r="AC102" s="445"/>
      <c r="AD102" s="445"/>
      <c r="AE102" s="267">
        <v>1</v>
      </c>
      <c r="AF102" s="267"/>
      <c r="AG102" s="267"/>
      <c r="AH102" s="267"/>
      <c r="AI102" s="267">
        <v>1</v>
      </c>
      <c r="AJ102" s="267"/>
      <c r="AK102" s="267"/>
      <c r="AL102" s="267"/>
      <c r="AM102" s="267">
        <v>2</v>
      </c>
      <c r="AN102" s="267"/>
      <c r="AO102" s="267"/>
      <c r="AP102" s="267"/>
      <c r="AQ102" s="267" t="s">
        <v>660</v>
      </c>
      <c r="AR102" s="267"/>
      <c r="AS102" s="267"/>
      <c r="AT102" s="267"/>
      <c r="AU102" s="210" t="s">
        <v>660</v>
      </c>
      <c r="AV102" s="211"/>
      <c r="AW102" s="211"/>
      <c r="AX102" s="306"/>
    </row>
    <row r="103" spans="1:60" ht="31.5" hidden="1" customHeight="1" x14ac:dyDescent="0.2">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2">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13</v>
      </c>
      <c r="AF116" s="267"/>
      <c r="AG116" s="267"/>
      <c r="AH116" s="267"/>
      <c r="AI116" s="267">
        <v>12</v>
      </c>
      <c r="AJ116" s="267"/>
      <c r="AK116" s="267"/>
      <c r="AL116" s="267"/>
      <c r="AM116" s="267">
        <v>5.5</v>
      </c>
      <c r="AN116" s="267"/>
      <c r="AO116" s="267"/>
      <c r="AP116" s="267"/>
      <c r="AQ116" s="203" t="s">
        <v>660</v>
      </c>
      <c r="AR116" s="204"/>
      <c r="AS116" s="204"/>
      <c r="AT116" s="204"/>
      <c r="AU116" s="204"/>
      <c r="AV116" s="204"/>
      <c r="AW116" s="204"/>
      <c r="AX116" s="206"/>
    </row>
    <row r="117" spans="1:51" ht="46.5"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646</v>
      </c>
      <c r="AF117" s="535"/>
      <c r="AG117" s="535"/>
      <c r="AH117" s="535"/>
      <c r="AI117" s="535" t="s">
        <v>647</v>
      </c>
      <c r="AJ117" s="535"/>
      <c r="AK117" s="535"/>
      <c r="AL117" s="535"/>
      <c r="AM117" s="535" t="s">
        <v>666</v>
      </c>
      <c r="AN117" s="535"/>
      <c r="AO117" s="535"/>
      <c r="AP117" s="535"/>
      <c r="AQ117" s="535" t="s">
        <v>660</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2">
      <c r="A130" s="174" t="s">
        <v>324</v>
      </c>
      <c r="B130" s="171"/>
      <c r="C130" s="170" t="s">
        <v>188</v>
      </c>
      <c r="D130" s="171"/>
      <c r="E130" s="155" t="s">
        <v>217</v>
      </c>
      <c r="F130" s="156"/>
      <c r="G130" s="157" t="s">
        <v>665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648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2</v>
      </c>
      <c r="AV133" s="186"/>
      <c r="AW133" s="121" t="s">
        <v>175</v>
      </c>
      <c r="AX133" s="181"/>
      <c r="AY133">
        <f>$AY$132</f>
        <v>1</v>
      </c>
    </row>
    <row r="134" spans="1:51" ht="39.75" customHeight="1" x14ac:dyDescent="0.2">
      <c r="A134" s="175"/>
      <c r="B134" s="172"/>
      <c r="C134" s="166"/>
      <c r="D134" s="172"/>
      <c r="E134" s="166"/>
      <c r="F134" s="167"/>
      <c r="G134" s="92" t="s">
        <v>649</v>
      </c>
      <c r="H134" s="93"/>
      <c r="I134" s="93"/>
      <c r="J134" s="93"/>
      <c r="K134" s="93"/>
      <c r="L134" s="93"/>
      <c r="M134" s="93"/>
      <c r="N134" s="93"/>
      <c r="O134" s="93"/>
      <c r="P134" s="93"/>
      <c r="Q134" s="93"/>
      <c r="R134" s="93"/>
      <c r="S134" s="93"/>
      <c r="T134" s="93"/>
      <c r="U134" s="93"/>
      <c r="V134" s="93"/>
      <c r="W134" s="93"/>
      <c r="X134" s="94"/>
      <c r="Y134" s="187" t="s">
        <v>199</v>
      </c>
      <c r="Z134" s="188"/>
      <c r="AA134" s="189"/>
      <c r="AB134" s="190" t="s">
        <v>650</v>
      </c>
      <c r="AC134" s="191"/>
      <c r="AD134" s="191"/>
      <c r="AE134" s="192">
        <v>96.3</v>
      </c>
      <c r="AF134" s="193"/>
      <c r="AG134" s="193"/>
      <c r="AH134" s="193"/>
      <c r="AI134" s="192">
        <v>96.2</v>
      </c>
      <c r="AJ134" s="193"/>
      <c r="AK134" s="193"/>
      <c r="AL134" s="193"/>
      <c r="AM134" s="192"/>
      <c r="AN134" s="193"/>
      <c r="AO134" s="193"/>
      <c r="AP134" s="193"/>
      <c r="AQ134" s="192" t="s">
        <v>636</v>
      </c>
      <c r="AR134" s="193"/>
      <c r="AS134" s="193"/>
      <c r="AT134" s="193"/>
      <c r="AU134" s="192"/>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650</v>
      </c>
      <c r="AC135" s="199"/>
      <c r="AD135" s="199"/>
      <c r="AE135" s="192">
        <v>90</v>
      </c>
      <c r="AF135" s="193"/>
      <c r="AG135" s="193"/>
      <c r="AH135" s="193"/>
      <c r="AI135" s="192">
        <v>90</v>
      </c>
      <c r="AJ135" s="193"/>
      <c r="AK135" s="193"/>
      <c r="AL135" s="193"/>
      <c r="AM135" s="192">
        <v>90</v>
      </c>
      <c r="AN135" s="193"/>
      <c r="AO135" s="193"/>
      <c r="AP135" s="193"/>
      <c r="AQ135" s="192" t="s">
        <v>636</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664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590</v>
      </c>
      <c r="D430" s="912"/>
      <c r="E430" s="160" t="s">
        <v>318</v>
      </c>
      <c r="F430" s="878"/>
      <c r="G430" s="879" t="s">
        <v>204</v>
      </c>
      <c r="H430" s="111"/>
      <c r="I430" s="111"/>
      <c r="J430" s="880" t="s">
        <v>636</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2">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660</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660</v>
      </c>
      <c r="AN434" s="193"/>
      <c r="AO434" s="193"/>
      <c r="AP434" s="322"/>
      <c r="AQ434" s="321" t="s">
        <v>636</v>
      </c>
      <c r="AR434" s="193"/>
      <c r="AS434" s="193"/>
      <c r="AT434" s="322"/>
      <c r="AU434" s="193" t="s">
        <v>636</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660</v>
      </c>
      <c r="AN435" s="193"/>
      <c r="AO435" s="193"/>
      <c r="AP435" s="322"/>
      <c r="AQ435" s="321" t="s">
        <v>636</v>
      </c>
      <c r="AR435" s="193"/>
      <c r="AS435" s="193"/>
      <c r="AT435" s="322"/>
      <c r="AU435" s="193" t="s">
        <v>636</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2">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660</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660</v>
      </c>
      <c r="AN459" s="193"/>
      <c r="AO459" s="193"/>
      <c r="AP459" s="322"/>
      <c r="AQ459" s="321" t="s">
        <v>636</v>
      </c>
      <c r="AR459" s="193"/>
      <c r="AS459" s="193"/>
      <c r="AT459" s="322"/>
      <c r="AU459" s="193" t="s">
        <v>636</v>
      </c>
      <c r="AV459" s="193"/>
      <c r="AW459" s="193"/>
      <c r="AX459" s="194"/>
      <c r="AY459">
        <f t="shared" si="68"/>
        <v>1</v>
      </c>
    </row>
    <row r="460" spans="1:51" ht="23.25" customHeight="1" thickBot="1" x14ac:dyDescent="0.2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660</v>
      </c>
      <c r="AN460" s="193"/>
      <c r="AO460" s="193"/>
      <c r="AP460" s="322"/>
      <c r="AQ460" s="321" t="s">
        <v>636</v>
      </c>
      <c r="AR460" s="193"/>
      <c r="AS460" s="193"/>
      <c r="AT460" s="322"/>
      <c r="AU460" s="193" t="s">
        <v>636</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9" hidden="1" customHeigh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9" hidden="1" customHeigh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9" hidden="1" customHeigh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9" hidden="1" customHeigh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9" hidden="1" customHeigh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2" customHeight="1" x14ac:dyDescent="0.2">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654</v>
      </c>
      <c r="AE702" s="327"/>
      <c r="AF702" s="327"/>
      <c r="AG702" s="364" t="s">
        <v>667</v>
      </c>
      <c r="AH702" s="365"/>
      <c r="AI702" s="365"/>
      <c r="AJ702" s="365"/>
      <c r="AK702" s="365"/>
      <c r="AL702" s="365"/>
      <c r="AM702" s="365"/>
      <c r="AN702" s="365"/>
      <c r="AO702" s="365"/>
      <c r="AP702" s="365"/>
      <c r="AQ702" s="365"/>
      <c r="AR702" s="365"/>
      <c r="AS702" s="365"/>
      <c r="AT702" s="365"/>
      <c r="AU702" s="365"/>
      <c r="AV702" s="365"/>
      <c r="AW702" s="365"/>
      <c r="AX702" s="366"/>
    </row>
    <row r="703" spans="1:51" ht="72" customHeight="1" x14ac:dyDescent="0.2">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654</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72" customHeight="1" x14ac:dyDescent="0.2">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654</v>
      </c>
      <c r="AE704" s="766"/>
      <c r="AF704" s="766"/>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654</v>
      </c>
      <c r="AE705" s="698"/>
      <c r="AF705" s="698"/>
      <c r="AG705" s="113" t="s">
        <v>670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671</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671</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672</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42.7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654</v>
      </c>
      <c r="AE709" s="308"/>
      <c r="AF709" s="308"/>
      <c r="AG709" s="89" t="s">
        <v>679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672</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654</v>
      </c>
      <c r="AE711" s="308"/>
      <c r="AF711" s="308"/>
      <c r="AG711" s="89" t="s">
        <v>673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672</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2">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672</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654</v>
      </c>
      <c r="AE714" s="788"/>
      <c r="AF714" s="789"/>
      <c r="AG714" s="719" t="s">
        <v>674</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2">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654</v>
      </c>
      <c r="AE715" s="588"/>
      <c r="AF715" s="639"/>
      <c r="AG715" s="725" t="s">
        <v>677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672</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654</v>
      </c>
      <c r="AE717" s="308"/>
      <c r="AF717" s="308"/>
      <c r="AG717" s="89" t="s">
        <v>675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672</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672</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3" t="s">
        <v>47</v>
      </c>
      <c r="B726" s="782"/>
      <c r="C726" s="795" t="s">
        <v>52</v>
      </c>
      <c r="D726" s="817"/>
      <c r="E726" s="817"/>
      <c r="F726" s="818"/>
      <c r="G726" s="561" t="s">
        <v>678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3.75" customHeight="1" thickBot="1" x14ac:dyDescent="0.25">
      <c r="A727" s="783"/>
      <c r="B727" s="784"/>
      <c r="C727" s="731" t="s">
        <v>56</v>
      </c>
      <c r="D727" s="732"/>
      <c r="E727" s="732"/>
      <c r="F727" s="733"/>
      <c r="G727" s="559" t="s">
        <v>662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5">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5">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5">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5">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2">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71" t="s">
        <v>591</v>
      </c>
      <c r="B737" s="196"/>
      <c r="C737" s="196"/>
      <c r="D737" s="197"/>
      <c r="E737" s="935" t="s">
        <v>636</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2">
      <c r="A738" s="346" t="s">
        <v>316</v>
      </c>
      <c r="B738" s="346"/>
      <c r="C738" s="346"/>
      <c r="D738" s="346"/>
      <c r="E738" s="935" t="s">
        <v>636</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2">
      <c r="A739" s="346" t="s">
        <v>315</v>
      </c>
      <c r="B739" s="346"/>
      <c r="C739" s="346"/>
      <c r="D739" s="346"/>
      <c r="E739" s="935" t="s">
        <v>636</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2">
      <c r="A740" s="346" t="s">
        <v>314</v>
      </c>
      <c r="B740" s="346"/>
      <c r="C740" s="346"/>
      <c r="D740" s="346"/>
      <c r="E740" s="935" t="s">
        <v>651</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2">
      <c r="A741" s="346" t="s">
        <v>313</v>
      </c>
      <c r="B741" s="346"/>
      <c r="C741" s="346"/>
      <c r="D741" s="346"/>
      <c r="E741" s="935" t="s">
        <v>636</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2">
      <c r="A742" s="346" t="s">
        <v>312</v>
      </c>
      <c r="B742" s="346"/>
      <c r="C742" s="346"/>
      <c r="D742" s="346"/>
      <c r="E742" s="935" t="s">
        <v>636</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2">
      <c r="A743" s="346" t="s">
        <v>311</v>
      </c>
      <c r="B743" s="346"/>
      <c r="C743" s="346"/>
      <c r="D743" s="346"/>
      <c r="E743" s="935" t="s">
        <v>636</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2">
      <c r="A744" s="346" t="s">
        <v>310</v>
      </c>
      <c r="B744" s="346"/>
      <c r="C744" s="346"/>
      <c r="D744" s="346"/>
      <c r="E744" s="935" t="s">
        <v>652</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2">
      <c r="A745" s="346" t="s">
        <v>309</v>
      </c>
      <c r="B745" s="346"/>
      <c r="C745" s="346"/>
      <c r="D745" s="346"/>
      <c r="E745" s="972" t="s">
        <v>653</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2">
      <c r="A746" s="346" t="s">
        <v>464</v>
      </c>
      <c r="B746" s="346"/>
      <c r="C746" s="346"/>
      <c r="D746" s="346"/>
      <c r="E746" s="941" t="s">
        <v>661</v>
      </c>
      <c r="F746" s="939"/>
      <c r="G746" s="939"/>
      <c r="H746" s="85" t="str">
        <f>IF(E746="","","-")</f>
        <v>-</v>
      </c>
      <c r="I746" s="939"/>
      <c r="J746" s="939"/>
      <c r="K746" s="85" t="str">
        <f>IF(I746="","","-")</f>
        <v/>
      </c>
      <c r="L746" s="940">
        <v>450</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2">
      <c r="A747" s="346" t="s">
        <v>428</v>
      </c>
      <c r="B747" s="346"/>
      <c r="C747" s="346"/>
      <c r="D747" s="346"/>
      <c r="E747" s="941" t="s">
        <v>661</v>
      </c>
      <c r="F747" s="939"/>
      <c r="G747" s="939"/>
      <c r="H747" s="85" t="str">
        <f>IF(E747="","","-")</f>
        <v>-</v>
      </c>
      <c r="I747" s="939"/>
      <c r="J747" s="939"/>
      <c r="K747" s="85" t="str">
        <f>IF(I747="","","-")</f>
        <v/>
      </c>
      <c r="L747" s="940">
        <v>483</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4" customHeight="1" x14ac:dyDescent="0.2">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hidden="1"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1" t="s">
        <v>305</v>
      </c>
      <c r="B787" s="612"/>
      <c r="C787" s="612"/>
      <c r="D787" s="612"/>
      <c r="E787" s="612"/>
      <c r="F787" s="613"/>
      <c r="G787" s="578" t="s">
        <v>655</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2">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2">
      <c r="A789" s="614"/>
      <c r="B789" s="615"/>
      <c r="C789" s="615"/>
      <c r="D789" s="615"/>
      <c r="E789" s="615"/>
      <c r="F789" s="616"/>
      <c r="G789" s="653" t="s">
        <v>656</v>
      </c>
      <c r="H789" s="654"/>
      <c r="I789" s="654"/>
      <c r="J789" s="654"/>
      <c r="K789" s="655"/>
      <c r="L789" s="647" t="s">
        <v>657</v>
      </c>
      <c r="M789" s="648"/>
      <c r="N789" s="648"/>
      <c r="O789" s="648"/>
      <c r="P789" s="648"/>
      <c r="Q789" s="648"/>
      <c r="R789" s="648"/>
      <c r="S789" s="648"/>
      <c r="T789" s="648"/>
      <c r="U789" s="648"/>
      <c r="V789" s="648"/>
      <c r="W789" s="648"/>
      <c r="X789" s="649"/>
      <c r="Y789" s="367">
        <v>9.9</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9.9</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2">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2">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2">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0</v>
      </c>
    </row>
    <row r="803" spans="1:51"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2">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2">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2">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5">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50.25" customHeight="1" x14ac:dyDescent="0.2">
      <c r="A845" s="355">
        <v>1</v>
      </c>
      <c r="B845" s="355">
        <v>1</v>
      </c>
      <c r="C845" s="328" t="s">
        <v>658</v>
      </c>
      <c r="D845" s="328"/>
      <c r="E845" s="328"/>
      <c r="F845" s="328"/>
      <c r="G845" s="328"/>
      <c r="H845" s="328"/>
      <c r="I845" s="328"/>
      <c r="J845" s="329">
        <v>7260001000735</v>
      </c>
      <c r="K845" s="330"/>
      <c r="L845" s="330"/>
      <c r="M845" s="330"/>
      <c r="N845" s="330"/>
      <c r="O845" s="330"/>
      <c r="P845" s="331" t="s">
        <v>657</v>
      </c>
      <c r="Q845" s="331"/>
      <c r="R845" s="331"/>
      <c r="S845" s="331"/>
      <c r="T845" s="331"/>
      <c r="U845" s="331"/>
      <c r="V845" s="331"/>
      <c r="W845" s="331"/>
      <c r="X845" s="331"/>
      <c r="Y845" s="332">
        <v>9.9</v>
      </c>
      <c r="Z845" s="333"/>
      <c r="AA845" s="333"/>
      <c r="AB845" s="334"/>
      <c r="AC845" s="335" t="s">
        <v>295</v>
      </c>
      <c r="AD845" s="336"/>
      <c r="AE845" s="336"/>
      <c r="AF845" s="336"/>
      <c r="AG845" s="336"/>
      <c r="AH845" s="351">
        <v>3</v>
      </c>
      <c r="AI845" s="352"/>
      <c r="AJ845" s="352"/>
      <c r="AK845" s="352"/>
      <c r="AL845" s="339">
        <v>100</v>
      </c>
      <c r="AM845" s="340"/>
      <c r="AN845" s="340"/>
      <c r="AO845" s="341"/>
      <c r="AP845" s="342"/>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2">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2">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2">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32.25" hidden="1" customHeight="1" x14ac:dyDescent="0.2">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t="s">
        <v>654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宮田 由美</cp:lastModifiedBy>
  <cp:lastPrinted>2021-05-21T05:28:55Z</cp:lastPrinted>
  <dcterms:created xsi:type="dcterms:W3CDTF">2012-03-13T00:50:25Z</dcterms:created>
  <dcterms:modified xsi:type="dcterms:W3CDTF">2021-06-28T08:48:43Z</dcterms:modified>
</cp:coreProperties>
</file>