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AD7CD543-F991-4E9A-B5E0-F1648D15A9B1}"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<sst xmlns="http://schemas.openxmlformats.org/spreadsheetml/2006/main" count="2359" uniqueCount="712">
  <si>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</si>
  <si>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</si>
  <si>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</si>
  <si>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</si>
  <si>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</si>
  <si>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</si>
  <si>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</si>
  <si>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</si>
  <si>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</si>
  <si>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</si>
  <si>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</si>
  <si>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</si>
  <si>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</si>
  <si>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</si>
  <si>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</si>
  <si>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</si>
  <si>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</si>
  <si>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</si>
  <si>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</si>
  <si>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</si>
  <si>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</si>
  <si>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</si>
  <si>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</si>
  <si>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</si>
  <si>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</si>
  <si>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</si>
  <si>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</si>
  <si>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</si>
  <si>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</si>
  <si>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</si>
  <si>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</si>
  <si>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</si>
  <si>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</si>
  <si>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</si>
  <si>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</si>
  <si>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</si>
  <si>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</si>
  <si>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</si>
  <si>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</si>
  <si>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</si>
  <si>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</si>
  <si>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</si>
  <si>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</si>
  <si>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</si>
  <si>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</si>
  <si>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</si>
  <si>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</si>
  <si>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</si>
  <si>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</si>
  <si>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</si>
  <si>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</si>
  <si>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</si>
  <si>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</si>
  <si>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</si>
  <si>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</si>
  <si>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</si>
  <si>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</si>
  <si>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</si>
  <si>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</si>
  <si>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</si>
  <si>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</si>
  <si>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</si>
  <si>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</si>
  <si>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</si>
  <si>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</si>
  <si>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</si>
  <si>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</si>
  <si>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</si>
  <si>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</si>
  <si>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</si>
  <si>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</si>
  <si>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</si>
  <si>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</si>
  <si>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</si>
  <si>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</si>
  <si>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</si>
  <si>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</si>
  <si>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</si>
  <si>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</si>
  <si>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</si>
  <si>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</si>
  <si>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</si>
  <si>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</si>
  <si>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</si>
  <si>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</si>
  <si>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</si>
  <si>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</si>
  <si>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</si>
  <si>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</si>
  <si>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</si>
  <si>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</si>
  <si>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</si>
  <si>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</si>
  <si>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</si>
  <si>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</si>
  <si>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</si>
  <si>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</si>
  <si>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</si>
  <si>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</si>
  <si>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</si>
  <si>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</si>
  <si>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</si>
  <si>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</si>
  <si>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</si>
  <si>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</si>
  <si>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</si>
  <si>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</si>
  <si>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</si>
  <si>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</si>
  <si>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</si>
  <si>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</si>
  <si>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</si>
  <si>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</si>
  <si>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</si>
  <si>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</si>
  <si>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</si>
  <si>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</si>
  <si>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</si>
  <si>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</si>
  <si>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</si>
  <si>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</si>
  <si>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</si>
  <si>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</si>
  <si>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</si>
  <si>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</si>
  <si>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</si>
  <si>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</si>
  <si>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</si>
  <si>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</si>
  <si>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</si>
  <si>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</si>
  <si>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</si>
  <si>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</si>
  <si>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</si>
  <si>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</si>
  <si>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</si>
  <si>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</si>
  <si>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</si>
  <si>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</si>
  <si>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</si>
  <si>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</si>
  <si>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</si>
  <si>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</si>
  <si>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</si>
  <si>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</si>
  <si>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</si>
  <si>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</si>
  <si>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</si>
  <si>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</si>
  <si>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</si>
  <si>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</si>
  <si>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</si>
  <si>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</si>
  <si>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</si>
  <si>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</si>
  <si>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</si>
  <si>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</si>
  <si>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</si>
  <si>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</si>
  <si>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</si>
  <si>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</si>
  <si>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</si>
  <si>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</si>
  <si>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</si>
  <si>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</si>
  <si>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</si>
  <si>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</si>
  <si>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</si>
  <si>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</si>
  <si>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</si>
  <si>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</si>
  <si>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</si>
  <si>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</si>
  <si>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</si>
  <si>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</si>
  <si>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</si>
  <si>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</si>
  <si>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</si>
  <si>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</si>
  <si>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</si>
  <si>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</si>
  <si>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</si>
  <si>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</si>
  <si>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</si>
  <si>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</si>
  <si>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</si>
  <si>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</si>
  <si>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</si>
  <si>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</si>
  <si>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</si>
  <si>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</si>
  <si>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</si>
  <si>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</si>
  <si>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</si>
  <si>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</si>
  <si>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</si>
  <si>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</si>
  <si>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</si>
  <si>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</si>
  <si>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</si>
  <si>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</si>
  <si>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</si>
  <si>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</si>
  <si>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</si>
  <si>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</si>
  <si>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</si>
  <si>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</si>
  <si>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</si>
  <si>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</si>
  <si>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</si>
  <si>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</si>
  <si>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</si>
  <si>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</si>
  <si>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</si>
  <si>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</si>
  <si>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</si>
  <si>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</si>
  <si>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</si>
  <si>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</si>
  <si>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</si>
  <si>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</si>
  <si>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</si>
  <si>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</si>
  <si>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</si>
  <si>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</si>
  <si>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</si>
  <si>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</si>
  <si>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</si>
  <si>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</si>
  <si>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</si>
  <si>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</si>
  <si>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</si>
  <si>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</si>
  <si>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</si>
  <si>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</si>
  <si>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</si>
  <si>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</si>
  <si>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</si>
  <si>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</si>
  <si>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</si>
  <si>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</si>
  <si>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</si>
  <si>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</si>
  <si>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</si>
  <si>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</si>
  <si>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</si>
  <si>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</si>
  <si>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</si>
  <si>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</si>
  <si>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</si>
  <si>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</si>
  <si>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</si>
  <si>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</si>
  <si>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</si>
  <si>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</si>
  <si>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</si>
  <si>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</si>
  <si>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</si>
  <si>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</si>
  <si>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</si>
  <si>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</si>
  <si>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</si>
  <si>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</si>
  <si>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</si>
  <si>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</si>
  <si>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</si>
  <si>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</si>
  <si>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</si>
  <si>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</si>
  <si>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</si>
  <si>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</si>
  <si>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</si>
  <si>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</si>
  <si>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</si>
  <si>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</si>
  <si>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</si>
  <si>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</si>
  <si>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</si>
  <si>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</si>
  <si>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</si>
  <si>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</si>
  <si>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</si>
  <si>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</si>
  <si>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</si>
  <si>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</si>
  <si>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</si>
  <si>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</si>
  <si>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</si>
  <si>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</si>
  <si>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</si>
  <si>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</si>
  <si>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</si>
  <si>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</si>
  <si>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</si>
  <si>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</si>
  <si>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</si>
  <si>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</si>
  <si>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</si>
  <si>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</si>
  <si>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</si>
  <si>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</si>
  <si>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</si>
  <si>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</si>
  <si>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</si>
  <si>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</si>
  <si>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</si>
  <si>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</si>
  <si>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</si>
  <si>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</si>
  <si>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</si>
  <si>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</si>
  <si>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</si>
  <si>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</si>
  <si>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</si>
  <si>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</si>
  <si>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</si>
  <si>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</si>
  <si>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</si>
  <si>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</si>
  <si>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</si>
  <si>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</si>
  <si>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</si>
  <si>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</si>
  <si>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</si>
  <si>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</si>
  <si>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</si>
  <si>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</si>
  <si>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</si>
  <si>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</si>
  <si>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</si>
  <si>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</si>
  <si>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</si>
  <si>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</si>
  <si>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</si>
  <si>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</si>
  <si>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</si>
  <si>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</si>
  <si>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</si>
  <si>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</si>
  <si>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</si>
  <si>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</si>
  <si>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</si>
  <si>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</si>
  <si>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</si>
  <si>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</si>
  <si>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</si>
  <si>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</si>
  <si>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</si>
  <si>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</si>
  <si>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</si>
  <si>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</si>
  <si>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</si>
  <si>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</si>
  <si>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</si>
  <si>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</si>
  <si>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</si>
  <si>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</si>
  <si>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</si>
  <si>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</si>
  <si>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</si>
  <si>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</si>
  <si>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</si>
  <si>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</si>
  <si>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</si>
  <si>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</si>
  <si>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</si>
  <si>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</si>
  <si>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</si>
  <si>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</si>
  <si>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</si>
  <si>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</si>
  <si>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</si>
  <si>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</si>
  <si>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</si>
  <si>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</si>
  <si>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</si>
  <si>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</si>
  <si>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</si>
  <si>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</si>
  <si>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</si>
  <si>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</si>
  <si>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</si>
  <si>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</si>
  <si>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</si>
  <si>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</si>
  <si>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</si>
  <si>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</si>
  <si>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</si>
  <si>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</si>
  <si>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</si>
  <si>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</si>
  <si>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</si>
  <si>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</si>
  <si>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</si>
  <si>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</si>
  <si>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</si>
  <si>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</si>
  <si>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</si>
  <si>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</si>
  <si>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</si>
  <si>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</si>
  <si>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</si>
  <si>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</si>
  <si>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</si>
  <si>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</si>
  <si>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</si>
  <si>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</si>
  <si>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</si>
  <si>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</si>
  <si>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</si>
  <si>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</si>
  <si>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</si>
  <si>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</si>
  <si>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</si>
  <si>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</si>
  <si>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</si>
  <si>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</si>
  <si>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</si>
  <si>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</si>
  <si>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</si>
  <si>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</si>
  <si>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</si>
  <si>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</si>
  <si>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</si>
  <si>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</si>
  <si>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</si>
  <si>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</si>
  <si>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</si>
  <si>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</si>
  <si>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</si>
  <si>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</si>
  <si>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</si>
  <si>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</si>
  <si>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</si>
  <si>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</si>
  <si>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</si>
  <si>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</si>
  <si>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</si>
  <si>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</si>
  <si>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</si>
  <si>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</si>
  <si>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</si>
  <si>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</si>
  <si>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</si>
  <si>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</si>
  <si>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</si>
  <si>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</si>
  <si>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</si>
  <si>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</si>
  <si>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</si>
  <si>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</si>
  <si>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</si>
  <si>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</si>
  <si>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</si>
  <si>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</si>
  <si>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</si>
  <si>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</si>
  <si>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</si>
  <si>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</si>
  <si>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</si>
  <si>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</si>
  <si>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</si>
  <si>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</si>
  <si>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</si>
  <si>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</si>
  <si>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</si>
  <si>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</si>
  <si>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</si>
  <si>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</si>
  <si>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</si>
  <si>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</si>
  <si>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</si>
  <si>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</si>
  <si>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</si>
  <si>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</si>
  <si>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</si>
  <si>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</si>
  <si>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</si>
  <si>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</si>
  <si>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</si>
  <si>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</si>
  <si>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</si>
  <si>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</si>
  <si>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</si>
  <si>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</si>
  <si>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</si>
  <si>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</si>
  <si>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</si>
  <si>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</si>
  <si>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</si>
  <si>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</si>
  <si>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</si>
  <si>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</si>
  <si>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</si>
  <si>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</si>
  <si>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</si>
  <si>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</si>
  <si>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</si>
  <si>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</si>
  <si>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</si>
  <si>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</si>
  <si>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</si>
  <si>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</si>
  <si>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</si>
  <si>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</si>
  <si>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</si>
  <si>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</si>
  <si>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</si>
  <si>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</si>
  <si>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</si>
  <si>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</si>
  <si>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</si>
  <si>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</si>
  <si>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</si>
  <si>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</si>
  <si>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</si>
  <si>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</si>
  <si>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</si>
  <si>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</si>
  <si>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</si>
  <si>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</si>
  <si>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</si>
  <si>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</si>
  <si>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</si>
  <si>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</si>
  <si>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</si>
  <si>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</si>
  <si>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</si>
  <si>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</si>
  <si>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</si>
  <si>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</si>
  <si>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</si>
  <si>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</si>
  <si>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</si>
  <si>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</si>
  <si>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</si>
  <si>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</si>
  <si>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</si>
  <si>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</si>
  <si>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</si>
  <si>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</si>
  <si>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</si>
  <si>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</si>
  <si>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</si>
  <si>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</si>
  <si>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</si>
  <si>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</si>
  <si>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</si>
  <si>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</si>
  <si>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</si>
  <si>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</si>
  <si>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</si>
  <si>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</si>
  <si>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</si>
  <si>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</si>
  <si>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</si>
  <si>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</si>
  <si>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</si>
  <si>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</si>
  <si>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</si>
  <si>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</si>
  <si>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</si>
  <si>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</si>
  <si>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</si>
  <si>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</si>
  <si>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</si>
  <si>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</si>
  <si>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</si>
  <si>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</si>
  <si>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</si>
  <si>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</si>
  <si>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</si>
  <si>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</si>
  <si>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</si>
  <si>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</si>
  <si>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</si>
  <si>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</si>
  <si>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</si>
  <si>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</si>
  <si>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</si>
  <si>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</si>
  <si>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</si>
  <si>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</si>
  <si>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</si>
  <si>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</si>
  <si>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</si>
  <si>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</si>
  <si>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</si>
  <si>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</si>
  <si>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</si>
  <si>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</si>
  <si>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</si>
  <si>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</si>
  <si>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</si>
  <si>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</si>
  <si>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</si>
  <si>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</si>
  <si>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</si>
  <si>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</si>
  <si>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</si>
  <si>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</si>
  <si>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</si>
  <si>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</si>
  <si>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</si>
  <si>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</si>
  <si>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</si>
  <si>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</si>
  <si>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</si>
  <si>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</si>
  <si>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</si>
  <si>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</si>
  <si>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</si>
  <si>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</si>
  <si>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</si>
  <si>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</si>
  <si>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</si>
  <si>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</si>
  <si>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</si>
  <si>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</si>
  <si>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</si>
  <si>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</si>
  <si>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</si>
  <si>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</si>
  <si>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</si>
  <si>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</si>
  <si>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</si>
  <si>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</si>
  <si>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</si>
  <si>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</si>
  <si>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</si>
  <si>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一般研究経費</t>
  </si>
  <si>
    <t>国土技術政策総合研究所</t>
  </si>
  <si>
    <t>課長　尾崎　悠太</t>
  </si>
  <si>
    <t>平成13年度</t>
  </si>
  <si>
    <t>終了予定なし</t>
  </si>
  <si>
    <t>企画部企画課</t>
  </si>
  <si>
    <t>-</t>
  </si>
  <si>
    <t>第5期科学技術基本計画（H28.1閣議決定）
第4期国土交通省技術基本計画（H29.3）
国土技術政策総合研究所研究方針（H29.11）</t>
  </si>
  <si>
    <t>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</si>
  <si>
    <t>試験研究費</t>
  </si>
  <si>
    <t>職員旅費</t>
  </si>
  <si>
    <t>当該年度の成果目標を達成した技術研究開発課題の割合が80％以上</t>
  </si>
  <si>
    <t>当該年度の成果目標を達成した研究課題数の割合
（目標達成課題数／全評価対象課題数）</t>
  </si>
  <si>
    <t>国土技術政策総合研究所調べ</t>
  </si>
  <si>
    <t>社会資本分野における基礎的な研究課題の解決・実施課題数</t>
  </si>
  <si>
    <t>件</t>
  </si>
  <si>
    <t>　　　　　　　　　　　　　</t>
  </si>
  <si>
    <t>執行額（見込の計算については予算額）／研究開発課題数　　　　　</t>
    <phoneticPr fontId="5"/>
  </si>
  <si>
    <t>95百万円/53件</t>
  </si>
  <si>
    <t>11 ICTの利活用及び技術研究開発の推進</t>
  </si>
  <si>
    <t>41 技術研究開発を推進する</t>
  </si>
  <si>
    <t>目標を達成した技術研究開発の割合</t>
  </si>
  <si>
    <t>%</t>
  </si>
  <si>
    <t>432</t>
  </si>
  <si>
    <t>398</t>
  </si>
  <si>
    <t>425</t>
  </si>
  <si>
    <t>441</t>
  </si>
  <si>
    <t>421</t>
  </si>
  <si>
    <t>436</t>
  </si>
  <si>
    <t>443</t>
  </si>
  <si>
    <t>438</t>
  </si>
  <si>
    <t>○</t>
  </si>
  <si>
    <t>工期設定支援システムにおける工事施工データ活用検討等業務</t>
    <phoneticPr fontId="5"/>
  </si>
  <si>
    <t>ユニコシステム株式会社</t>
    <phoneticPr fontId="5"/>
  </si>
  <si>
    <t>パシフィックコンサルタンツ株式会社</t>
    <phoneticPr fontId="5"/>
  </si>
  <si>
    <t>Ｄ２ＰＤＦ（５Ｋｍ）のバイアス補正及びデータ整理業務</t>
    <phoneticPr fontId="5"/>
  </si>
  <si>
    <t>いであ株式会社</t>
    <phoneticPr fontId="5"/>
  </si>
  <si>
    <t>八千代エンジニヤリング株式会社</t>
    <phoneticPr fontId="5"/>
  </si>
  <si>
    <t>下水中の有機化合物の測定業務</t>
    <phoneticPr fontId="5"/>
  </si>
  <si>
    <t>グリーンインフラの機能評価手法に関する調査整理業務</t>
    <phoneticPr fontId="5"/>
  </si>
  <si>
    <t>一般財団法人茨城県薬剤師会検査センター</t>
    <phoneticPr fontId="5"/>
  </si>
  <si>
    <t>株式会社生活環境工房あくと</t>
    <phoneticPr fontId="5"/>
  </si>
  <si>
    <t>株式会社日立インダストリアルプロダクツ</t>
    <phoneticPr fontId="5"/>
  </si>
  <si>
    <t>河川水理実験施設運転データ取得装置整備業務</t>
    <phoneticPr fontId="5"/>
  </si>
  <si>
    <t>復建調査設計株式会社</t>
    <phoneticPr fontId="5"/>
  </si>
  <si>
    <t>道路交通障害時の交通取り止めによる経済的影響評価に関する調査業務</t>
    <phoneticPr fontId="5"/>
  </si>
  <si>
    <t>株式会社市浦ハウジング＆プランニング</t>
    <phoneticPr fontId="5"/>
  </si>
  <si>
    <t>地下水分水界の可視化による斜面崩壊に寄与する水文地形調査業務　外１件</t>
    <rPh sb="31" eb="32">
      <t>ホカ</t>
    </rPh>
    <rPh sb="33" eb="34">
      <t>ケン</t>
    </rPh>
    <phoneticPr fontId="5"/>
  </si>
  <si>
    <t>避難所の設備機能確保手法に関する資料整理業務　外3件</t>
    <rPh sb="23" eb="24">
      <t>ホカ</t>
    </rPh>
    <rPh sb="25" eb="26">
      <t>ケン</t>
    </rPh>
    <phoneticPr fontId="5"/>
  </si>
  <si>
    <t>入力用シート集約による都道府県ストック推計プログラム改良業務　外１件</t>
    <rPh sb="31" eb="32">
      <t>ホカ</t>
    </rPh>
    <rPh sb="33" eb="34">
      <t>ケン</t>
    </rPh>
    <phoneticPr fontId="5"/>
  </si>
  <si>
    <t>株式会社東亜理科</t>
    <phoneticPr fontId="5"/>
  </si>
  <si>
    <t>被覆型木梁試験体製作・実験補助等業務　外２件</t>
    <rPh sb="19" eb="20">
      <t>ホカ</t>
    </rPh>
    <rPh sb="21" eb="22">
      <t>ケン</t>
    </rPh>
    <phoneticPr fontId="5"/>
  </si>
  <si>
    <t>随意契約
（企画競争）</t>
    <phoneticPr fontId="5"/>
  </si>
  <si>
    <t>随意契約
（少額）</t>
    <phoneticPr fontId="5"/>
  </si>
  <si>
    <t>一般競争契約
（最低価格）</t>
    <phoneticPr fontId="5"/>
  </si>
  <si>
    <t>-</t>
    <phoneticPr fontId="5"/>
  </si>
  <si>
    <t>役務費</t>
    <rPh sb="0" eb="2">
      <t>エキム</t>
    </rPh>
    <rPh sb="2" eb="3">
      <t>ヒ</t>
    </rPh>
    <phoneticPr fontId="5"/>
  </si>
  <si>
    <t>有</t>
  </si>
  <si>
    <t>無</t>
  </si>
  <si>
    <t>‐</t>
  </si>
  <si>
    <t>国民の安全・安心の確保、持続可能で活力ある国土・地域の形成と経済活性化等のための基礎的研究でありニーズは高い。</t>
  </si>
  <si>
    <t>国土交通省の行う政策の企画・立案・遂行や法令等に基づく技術基準の原案作成、住宅・社会資本整備に関する技術指導等に資する基礎的・基盤的な研究である為、国において実施することが適当である。</t>
  </si>
  <si>
    <t>国土交通本省が将来的に展開する政策を先取りし、十分な技術支援・提言を行っていくため、研究ポテンシャルの高揚・維持を図るための研究であり、優先度が高い事業である。</t>
  </si>
  <si>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phoneticPr fontId="5"/>
  </si>
  <si>
    <t>妥当であると評価できる。</t>
    <rPh sb="0" eb="2">
      <t>ダトウ</t>
    </rPh>
    <rPh sb="6" eb="8">
      <t>ヒョウカ</t>
    </rPh>
    <phoneticPr fontId="5"/>
  </si>
  <si>
    <t>事業に必要な経費のみに支出している。</t>
    <rPh sb="0" eb="2">
      <t>ジギョウ</t>
    </rPh>
    <rPh sb="3" eb="5">
      <t>ヒツヨウ</t>
    </rPh>
    <rPh sb="6" eb="8">
      <t>ケイヒ</t>
    </rPh>
    <rPh sb="11" eb="13">
      <t>シシュツ</t>
    </rPh>
    <phoneticPr fontId="5"/>
  </si>
  <si>
    <t>入札説明書の電子配付を行うなど、効率的な事業の執行に努めている。</t>
  </si>
  <si>
    <t>成果目標達成に向けて、研究方針や研究内容の事前評価を行っており、それらに基づいて的確に実績を生み出している。</t>
  </si>
  <si>
    <t>国総研でのみ実施している研究開発であるため、他の手段・方法等との比較ができないが、所内での事前評価等を取り入れて効果的に事業を実施している。</t>
  </si>
  <si>
    <t>当初見込みを上回る活動実績を挙げている。</t>
  </si>
  <si>
    <t>成果物は国土交通省が行う施策の企画・立案・遂行や法令等に基づく技術基準の原案作成、住宅・社会資本整備に関する技術指導等に活用されている。</t>
  </si>
  <si>
    <t>・各研究課題については、「国土交通省技術基本計画」や「国土技術政策総合研究所研究方針」等に基づき、所内評価委員会において研究課題の評価を行っており、研究の効果的な実施に努めている。
・年度末に当該年度の活動実績や成果の活用状況（見込み含む）を自己点検した上で、内部評価を行っている。
・各種データの収集・分析が着実に進むことで、技術基準の改定等に必要な知見が蓄積される等、着実に成果がでている。概算要求にあたっては、事業の必要性、効率性や、類似事業の有無等を所内の審査会で十分に確認している。</t>
  </si>
  <si>
    <t>・今後の社会情勢の変化や研究のニーズ等に対応していくため、不断の検討を行い、研究課題の重点化に引き続き努める。
・価格競争、企画競争等を通じ、引き続き、支出先の妥当性や競争性を確保していく。</t>
  </si>
  <si>
    <t>-</t>
    <phoneticPr fontId="5"/>
  </si>
  <si>
    <t>104百万円/48件</t>
    <phoneticPr fontId="5"/>
  </si>
  <si>
    <t>-</t>
    <phoneticPr fontId="5"/>
  </si>
  <si>
    <t>国交</t>
    <rPh sb="0" eb="2">
      <t>コッコウ</t>
    </rPh>
    <phoneticPr fontId="5"/>
  </si>
  <si>
    <t>/</t>
    <phoneticPr fontId="5"/>
  </si>
  <si>
    <t>A.ユニコシステム株式会社</t>
    <phoneticPr fontId="5"/>
  </si>
  <si>
    <t>国土交通省</t>
    <rPh sb="0" eb="2">
      <t>コクド</t>
    </rPh>
    <rPh sb="2" eb="5">
      <t>コウツウショウ</t>
    </rPh>
    <phoneticPr fontId="5"/>
  </si>
  <si>
    <t xml:space="preserve">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令和２年度は「生産性革命」、「防災・減災」等の分野における基礎的研究を実施）
</t>
    <phoneticPr fontId="5"/>
  </si>
  <si>
    <t>69百万円/48件</t>
    <rPh sb="2" eb="3">
      <t>ヒャク</t>
    </rPh>
    <rPh sb="3" eb="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</si>
</sst>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4535</xdr:colOff>
      <xdr:row>749</xdr:row>
      <xdr:rowOff>145140</xdr:rowOff>
    </xdr:from>
    <xdr:to>
      <xdr:col>23</xdr:col>
      <xdr:colOff>140253</xdr:colOff>
      <xdr:row>751</xdr:row>
      <xdr:rowOff>176310</xdr:rowOff>
    </xdr:to>
    <xdr:sp macro="" textlink="">
      <xdr:nvSpPr>
        <xdr:cNvPr id="2" name="テキスト ボックス 1">
          <a:extLst>
            <a:ext uri="{FF2B5EF4-FFF2-40B4-BE49-F238E27FC236}">
              <a16:creationId xmlns:a16="http://schemas.microsoft.com/office/drawing/2014/main" id="{8398621A-DD38-4D0E-A650-010950AB8BE8}"/>
            </a:ext>
          </a:extLst>
        </xdr:cNvPr>
        <xdr:cNvSpPr txBox="1"/>
      </xdr:nvSpPr>
      <xdr:spPr>
        <a:xfrm>
          <a:off x="1433285" y="226118961"/>
          <a:ext cx="3401432" cy="7387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６９百万円</a:t>
          </a:r>
        </a:p>
      </xdr:txBody>
    </xdr:sp>
    <xdr:clientData/>
  </xdr:twoCellAnchor>
  <xdr:twoCellAnchor>
    <xdr:from>
      <xdr:col>7</xdr:col>
      <xdr:colOff>18917</xdr:colOff>
      <xdr:row>752</xdr:row>
      <xdr:rowOff>153142</xdr:rowOff>
    </xdr:from>
    <xdr:to>
      <xdr:col>23</xdr:col>
      <xdr:colOff>93530</xdr:colOff>
      <xdr:row>756</xdr:row>
      <xdr:rowOff>29961</xdr:rowOff>
    </xdr:to>
    <xdr:sp macro="" textlink="">
      <xdr:nvSpPr>
        <xdr:cNvPr id="3" name="大かっこ 2">
          <a:extLst>
            <a:ext uri="{FF2B5EF4-FFF2-40B4-BE49-F238E27FC236}">
              <a16:creationId xmlns:a16="http://schemas.microsoft.com/office/drawing/2014/main" id="{EBFB2837-41B6-4049-811E-60BC13E3F9EF}"/>
            </a:ext>
          </a:extLst>
        </xdr:cNvPr>
        <xdr:cNvSpPr/>
      </xdr:nvSpPr>
      <xdr:spPr>
        <a:xfrm>
          <a:off x="1447667" y="227188321"/>
          <a:ext cx="3340327" cy="12919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19800</xdr:colOff>
      <xdr:row>752</xdr:row>
      <xdr:rowOff>223908</xdr:rowOff>
    </xdr:from>
    <xdr:to>
      <xdr:col>23</xdr:col>
      <xdr:colOff>89068</xdr:colOff>
      <xdr:row>756</xdr:row>
      <xdr:rowOff>171411</xdr:rowOff>
    </xdr:to>
    <xdr:sp macro="" textlink="">
      <xdr:nvSpPr>
        <xdr:cNvPr id="4" name="正方形/長方形 3">
          <a:extLst>
            <a:ext uri="{FF2B5EF4-FFF2-40B4-BE49-F238E27FC236}">
              <a16:creationId xmlns:a16="http://schemas.microsoft.com/office/drawing/2014/main" id="{EBAD50D5-6454-48B4-AB73-EFC950BD9FE9}"/>
            </a:ext>
          </a:extLst>
        </xdr:cNvPr>
        <xdr:cNvSpPr/>
      </xdr:nvSpPr>
      <xdr:spPr>
        <a:xfrm>
          <a:off x="1652657" y="227259087"/>
          <a:ext cx="3130875" cy="136264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土木・建築等に関する調査、試験、研究及び開発を行うとともに、これらの支援を行う</a:t>
          </a:r>
        </a:p>
      </xdr:txBody>
    </xdr:sp>
    <xdr:clientData/>
  </xdr:twoCellAnchor>
  <xdr:twoCellAnchor>
    <xdr:from>
      <xdr:col>30</xdr:col>
      <xdr:colOff>196208</xdr:colOff>
      <xdr:row>752</xdr:row>
      <xdr:rowOff>77690</xdr:rowOff>
    </xdr:from>
    <xdr:to>
      <xdr:col>44</xdr:col>
      <xdr:colOff>182585</xdr:colOff>
      <xdr:row>756</xdr:row>
      <xdr:rowOff>105874</xdr:rowOff>
    </xdr:to>
    <xdr:sp macro="" textlink="">
      <xdr:nvSpPr>
        <xdr:cNvPr id="5" name="大かっこ 4">
          <a:extLst>
            <a:ext uri="{FF2B5EF4-FFF2-40B4-BE49-F238E27FC236}">
              <a16:creationId xmlns:a16="http://schemas.microsoft.com/office/drawing/2014/main" id="{CEE91169-0E22-446D-BFB9-1A7FE03751D8}"/>
            </a:ext>
          </a:extLst>
        </xdr:cNvPr>
        <xdr:cNvSpPr/>
      </xdr:nvSpPr>
      <xdr:spPr>
        <a:xfrm>
          <a:off x="6319422" y="227112869"/>
          <a:ext cx="2843877" cy="14433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74600</xdr:colOff>
      <xdr:row>752</xdr:row>
      <xdr:rowOff>246320</xdr:rowOff>
    </xdr:from>
    <xdr:to>
      <xdr:col>43</xdr:col>
      <xdr:colOff>119288</xdr:colOff>
      <xdr:row>756</xdr:row>
      <xdr:rowOff>60916</xdr:rowOff>
    </xdr:to>
    <xdr:sp macro="" textlink="">
      <xdr:nvSpPr>
        <xdr:cNvPr id="6" name="正方形/長方形 5">
          <a:extLst>
            <a:ext uri="{FF2B5EF4-FFF2-40B4-BE49-F238E27FC236}">
              <a16:creationId xmlns:a16="http://schemas.microsoft.com/office/drawing/2014/main" id="{9EC38DC5-A6C4-4339-879A-0A410C2E0578}"/>
            </a:ext>
          </a:extLst>
        </xdr:cNvPr>
        <xdr:cNvSpPr/>
      </xdr:nvSpPr>
      <xdr:spPr>
        <a:xfrm>
          <a:off x="6606029" y="227281499"/>
          <a:ext cx="2289866" cy="122973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５百万円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４百万円</a:t>
          </a:r>
          <a:endParaRPr kumimoji="1" lang="en-US" altLang="ja-JP" sz="1100">
            <a:solidFill>
              <a:schemeClr val="tx1"/>
            </a:solidFill>
          </a:endParaRPr>
        </a:p>
        <a:p>
          <a:pPr algn="l"/>
          <a:r>
            <a:rPr kumimoji="1" lang="ja-JP" altLang="en-US" sz="1100">
              <a:solidFill>
                <a:schemeClr val="tx1"/>
              </a:solidFill>
            </a:rPr>
            <a:t>②職員旅費　　  １百万円</a:t>
          </a:r>
        </a:p>
      </xdr:txBody>
    </xdr:sp>
    <xdr:clientData/>
  </xdr:twoCellAnchor>
  <xdr:twoCellAnchor>
    <xdr:from>
      <xdr:col>14</xdr:col>
      <xdr:colOff>151643</xdr:colOff>
      <xdr:row>756</xdr:row>
      <xdr:rowOff>121989</xdr:rowOff>
    </xdr:from>
    <xdr:to>
      <xdr:col>14</xdr:col>
      <xdr:colOff>151643</xdr:colOff>
      <xdr:row>758</xdr:row>
      <xdr:rowOff>185786</xdr:rowOff>
    </xdr:to>
    <xdr:cxnSp macro="">
      <xdr:nvCxnSpPr>
        <xdr:cNvPr id="7" name="直線コネクタ 6">
          <a:extLst>
            <a:ext uri="{FF2B5EF4-FFF2-40B4-BE49-F238E27FC236}">
              <a16:creationId xmlns:a16="http://schemas.microsoft.com/office/drawing/2014/main" id="{F9C49D17-6F82-4FA3-86F2-520ACCA646CA}"/>
            </a:ext>
          </a:extLst>
        </xdr:cNvPr>
        <xdr:cNvCxnSpPr/>
      </xdr:nvCxnSpPr>
      <xdr:spPr>
        <a:xfrm flipH="1">
          <a:off x="3009143" y="228572310"/>
          <a:ext cx="0" cy="77136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138941</xdr:colOff>
      <xdr:row>758</xdr:row>
      <xdr:rowOff>196461</xdr:rowOff>
    </xdr:from>
    <xdr:to>
      <xdr:col>30</xdr:col>
      <xdr:colOff>200089</xdr:colOff>
      <xdr:row>758</xdr:row>
      <xdr:rowOff>196461</xdr:rowOff>
    </xdr:to>
    <xdr:cxnSp macro="">
      <xdr:nvCxnSpPr>
        <xdr:cNvPr id="8" name="直線矢印コネクタ 7">
          <a:extLst>
            <a:ext uri="{FF2B5EF4-FFF2-40B4-BE49-F238E27FC236}">
              <a16:creationId xmlns:a16="http://schemas.microsoft.com/office/drawing/2014/main" id="{B540A237-BB4B-4FF1-83E8-4F2B9B481322}"/>
            </a:ext>
          </a:extLst>
        </xdr:cNvPr>
        <xdr:cNvCxnSpPr/>
      </xdr:nvCxnSpPr>
      <xdr:spPr>
        <a:xfrm flipV="1">
          <a:off x="2996441" y="229354354"/>
          <a:ext cx="3326862"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59337</xdr:colOff>
      <xdr:row>757</xdr:row>
      <xdr:rowOff>136680</xdr:rowOff>
    </xdr:from>
    <xdr:to>
      <xdr:col>44</xdr:col>
      <xdr:colOff>83948</xdr:colOff>
      <xdr:row>759</xdr:row>
      <xdr:rowOff>224387</xdr:rowOff>
    </xdr:to>
    <xdr:sp macro="" textlink="">
      <xdr:nvSpPr>
        <xdr:cNvPr id="9" name="テキスト ボックス 8">
          <a:extLst>
            <a:ext uri="{FF2B5EF4-FFF2-40B4-BE49-F238E27FC236}">
              <a16:creationId xmlns:a16="http://schemas.microsoft.com/office/drawing/2014/main" id="{FAE18FFC-3C0A-451A-A383-58E68D340643}"/>
            </a:ext>
          </a:extLst>
        </xdr:cNvPr>
        <xdr:cNvSpPr txBox="1"/>
      </xdr:nvSpPr>
      <xdr:spPr>
        <a:xfrm>
          <a:off x="6386658" y="228940787"/>
          <a:ext cx="2678004" cy="7952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民間企業（１０４社）</a:t>
          </a:r>
          <a:endParaRPr kumimoji="1" lang="en-US" altLang="ja-JP" sz="1100"/>
        </a:p>
        <a:p>
          <a:pPr algn="l"/>
          <a:r>
            <a:rPr kumimoji="1" lang="ja-JP" altLang="en-US" sz="1100"/>
            <a:t>　　　　　　      　６４百万円</a:t>
          </a:r>
        </a:p>
      </xdr:txBody>
    </xdr:sp>
    <xdr:clientData/>
  </xdr:twoCellAnchor>
  <xdr:twoCellAnchor>
    <xdr:from>
      <xdr:col>30</xdr:col>
      <xdr:colOff>16804</xdr:colOff>
      <xdr:row>759</xdr:row>
      <xdr:rowOff>295989</xdr:rowOff>
    </xdr:from>
    <xdr:to>
      <xdr:col>45</xdr:col>
      <xdr:colOff>113021</xdr:colOff>
      <xdr:row>762</xdr:row>
      <xdr:rowOff>311929</xdr:rowOff>
    </xdr:to>
    <xdr:sp macro="" textlink="">
      <xdr:nvSpPr>
        <xdr:cNvPr id="10" name="大かっこ 9">
          <a:extLst>
            <a:ext uri="{FF2B5EF4-FFF2-40B4-BE49-F238E27FC236}">
              <a16:creationId xmlns:a16="http://schemas.microsoft.com/office/drawing/2014/main" id="{6F265FD5-549B-42EC-921B-4518C74FD6A8}"/>
            </a:ext>
          </a:extLst>
        </xdr:cNvPr>
        <xdr:cNvSpPr/>
      </xdr:nvSpPr>
      <xdr:spPr>
        <a:xfrm>
          <a:off x="6140018" y="229807668"/>
          <a:ext cx="3157824" cy="10772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40101</xdr:colOff>
      <xdr:row>759</xdr:row>
      <xdr:rowOff>281608</xdr:rowOff>
    </xdr:from>
    <xdr:to>
      <xdr:col>45</xdr:col>
      <xdr:colOff>60488</xdr:colOff>
      <xdr:row>763</xdr:row>
      <xdr:rowOff>107911</xdr:rowOff>
    </xdr:to>
    <xdr:sp macro="" textlink="">
      <xdr:nvSpPr>
        <xdr:cNvPr id="11" name="正方形/長方形 10">
          <a:extLst>
            <a:ext uri="{FF2B5EF4-FFF2-40B4-BE49-F238E27FC236}">
              <a16:creationId xmlns:a16="http://schemas.microsoft.com/office/drawing/2014/main" id="{9C9A302E-D50D-425B-B469-C8AFB6D3BB6B}"/>
            </a:ext>
          </a:extLst>
        </xdr:cNvPr>
        <xdr:cNvSpPr/>
      </xdr:nvSpPr>
      <xdr:spPr>
        <a:xfrm>
          <a:off x="6367422" y="229793287"/>
          <a:ext cx="2877887" cy="124144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土木・建築等に関する調査、試験、研究及び開発に必要な基礎的データの収集等に必要となる経費</a:t>
          </a:r>
        </a:p>
        <a:p>
          <a:endParaRPr lang="ja-JP" altLang="ja-JP">
            <a:solidFill>
              <a:schemeClr val="tx1"/>
            </a:solidFill>
            <a:effectLst/>
          </a:endParaRPr>
        </a:p>
      </xdr:txBody>
    </xdr:sp>
    <xdr:clientData/>
  </xdr:twoCellAnchor>
  <xdr:twoCellAnchor>
    <xdr:from>
      <xdr:col>31</xdr:col>
      <xdr:colOff>0</xdr:colOff>
      <xdr:row>756</xdr:row>
      <xdr:rowOff>197827</xdr:rowOff>
    </xdr:from>
    <xdr:to>
      <xdr:col>40</xdr:col>
      <xdr:colOff>124558</xdr:colOff>
      <xdr:row>757</xdr:row>
      <xdr:rowOff>80596</xdr:rowOff>
    </xdr:to>
    <xdr:sp macro="" textlink="">
      <xdr:nvSpPr>
        <xdr:cNvPr id="12" name="テキスト ボックス 11">
          <a:extLst>
            <a:ext uri="{FF2B5EF4-FFF2-40B4-BE49-F238E27FC236}">
              <a16:creationId xmlns:a16="http://schemas.microsoft.com/office/drawing/2014/main" id="{DD0CF3F3-9D73-4EDA-AB62-25F6A9BC2FFA}"/>
            </a:ext>
          </a:extLst>
        </xdr:cNvPr>
        <xdr:cNvSpPr txBox="1"/>
      </xdr:nvSpPr>
      <xdr:spPr>
        <a:xfrm>
          <a:off x="6132635" y="43412019"/>
          <a:ext cx="1905000" cy="2344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随意契約（企画競争）等</a:t>
          </a:r>
          <a:r>
            <a:rPr kumimoji="1" lang="en-US" altLang="ja-JP" sz="1100"/>
            <a:t>】</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706</v>
      </c>
      <c r="AK2" s="925"/>
      <c r="AL2" s="925"/>
      <c r="AM2" s="925"/>
      <c r="AN2" s="83" t="s">
        <v>325</v>
      </c>
      <c r="AO2" s="925">
        <v>20</v>
      </c>
      <c r="AP2" s="925"/>
      <c r="AQ2" s="925"/>
      <c r="AR2" s="84" t="s">
        <v>628</v>
      </c>
      <c r="AS2" s="931">
        <v>519</v>
      </c>
      <c r="AT2" s="931"/>
      <c r="AU2" s="931"/>
      <c r="AV2" s="83" t="str">
        <f>IF(AW2="","","-")</f>
        <v/>
      </c>
      <c r="AW2" s="891"/>
      <c r="AX2" s="891"/>
    </row>
    <row r="3" spans="1:50" ht="21" customHeight="1" thickBot="1" x14ac:dyDescent="0.25">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2">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19" t="s">
        <v>633</v>
      </c>
      <c r="H5" s="820"/>
      <c r="I5" s="820"/>
      <c r="J5" s="820"/>
      <c r="K5" s="820"/>
      <c r="L5" s="820"/>
      <c r="M5" s="821" t="s">
        <v>65</v>
      </c>
      <c r="N5" s="822"/>
      <c r="O5" s="822"/>
      <c r="P5" s="822"/>
      <c r="Q5" s="822"/>
      <c r="R5" s="823"/>
      <c r="S5" s="824" t="s">
        <v>634</v>
      </c>
      <c r="T5" s="820"/>
      <c r="U5" s="820"/>
      <c r="V5" s="820"/>
      <c r="W5" s="820"/>
      <c r="X5" s="825"/>
      <c r="Y5" s="681" t="s">
        <v>3</v>
      </c>
      <c r="Z5" s="527"/>
      <c r="AA5" s="527"/>
      <c r="AB5" s="527"/>
      <c r="AC5" s="527"/>
      <c r="AD5" s="528"/>
      <c r="AE5" s="682" t="s">
        <v>635</v>
      </c>
      <c r="AF5" s="682"/>
      <c r="AG5" s="682"/>
      <c r="AH5" s="682"/>
      <c r="AI5" s="682"/>
      <c r="AJ5" s="682"/>
      <c r="AK5" s="682"/>
      <c r="AL5" s="682"/>
      <c r="AM5" s="682"/>
      <c r="AN5" s="682"/>
      <c r="AO5" s="682"/>
      <c r="AP5" s="683"/>
      <c r="AQ5" s="684" t="s">
        <v>632</v>
      </c>
      <c r="AR5" s="685"/>
      <c r="AS5" s="685"/>
      <c r="AT5" s="685"/>
      <c r="AU5" s="685"/>
      <c r="AV5" s="685"/>
      <c r="AW5" s="685"/>
      <c r="AX5" s="686"/>
    </row>
    <row r="6" spans="1:50" ht="39" customHeight="1" x14ac:dyDescent="0.2">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637</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2">
      <c r="A8" s="479" t="s">
        <v>208</v>
      </c>
      <c r="B8" s="480"/>
      <c r="C8" s="480"/>
      <c r="D8" s="480"/>
      <c r="E8" s="480"/>
      <c r="F8" s="481"/>
      <c r="G8" s="926" t="str">
        <f>入力規則等!A27</f>
        <v>科学技術・イノベーション</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29" t="s">
        <v>23</v>
      </c>
      <c r="B9" s="830"/>
      <c r="C9" s="830"/>
      <c r="D9" s="830"/>
      <c r="E9" s="830"/>
      <c r="F9" s="830"/>
      <c r="G9" s="831" t="s">
        <v>638</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2">
      <c r="A10" s="643" t="s">
        <v>29</v>
      </c>
      <c r="B10" s="644"/>
      <c r="C10" s="644"/>
      <c r="D10" s="644"/>
      <c r="E10" s="644"/>
      <c r="F10" s="644"/>
      <c r="G10" s="737" t="s">
        <v>710</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2">
      <c r="A13" s="597"/>
      <c r="B13" s="598"/>
      <c r="C13" s="598"/>
      <c r="D13" s="598"/>
      <c r="E13" s="598"/>
      <c r="F13" s="599"/>
      <c r="G13" s="706" t="s">
        <v>6</v>
      </c>
      <c r="H13" s="707"/>
      <c r="I13" s="747" t="s">
        <v>7</v>
      </c>
      <c r="J13" s="748"/>
      <c r="K13" s="748"/>
      <c r="L13" s="748"/>
      <c r="M13" s="748"/>
      <c r="N13" s="748"/>
      <c r="O13" s="749"/>
      <c r="P13" s="640">
        <v>109</v>
      </c>
      <c r="Q13" s="641"/>
      <c r="R13" s="641"/>
      <c r="S13" s="641"/>
      <c r="T13" s="641"/>
      <c r="U13" s="641"/>
      <c r="V13" s="642"/>
      <c r="W13" s="640">
        <v>111</v>
      </c>
      <c r="X13" s="641"/>
      <c r="Y13" s="641"/>
      <c r="Z13" s="641"/>
      <c r="AA13" s="641"/>
      <c r="AB13" s="641"/>
      <c r="AC13" s="642"/>
      <c r="AD13" s="640">
        <v>75</v>
      </c>
      <c r="AE13" s="641"/>
      <c r="AF13" s="641"/>
      <c r="AG13" s="641"/>
      <c r="AH13" s="641"/>
      <c r="AI13" s="641"/>
      <c r="AJ13" s="642"/>
      <c r="AK13" s="640">
        <v>81</v>
      </c>
      <c r="AL13" s="641"/>
      <c r="AM13" s="641"/>
      <c r="AN13" s="641"/>
      <c r="AO13" s="641"/>
      <c r="AP13" s="641"/>
      <c r="AQ13" s="642"/>
      <c r="AR13" s="900" t="s">
        <v>685</v>
      </c>
      <c r="AS13" s="901"/>
      <c r="AT13" s="901"/>
      <c r="AU13" s="901"/>
      <c r="AV13" s="901"/>
      <c r="AW13" s="901"/>
      <c r="AX13" s="902"/>
    </row>
    <row r="14" spans="1:50" ht="21" customHeight="1" x14ac:dyDescent="0.2">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636</v>
      </c>
      <c r="X14" s="641"/>
      <c r="Y14" s="641"/>
      <c r="Z14" s="641"/>
      <c r="AA14" s="641"/>
      <c r="AB14" s="641"/>
      <c r="AC14" s="642"/>
      <c r="AD14" s="640" t="s">
        <v>636</v>
      </c>
      <c r="AE14" s="641"/>
      <c r="AF14" s="641"/>
      <c r="AG14" s="641"/>
      <c r="AH14" s="641"/>
      <c r="AI14" s="641"/>
      <c r="AJ14" s="642"/>
      <c r="AK14" s="640" t="s">
        <v>685</v>
      </c>
      <c r="AL14" s="641"/>
      <c r="AM14" s="641"/>
      <c r="AN14" s="641"/>
      <c r="AO14" s="641"/>
      <c r="AP14" s="641"/>
      <c r="AQ14" s="642"/>
      <c r="AR14" s="771"/>
      <c r="AS14" s="771"/>
      <c r="AT14" s="771"/>
      <c r="AU14" s="771"/>
      <c r="AV14" s="771"/>
      <c r="AW14" s="771"/>
      <c r="AX14" s="772"/>
    </row>
    <row r="15" spans="1:50" ht="21" customHeight="1" x14ac:dyDescent="0.2">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t="s">
        <v>685</v>
      </c>
      <c r="AL15" s="641"/>
      <c r="AM15" s="641"/>
      <c r="AN15" s="641"/>
      <c r="AO15" s="641"/>
      <c r="AP15" s="641"/>
      <c r="AQ15" s="642"/>
      <c r="AR15" s="640" t="s">
        <v>685</v>
      </c>
      <c r="AS15" s="641"/>
      <c r="AT15" s="641"/>
      <c r="AU15" s="641"/>
      <c r="AV15" s="641"/>
      <c r="AW15" s="641"/>
      <c r="AX15" s="786"/>
    </row>
    <row r="16" spans="1:50" ht="21" customHeight="1" x14ac:dyDescent="0.2">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636</v>
      </c>
      <c r="X16" s="641"/>
      <c r="Y16" s="641"/>
      <c r="Z16" s="641"/>
      <c r="AA16" s="641"/>
      <c r="AB16" s="641"/>
      <c r="AC16" s="642"/>
      <c r="AD16" s="640" t="s">
        <v>636</v>
      </c>
      <c r="AE16" s="641"/>
      <c r="AF16" s="641"/>
      <c r="AG16" s="641"/>
      <c r="AH16" s="641"/>
      <c r="AI16" s="641"/>
      <c r="AJ16" s="642"/>
      <c r="AK16" s="640" t="s">
        <v>685</v>
      </c>
      <c r="AL16" s="641"/>
      <c r="AM16" s="641"/>
      <c r="AN16" s="641"/>
      <c r="AO16" s="641"/>
      <c r="AP16" s="641"/>
      <c r="AQ16" s="642"/>
      <c r="AR16" s="740"/>
      <c r="AS16" s="741"/>
      <c r="AT16" s="741"/>
      <c r="AU16" s="741"/>
      <c r="AV16" s="741"/>
      <c r="AW16" s="741"/>
      <c r="AX16" s="742"/>
    </row>
    <row r="17" spans="1:50" ht="24.75" customHeight="1" x14ac:dyDescent="0.2">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636</v>
      </c>
      <c r="X17" s="641"/>
      <c r="Y17" s="641"/>
      <c r="Z17" s="641"/>
      <c r="AA17" s="641"/>
      <c r="AB17" s="641"/>
      <c r="AC17" s="642"/>
      <c r="AD17" s="640" t="s">
        <v>636</v>
      </c>
      <c r="AE17" s="641"/>
      <c r="AF17" s="641"/>
      <c r="AG17" s="641"/>
      <c r="AH17" s="641"/>
      <c r="AI17" s="641"/>
      <c r="AJ17" s="642"/>
      <c r="AK17" s="640" t="s">
        <v>685</v>
      </c>
      <c r="AL17" s="641"/>
      <c r="AM17" s="641"/>
      <c r="AN17" s="641"/>
      <c r="AO17" s="641"/>
      <c r="AP17" s="641"/>
      <c r="AQ17" s="642"/>
      <c r="AR17" s="898"/>
      <c r="AS17" s="898"/>
      <c r="AT17" s="898"/>
      <c r="AU17" s="898"/>
      <c r="AV17" s="898"/>
      <c r="AW17" s="898"/>
      <c r="AX17" s="899"/>
    </row>
    <row r="18" spans="1:50" ht="24.75" customHeight="1" x14ac:dyDescent="0.2">
      <c r="A18" s="597"/>
      <c r="B18" s="598"/>
      <c r="C18" s="598"/>
      <c r="D18" s="598"/>
      <c r="E18" s="598"/>
      <c r="F18" s="599"/>
      <c r="G18" s="710"/>
      <c r="H18" s="711"/>
      <c r="I18" s="699" t="s">
        <v>20</v>
      </c>
      <c r="J18" s="700"/>
      <c r="K18" s="700"/>
      <c r="L18" s="700"/>
      <c r="M18" s="700"/>
      <c r="N18" s="700"/>
      <c r="O18" s="701"/>
      <c r="P18" s="858">
        <f>SUM(P13:V17)</f>
        <v>109</v>
      </c>
      <c r="Q18" s="859"/>
      <c r="R18" s="859"/>
      <c r="S18" s="859"/>
      <c r="T18" s="859"/>
      <c r="U18" s="859"/>
      <c r="V18" s="860"/>
      <c r="W18" s="858">
        <f>SUM(W13:AC17)</f>
        <v>111</v>
      </c>
      <c r="X18" s="859"/>
      <c r="Y18" s="859"/>
      <c r="Z18" s="859"/>
      <c r="AA18" s="859"/>
      <c r="AB18" s="859"/>
      <c r="AC18" s="860"/>
      <c r="AD18" s="858">
        <f>SUM(AD13:AJ17)</f>
        <v>75</v>
      </c>
      <c r="AE18" s="859"/>
      <c r="AF18" s="859"/>
      <c r="AG18" s="859"/>
      <c r="AH18" s="859"/>
      <c r="AI18" s="859"/>
      <c r="AJ18" s="860"/>
      <c r="AK18" s="858">
        <f>SUM(AK13:AQ17)</f>
        <v>81</v>
      </c>
      <c r="AL18" s="859"/>
      <c r="AM18" s="859"/>
      <c r="AN18" s="859"/>
      <c r="AO18" s="859"/>
      <c r="AP18" s="859"/>
      <c r="AQ18" s="860"/>
      <c r="AR18" s="858">
        <f>SUM(AR13:AX17)</f>
        <v>0</v>
      </c>
      <c r="AS18" s="859"/>
      <c r="AT18" s="859"/>
      <c r="AU18" s="859"/>
      <c r="AV18" s="859"/>
      <c r="AW18" s="859"/>
      <c r="AX18" s="861"/>
    </row>
    <row r="19" spans="1:50" ht="24.75" customHeight="1" x14ac:dyDescent="0.2">
      <c r="A19" s="597"/>
      <c r="B19" s="598"/>
      <c r="C19" s="598"/>
      <c r="D19" s="598"/>
      <c r="E19" s="598"/>
      <c r="F19" s="599"/>
      <c r="G19" s="856" t="s">
        <v>9</v>
      </c>
      <c r="H19" s="857"/>
      <c r="I19" s="857"/>
      <c r="J19" s="857"/>
      <c r="K19" s="857"/>
      <c r="L19" s="857"/>
      <c r="M19" s="857"/>
      <c r="N19" s="857"/>
      <c r="O19" s="857"/>
      <c r="P19" s="640">
        <v>95</v>
      </c>
      <c r="Q19" s="641"/>
      <c r="R19" s="641"/>
      <c r="S19" s="641"/>
      <c r="T19" s="641"/>
      <c r="U19" s="641"/>
      <c r="V19" s="642"/>
      <c r="W19" s="640">
        <v>104</v>
      </c>
      <c r="X19" s="641"/>
      <c r="Y19" s="641"/>
      <c r="Z19" s="641"/>
      <c r="AA19" s="641"/>
      <c r="AB19" s="641"/>
      <c r="AC19" s="642"/>
      <c r="AD19" s="640">
        <v>69</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2">
      <c r="A20" s="597"/>
      <c r="B20" s="598"/>
      <c r="C20" s="598"/>
      <c r="D20" s="598"/>
      <c r="E20" s="598"/>
      <c r="F20" s="599"/>
      <c r="G20" s="856" t="s">
        <v>10</v>
      </c>
      <c r="H20" s="857"/>
      <c r="I20" s="857"/>
      <c r="J20" s="857"/>
      <c r="K20" s="857"/>
      <c r="L20" s="857"/>
      <c r="M20" s="857"/>
      <c r="N20" s="857"/>
      <c r="O20" s="857"/>
      <c r="P20" s="301">
        <f>IF(P18=0, "-", SUM(P19)/P18)</f>
        <v>0.87155963302752293</v>
      </c>
      <c r="Q20" s="301"/>
      <c r="R20" s="301"/>
      <c r="S20" s="301"/>
      <c r="T20" s="301"/>
      <c r="U20" s="301"/>
      <c r="V20" s="301"/>
      <c r="W20" s="301">
        <f t="shared" ref="W20" si="0">IF(W18=0, "-", SUM(W19)/W18)</f>
        <v>0.93693693693693691</v>
      </c>
      <c r="X20" s="301"/>
      <c r="Y20" s="301"/>
      <c r="Z20" s="301"/>
      <c r="AA20" s="301"/>
      <c r="AB20" s="301"/>
      <c r="AC20" s="301"/>
      <c r="AD20" s="301">
        <f t="shared" ref="AD20" si="1">IF(AD18=0, "-", SUM(AD19)/AD18)</f>
        <v>0.92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29"/>
      <c r="B21" s="830"/>
      <c r="C21" s="830"/>
      <c r="D21" s="830"/>
      <c r="E21" s="830"/>
      <c r="F21" s="947"/>
      <c r="G21" s="299" t="s">
        <v>274</v>
      </c>
      <c r="H21" s="300"/>
      <c r="I21" s="300"/>
      <c r="J21" s="300"/>
      <c r="K21" s="300"/>
      <c r="L21" s="300"/>
      <c r="M21" s="300"/>
      <c r="N21" s="300"/>
      <c r="O21" s="300"/>
      <c r="P21" s="301">
        <f>IF(P19=0, "-", SUM(P19)/SUM(P13,P14))</f>
        <v>0.87155963302752293</v>
      </c>
      <c r="Q21" s="301"/>
      <c r="R21" s="301"/>
      <c r="S21" s="301"/>
      <c r="T21" s="301"/>
      <c r="U21" s="301"/>
      <c r="V21" s="301"/>
      <c r="W21" s="301">
        <f t="shared" ref="W21" si="2">IF(W19=0, "-", SUM(W19)/SUM(W13,W14))</f>
        <v>0.93693693693693691</v>
      </c>
      <c r="X21" s="301"/>
      <c r="Y21" s="301"/>
      <c r="Z21" s="301"/>
      <c r="AA21" s="301"/>
      <c r="AB21" s="301"/>
      <c r="AC21" s="301"/>
      <c r="AD21" s="301">
        <f t="shared" ref="AD21" si="3">IF(AD19=0, "-", SUM(AD19)/SUM(AD13,AD14))</f>
        <v>0.92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2">
      <c r="A23" s="956"/>
      <c r="B23" s="957"/>
      <c r="C23" s="957"/>
      <c r="D23" s="957"/>
      <c r="E23" s="957"/>
      <c r="F23" s="958"/>
      <c r="G23" s="950" t="s">
        <v>639</v>
      </c>
      <c r="H23" s="951"/>
      <c r="I23" s="951"/>
      <c r="J23" s="951"/>
      <c r="K23" s="951"/>
      <c r="L23" s="951"/>
      <c r="M23" s="951"/>
      <c r="N23" s="951"/>
      <c r="O23" s="952"/>
      <c r="P23" s="900">
        <v>74</v>
      </c>
      <c r="Q23" s="901"/>
      <c r="R23" s="901"/>
      <c r="S23" s="901"/>
      <c r="T23" s="901"/>
      <c r="U23" s="901"/>
      <c r="V23" s="915"/>
      <c r="W23" s="900" t="s">
        <v>703</v>
      </c>
      <c r="X23" s="901"/>
      <c r="Y23" s="901"/>
      <c r="Z23" s="901"/>
      <c r="AA23" s="901"/>
      <c r="AB23" s="901"/>
      <c r="AC23" s="915"/>
      <c r="AD23" s="963" t="s">
        <v>685</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2">
      <c r="A24" s="956"/>
      <c r="B24" s="957"/>
      <c r="C24" s="957"/>
      <c r="D24" s="957"/>
      <c r="E24" s="957"/>
      <c r="F24" s="958"/>
      <c r="G24" s="916" t="s">
        <v>640</v>
      </c>
      <c r="H24" s="917"/>
      <c r="I24" s="917"/>
      <c r="J24" s="917"/>
      <c r="K24" s="917"/>
      <c r="L24" s="917"/>
      <c r="M24" s="917"/>
      <c r="N24" s="917"/>
      <c r="O24" s="918"/>
      <c r="P24" s="640">
        <v>7</v>
      </c>
      <c r="Q24" s="641"/>
      <c r="R24" s="641"/>
      <c r="S24" s="641"/>
      <c r="T24" s="641"/>
      <c r="U24" s="641"/>
      <c r="V24" s="642"/>
      <c r="W24" s="640" t="s">
        <v>703</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2">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2">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2">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2">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t="e">
        <f>W29-SUM(W23:W27)</f>
        <v>#VALUE!</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22" t="s">
        <v>255</v>
      </c>
      <c r="H29" s="923"/>
      <c r="I29" s="923"/>
      <c r="J29" s="923"/>
      <c r="K29" s="923"/>
      <c r="L29" s="923"/>
      <c r="M29" s="923"/>
      <c r="N29" s="923"/>
      <c r="O29" s="924"/>
      <c r="P29" s="932">
        <f>AK13</f>
        <v>81</v>
      </c>
      <c r="Q29" s="933"/>
      <c r="R29" s="933"/>
      <c r="S29" s="933"/>
      <c r="T29" s="933"/>
      <c r="U29" s="933"/>
      <c r="V29" s="934"/>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636</v>
      </c>
      <c r="AR31" s="186"/>
      <c r="AS31" s="121" t="s">
        <v>185</v>
      </c>
      <c r="AT31" s="122"/>
      <c r="AU31" s="185">
        <v>4</v>
      </c>
      <c r="AV31" s="185"/>
      <c r="AW31" s="377" t="s">
        <v>175</v>
      </c>
      <c r="AX31" s="378"/>
    </row>
    <row r="32" spans="1:50" ht="23.25" customHeight="1" x14ac:dyDescent="0.2">
      <c r="A32" s="382"/>
      <c r="B32" s="380"/>
      <c r="C32" s="380"/>
      <c r="D32" s="380"/>
      <c r="E32" s="380"/>
      <c r="F32" s="381"/>
      <c r="G32" s="548" t="s">
        <v>641</v>
      </c>
      <c r="H32" s="549"/>
      <c r="I32" s="549"/>
      <c r="J32" s="549"/>
      <c r="K32" s="549"/>
      <c r="L32" s="549"/>
      <c r="M32" s="549"/>
      <c r="N32" s="549"/>
      <c r="O32" s="550"/>
      <c r="P32" s="93" t="s">
        <v>642</v>
      </c>
      <c r="Q32" s="93"/>
      <c r="R32" s="93"/>
      <c r="S32" s="93"/>
      <c r="T32" s="93"/>
      <c r="U32" s="93"/>
      <c r="V32" s="93"/>
      <c r="W32" s="93"/>
      <c r="X32" s="94"/>
      <c r="Y32" s="455" t="s">
        <v>12</v>
      </c>
      <c r="Z32" s="515"/>
      <c r="AA32" s="516"/>
      <c r="AB32" s="445" t="s">
        <v>290</v>
      </c>
      <c r="AC32" s="445"/>
      <c r="AD32" s="445"/>
      <c r="AE32" s="203">
        <v>100</v>
      </c>
      <c r="AF32" s="204"/>
      <c r="AG32" s="204"/>
      <c r="AH32" s="204"/>
      <c r="AI32" s="203">
        <v>100</v>
      </c>
      <c r="AJ32" s="204"/>
      <c r="AK32" s="204"/>
      <c r="AL32" s="204"/>
      <c r="AM32" s="203">
        <v>100</v>
      </c>
      <c r="AN32" s="204"/>
      <c r="AO32" s="204"/>
      <c r="AP32" s="204"/>
      <c r="AQ32" s="321" t="s">
        <v>636</v>
      </c>
      <c r="AR32" s="193"/>
      <c r="AS32" s="193"/>
      <c r="AT32" s="322"/>
      <c r="AU32" s="204" t="s">
        <v>636</v>
      </c>
      <c r="AV32" s="204"/>
      <c r="AW32" s="204"/>
      <c r="AX32" s="206"/>
    </row>
    <row r="33" spans="1:51" ht="23.25"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290</v>
      </c>
      <c r="AC33" s="507"/>
      <c r="AD33" s="507"/>
      <c r="AE33" s="203">
        <v>80</v>
      </c>
      <c r="AF33" s="204"/>
      <c r="AG33" s="204"/>
      <c r="AH33" s="204"/>
      <c r="AI33" s="203">
        <v>80</v>
      </c>
      <c r="AJ33" s="204"/>
      <c r="AK33" s="204"/>
      <c r="AL33" s="204"/>
      <c r="AM33" s="203">
        <v>80</v>
      </c>
      <c r="AN33" s="204"/>
      <c r="AO33" s="204"/>
      <c r="AP33" s="204"/>
      <c r="AQ33" s="321" t="s">
        <v>636</v>
      </c>
      <c r="AR33" s="193"/>
      <c r="AS33" s="193"/>
      <c r="AT33" s="322"/>
      <c r="AU33" s="204">
        <v>80</v>
      </c>
      <c r="AV33" s="204"/>
      <c r="AW33" s="204"/>
      <c r="AX33" s="206"/>
    </row>
    <row r="34" spans="1:51" ht="23.25"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125</v>
      </c>
      <c r="AF34" s="204"/>
      <c r="AG34" s="204"/>
      <c r="AH34" s="204"/>
      <c r="AI34" s="203">
        <v>125</v>
      </c>
      <c r="AJ34" s="204"/>
      <c r="AK34" s="204"/>
      <c r="AL34" s="204"/>
      <c r="AM34" s="203">
        <v>125</v>
      </c>
      <c r="AN34" s="204"/>
      <c r="AO34" s="204"/>
      <c r="AP34" s="204"/>
      <c r="AQ34" s="321" t="s">
        <v>636</v>
      </c>
      <c r="AR34" s="193"/>
      <c r="AS34" s="193"/>
      <c r="AT34" s="322"/>
      <c r="AU34" s="204" t="s">
        <v>636</v>
      </c>
      <c r="AV34" s="204"/>
      <c r="AW34" s="204"/>
      <c r="AX34" s="206"/>
    </row>
    <row r="35" spans="1:51" ht="23.25" customHeight="1" x14ac:dyDescent="0.2">
      <c r="A35" s="213" t="s">
        <v>299</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2">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2">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2">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2">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2">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2">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hidden="1" customHeight="1" x14ac:dyDescent="0.2">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hidden="1" customHeight="1" x14ac:dyDescent="0.2">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6" t="s">
        <v>54</v>
      </c>
      <c r="Z101" s="527"/>
      <c r="AA101" s="528"/>
      <c r="AB101" s="445" t="s">
        <v>645</v>
      </c>
      <c r="AC101" s="445"/>
      <c r="AD101" s="445"/>
      <c r="AE101" s="267">
        <v>53</v>
      </c>
      <c r="AF101" s="267"/>
      <c r="AG101" s="267"/>
      <c r="AH101" s="267"/>
      <c r="AI101" s="267">
        <v>48</v>
      </c>
      <c r="AJ101" s="267"/>
      <c r="AK101" s="267"/>
      <c r="AL101" s="267"/>
      <c r="AM101" s="267"/>
      <c r="AN101" s="267"/>
      <c r="AO101" s="267"/>
      <c r="AP101" s="267"/>
      <c r="AQ101" s="267"/>
      <c r="AR101" s="267"/>
      <c r="AS101" s="267"/>
      <c r="AT101" s="267"/>
      <c r="AU101" s="203"/>
      <c r="AV101" s="204"/>
      <c r="AW101" s="204"/>
      <c r="AX101" s="206"/>
    </row>
    <row r="102" spans="1:60" ht="23.25" hidden="1"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645</v>
      </c>
      <c r="AC102" s="445"/>
      <c r="AD102" s="445"/>
      <c r="AE102" s="267">
        <v>53</v>
      </c>
      <c r="AF102" s="267"/>
      <c r="AG102" s="267"/>
      <c r="AH102" s="267"/>
      <c r="AI102" s="267">
        <v>50</v>
      </c>
      <c r="AJ102" s="267"/>
      <c r="AK102" s="267"/>
      <c r="AL102" s="267"/>
      <c r="AM102" s="267"/>
      <c r="AN102" s="267"/>
      <c r="AO102" s="267"/>
      <c r="AP102" s="267"/>
      <c r="AQ102" s="267"/>
      <c r="AR102" s="267"/>
      <c r="AS102" s="267"/>
      <c r="AT102" s="267"/>
      <c r="AU102" s="210"/>
      <c r="AV102" s="211"/>
      <c r="AW102" s="211"/>
      <c r="AX102" s="306"/>
    </row>
    <row r="103" spans="1:60" ht="31.5" hidden="1" customHeight="1" x14ac:dyDescent="0.2">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1</v>
      </c>
    </row>
    <row r="104" spans="1:60" ht="23.25" hidden="1" customHeight="1" x14ac:dyDescent="0.2">
      <c r="A104" s="403"/>
      <c r="B104" s="404"/>
      <c r="C104" s="404"/>
      <c r="D104" s="404"/>
      <c r="E104" s="404"/>
      <c r="F104" s="405"/>
      <c r="G104" s="93" t="s">
        <v>646</v>
      </c>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1</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1</v>
      </c>
    </row>
    <row r="106" spans="1:60" ht="31.5" hidden="1" customHeight="1" x14ac:dyDescent="0.2">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2">
      <c r="A116" s="420"/>
      <c r="B116" s="421"/>
      <c r="C116" s="421"/>
      <c r="D116" s="421"/>
      <c r="E116" s="421"/>
      <c r="F116" s="422"/>
      <c r="G116" s="372" t="s">
        <v>647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1.8</v>
      </c>
      <c r="AF116" s="267"/>
      <c r="AG116" s="267"/>
      <c r="AH116" s="267"/>
      <c r="AI116" s="267">
        <v>2.2000000000000002</v>
      </c>
      <c r="AJ116" s="267"/>
      <c r="AK116" s="267"/>
      <c r="AL116" s="267"/>
      <c r="AM116" s="267">
        <v>1.4</v>
      </c>
      <c r="AN116" s="267"/>
      <c r="AO116" s="267"/>
      <c r="AP116" s="267"/>
      <c r="AQ116" s="203" t="s">
        <v>705</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707</v>
      </c>
      <c r="AC117" s="457"/>
      <c r="AD117" s="458"/>
      <c r="AE117" s="535" t="s">
        <v>648</v>
      </c>
      <c r="AF117" s="535"/>
      <c r="AG117" s="535"/>
      <c r="AH117" s="535"/>
      <c r="AI117" s="535" t="s">
        <v>704</v>
      </c>
      <c r="AJ117" s="535"/>
      <c r="AK117" s="535"/>
      <c r="AL117" s="535"/>
      <c r="AM117" s="535" t="s">
        <v>711</v>
      </c>
      <c r="AN117" s="535"/>
      <c r="AO117" s="535"/>
      <c r="AP117" s="535"/>
      <c r="AQ117" s="535" t="s">
        <v>705</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2">
      <c r="A130" s="174" t="s">
        <v>324</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t="s">
        <v>636</v>
      </c>
      <c r="AV133" s="186"/>
      <c r="AW133" s="121" t="s">
        <v>175</v>
      </c>
      <c r="AX133" s="181"/>
      <c r="AY133">
        <f>$AY$132</f>
        <v>1</v>
      </c>
    </row>
    <row r="134" spans="1:51" ht="39.75" customHeight="1" x14ac:dyDescent="0.2">
      <c r="A134" s="175"/>
      <c r="B134" s="172"/>
      <c r="C134" s="166"/>
      <c r="D134" s="172"/>
      <c r="E134" s="166"/>
      <c r="F134" s="167"/>
      <c r="G134" s="92" t="s">
        <v>651</v>
      </c>
      <c r="H134" s="93"/>
      <c r="I134" s="93"/>
      <c r="J134" s="93"/>
      <c r="K134" s="93"/>
      <c r="L134" s="93"/>
      <c r="M134" s="93"/>
      <c r="N134" s="93"/>
      <c r="O134" s="93"/>
      <c r="P134" s="93"/>
      <c r="Q134" s="93"/>
      <c r="R134" s="93"/>
      <c r="S134" s="93"/>
      <c r="T134" s="93"/>
      <c r="U134" s="93"/>
      <c r="V134" s="93"/>
      <c r="W134" s="93"/>
      <c r="X134" s="94"/>
      <c r="Y134" s="187" t="s">
        <v>199</v>
      </c>
      <c r="Z134" s="188"/>
      <c r="AA134" s="189"/>
      <c r="AB134" s="190" t="s">
        <v>652</v>
      </c>
      <c r="AC134" s="191"/>
      <c r="AD134" s="191"/>
      <c r="AE134" s="192">
        <v>96.3</v>
      </c>
      <c r="AF134" s="193"/>
      <c r="AG134" s="193"/>
      <c r="AH134" s="193"/>
      <c r="AI134" s="192">
        <v>96.2</v>
      </c>
      <c r="AJ134" s="193"/>
      <c r="AK134" s="193"/>
      <c r="AL134" s="193"/>
      <c r="AM134" s="192"/>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652</v>
      </c>
      <c r="AC135" s="199"/>
      <c r="AD135" s="199"/>
      <c r="AE135" s="192">
        <v>90</v>
      </c>
      <c r="AF135" s="193"/>
      <c r="AG135" s="193"/>
      <c r="AH135" s="193"/>
      <c r="AI135" s="192">
        <v>90</v>
      </c>
      <c r="AJ135" s="193"/>
      <c r="AK135" s="193"/>
      <c r="AL135" s="193"/>
      <c r="AM135" s="192">
        <v>90</v>
      </c>
      <c r="AN135" s="193"/>
      <c r="AO135" s="193"/>
      <c r="AP135" s="193"/>
      <c r="AQ135" s="192" t="s">
        <v>636</v>
      </c>
      <c r="AR135" s="193"/>
      <c r="AS135" s="193"/>
      <c r="AT135" s="193"/>
      <c r="AU135" s="192" t="s">
        <v>636</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2">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t="s">
        <v>636</v>
      </c>
      <c r="AR193" s="185"/>
      <c r="AS193" s="121" t="s">
        <v>185</v>
      </c>
      <c r="AT193" s="122"/>
      <c r="AU193" s="186" t="s">
        <v>636</v>
      </c>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2">
      <c r="A430" s="175"/>
      <c r="B430" s="172"/>
      <c r="C430" s="164" t="s">
        <v>590</v>
      </c>
      <c r="D430" s="912"/>
      <c r="E430" s="160" t="s">
        <v>318</v>
      </c>
      <c r="F430" s="878"/>
      <c r="G430" s="879" t="s">
        <v>204</v>
      </c>
      <c r="H430" s="111"/>
      <c r="I430" s="111"/>
      <c r="J430" s="880" t="s">
        <v>636</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2">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703</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703</v>
      </c>
      <c r="AN434" s="193"/>
      <c r="AO434" s="193"/>
      <c r="AP434" s="322"/>
      <c r="AQ434" s="321" t="s">
        <v>636</v>
      </c>
      <c r="AR434" s="193"/>
      <c r="AS434" s="193"/>
      <c r="AT434" s="322"/>
      <c r="AU434" s="193" t="s">
        <v>636</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703</v>
      </c>
      <c r="AN435" s="193"/>
      <c r="AO435" s="193"/>
      <c r="AP435" s="322"/>
      <c r="AQ435" s="321" t="s">
        <v>636</v>
      </c>
      <c r="AR435" s="193"/>
      <c r="AS435" s="193"/>
      <c r="AT435" s="322"/>
      <c r="AU435" s="193" t="s">
        <v>636</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2">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703</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703</v>
      </c>
      <c r="AN459" s="193"/>
      <c r="AO459" s="193"/>
      <c r="AP459" s="322"/>
      <c r="AQ459" s="321" t="s">
        <v>636</v>
      </c>
      <c r="AR459" s="193"/>
      <c r="AS459" s="193"/>
      <c r="AT459" s="322"/>
      <c r="AU459" s="193" t="s">
        <v>636</v>
      </c>
      <c r="AV459" s="193"/>
      <c r="AW459" s="193"/>
      <c r="AX459" s="194"/>
      <c r="AY459">
        <f t="shared" si="68"/>
        <v>1</v>
      </c>
    </row>
    <row r="460" spans="1:51" ht="23.25" customHeight="1" thickBot="1" x14ac:dyDescent="0.2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703</v>
      </c>
      <c r="AN460" s="193"/>
      <c r="AO460" s="193"/>
      <c r="AP460" s="322"/>
      <c r="AQ460" s="321" t="s">
        <v>636</v>
      </c>
      <c r="AR460" s="193"/>
      <c r="AS460" s="193"/>
      <c r="AT460" s="322"/>
      <c r="AU460" s="193" t="s">
        <v>636</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9" hidden="1" customHeight="1" x14ac:dyDescent="0.2">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1</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t="s">
        <v>636</v>
      </c>
      <c r="AF511" s="186"/>
      <c r="AG511" s="121" t="s">
        <v>185</v>
      </c>
      <c r="AH511" s="122"/>
      <c r="AI511" s="320"/>
      <c r="AJ511" s="320"/>
      <c r="AK511" s="320"/>
      <c r="AL511" s="142"/>
      <c r="AM511" s="320"/>
      <c r="AN511" s="320"/>
      <c r="AO511" s="320"/>
      <c r="AP511" s="142"/>
      <c r="AQ511" s="235" t="s">
        <v>636</v>
      </c>
      <c r="AR511" s="186"/>
      <c r="AS511" s="121" t="s">
        <v>185</v>
      </c>
      <c r="AT511" s="122"/>
      <c r="AU511" s="186" t="s">
        <v>636</v>
      </c>
      <c r="AV511" s="186"/>
      <c r="AW511" s="121" t="s">
        <v>175</v>
      </c>
      <c r="AX511" s="181"/>
      <c r="AY511">
        <f>$AY$510</f>
        <v>1</v>
      </c>
    </row>
    <row r="512" spans="1:51" ht="23.25" hidden="1" customHeight="1" x14ac:dyDescent="0.2">
      <c r="A512" s="175"/>
      <c r="B512" s="172"/>
      <c r="C512" s="166"/>
      <c r="D512" s="172"/>
      <c r="E512" s="323"/>
      <c r="F512" s="324"/>
      <c r="G512" s="92" t="s">
        <v>636</v>
      </c>
      <c r="H512" s="93"/>
      <c r="I512" s="93"/>
      <c r="J512" s="93"/>
      <c r="K512" s="93"/>
      <c r="L512" s="93"/>
      <c r="M512" s="93"/>
      <c r="N512" s="93"/>
      <c r="O512" s="93"/>
      <c r="P512" s="93"/>
      <c r="Q512" s="93"/>
      <c r="R512" s="93"/>
      <c r="S512" s="93"/>
      <c r="T512" s="93"/>
      <c r="U512" s="93"/>
      <c r="V512" s="93"/>
      <c r="W512" s="93"/>
      <c r="X512" s="94"/>
      <c r="Y512" s="187" t="s">
        <v>12</v>
      </c>
      <c r="Z512" s="188"/>
      <c r="AA512" s="189"/>
      <c r="AB512" s="199" t="s">
        <v>636</v>
      </c>
      <c r="AC512" s="199"/>
      <c r="AD512" s="199"/>
      <c r="AE512" s="321" t="s">
        <v>636</v>
      </c>
      <c r="AF512" s="193"/>
      <c r="AG512" s="193"/>
      <c r="AH512" s="193"/>
      <c r="AI512" s="321" t="s">
        <v>636</v>
      </c>
      <c r="AJ512" s="193"/>
      <c r="AK512" s="193"/>
      <c r="AL512" s="193"/>
      <c r="AM512" s="321"/>
      <c r="AN512" s="193"/>
      <c r="AO512" s="193"/>
      <c r="AP512" s="322"/>
      <c r="AQ512" s="321" t="s">
        <v>636</v>
      </c>
      <c r="AR512" s="193"/>
      <c r="AS512" s="193"/>
      <c r="AT512" s="322"/>
      <c r="AU512" s="193" t="s">
        <v>636</v>
      </c>
      <c r="AV512" s="193"/>
      <c r="AW512" s="193"/>
      <c r="AX512" s="194"/>
      <c r="AY512">
        <f t="shared" ref="AY512:AY514" si="78">$AY$510</f>
        <v>1</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t="s">
        <v>636</v>
      </c>
      <c r="AC513" s="191"/>
      <c r="AD513" s="191"/>
      <c r="AE513" s="321" t="s">
        <v>636</v>
      </c>
      <c r="AF513" s="193"/>
      <c r="AG513" s="193"/>
      <c r="AH513" s="322"/>
      <c r="AI513" s="321" t="s">
        <v>636</v>
      </c>
      <c r="AJ513" s="193"/>
      <c r="AK513" s="193"/>
      <c r="AL513" s="193"/>
      <c r="AM513" s="321"/>
      <c r="AN513" s="193"/>
      <c r="AO513" s="193"/>
      <c r="AP513" s="322"/>
      <c r="AQ513" s="321" t="s">
        <v>636</v>
      </c>
      <c r="AR513" s="193"/>
      <c r="AS513" s="193"/>
      <c r="AT513" s="322"/>
      <c r="AU513" s="193" t="s">
        <v>636</v>
      </c>
      <c r="AV513" s="193"/>
      <c r="AW513" s="193"/>
      <c r="AX513" s="194"/>
      <c r="AY513">
        <f t="shared" si="78"/>
        <v>1</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t="s">
        <v>636</v>
      </c>
      <c r="AF514" s="193"/>
      <c r="AG514" s="193"/>
      <c r="AH514" s="322"/>
      <c r="AI514" s="321" t="s">
        <v>636</v>
      </c>
      <c r="AJ514" s="193"/>
      <c r="AK514" s="193"/>
      <c r="AL514" s="193"/>
      <c r="AM514" s="321"/>
      <c r="AN514" s="193"/>
      <c r="AO514" s="193"/>
      <c r="AP514" s="322"/>
      <c r="AQ514" s="321" t="s">
        <v>636</v>
      </c>
      <c r="AR514" s="193"/>
      <c r="AS514" s="193"/>
      <c r="AT514" s="322"/>
      <c r="AU514" s="193" t="s">
        <v>636</v>
      </c>
      <c r="AV514" s="193"/>
      <c r="AW514" s="193"/>
      <c r="AX514" s="194"/>
      <c r="AY514">
        <f t="shared" si="78"/>
        <v>1</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9" hidden="1" customHeigh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9" hidden="1" customHeigh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9" hidden="1" customHeigh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9" hidden="1" customHeigh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9.25" customHeight="1" x14ac:dyDescent="0.2">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661</v>
      </c>
      <c r="AE702" s="327"/>
      <c r="AF702" s="327"/>
      <c r="AG702" s="364" t="s">
        <v>690</v>
      </c>
      <c r="AH702" s="365"/>
      <c r="AI702" s="365"/>
      <c r="AJ702" s="365"/>
      <c r="AK702" s="365"/>
      <c r="AL702" s="365"/>
      <c r="AM702" s="365"/>
      <c r="AN702" s="365"/>
      <c r="AO702" s="365"/>
      <c r="AP702" s="365"/>
      <c r="AQ702" s="365"/>
      <c r="AR702" s="365"/>
      <c r="AS702" s="365"/>
      <c r="AT702" s="365"/>
      <c r="AU702" s="365"/>
      <c r="AV702" s="365"/>
      <c r="AW702" s="365"/>
      <c r="AX702" s="366"/>
    </row>
    <row r="703" spans="1:51" ht="59.25" customHeight="1" x14ac:dyDescent="0.2">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661</v>
      </c>
      <c r="AE703" s="308"/>
      <c r="AF703" s="308"/>
      <c r="AG703" s="89" t="s">
        <v>691</v>
      </c>
      <c r="AH703" s="90"/>
      <c r="AI703" s="90"/>
      <c r="AJ703" s="90"/>
      <c r="AK703" s="90"/>
      <c r="AL703" s="90"/>
      <c r="AM703" s="90"/>
      <c r="AN703" s="90"/>
      <c r="AO703" s="90"/>
      <c r="AP703" s="90"/>
      <c r="AQ703" s="90"/>
      <c r="AR703" s="90"/>
      <c r="AS703" s="90"/>
      <c r="AT703" s="90"/>
      <c r="AU703" s="90"/>
      <c r="AV703" s="90"/>
      <c r="AW703" s="90"/>
      <c r="AX703" s="91"/>
    </row>
    <row r="704" spans="1:51" ht="59.25" customHeight="1" x14ac:dyDescent="0.2">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661</v>
      </c>
      <c r="AE704" s="766"/>
      <c r="AF704" s="766"/>
      <c r="AG704" s="153" t="s">
        <v>692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661</v>
      </c>
      <c r="AE705" s="698"/>
      <c r="AF705" s="698"/>
      <c r="AG705" s="113" t="s">
        <v>693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687</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688</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689</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661</v>
      </c>
      <c r="AE709" s="308"/>
      <c r="AF709" s="308"/>
      <c r="AG709" s="89" t="s">
        <v>694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689</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661</v>
      </c>
      <c r="AE711" s="308"/>
      <c r="AF711" s="308"/>
      <c r="AG711" s="89" t="s">
        <v>695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689</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2">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689</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661</v>
      </c>
      <c r="AE714" s="788"/>
      <c r="AF714" s="789"/>
      <c r="AG714" s="719" t="s">
        <v>696</v>
      </c>
      <c r="AH714" s="720"/>
      <c r="AI714" s="720"/>
      <c r="AJ714" s="720"/>
      <c r="AK714" s="720"/>
      <c r="AL714" s="720"/>
      <c r="AM714" s="720"/>
      <c r="AN714" s="720"/>
      <c r="AO714" s="720"/>
      <c r="AP714" s="720"/>
      <c r="AQ714" s="720"/>
      <c r="AR714" s="720"/>
      <c r="AS714" s="720"/>
      <c r="AT714" s="720"/>
      <c r="AU714" s="720"/>
      <c r="AV714" s="720"/>
      <c r="AW714" s="720"/>
      <c r="AX714" s="721"/>
    </row>
    <row r="715" spans="1:50" ht="47.25" customHeight="1" x14ac:dyDescent="0.2">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661</v>
      </c>
      <c r="AE715" s="588"/>
      <c r="AF715" s="639"/>
      <c r="AG715" s="725" t="s">
        <v>697</v>
      </c>
      <c r="AH715" s="726"/>
      <c r="AI715" s="726"/>
      <c r="AJ715" s="726"/>
      <c r="AK715" s="726"/>
      <c r="AL715" s="726"/>
      <c r="AM715" s="726"/>
      <c r="AN715" s="726"/>
      <c r="AO715" s="726"/>
      <c r="AP715" s="726"/>
      <c r="AQ715" s="726"/>
      <c r="AR715" s="726"/>
      <c r="AS715" s="726"/>
      <c r="AT715" s="726"/>
      <c r="AU715" s="726"/>
      <c r="AV715" s="726"/>
      <c r="AW715" s="726"/>
      <c r="AX715" s="727"/>
    </row>
    <row r="716" spans="1:50" ht="47.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661</v>
      </c>
      <c r="AE716" s="610"/>
      <c r="AF716" s="610"/>
      <c r="AG716" s="89" t="s">
        <v>698</v>
      </c>
      <c r="AH716" s="90"/>
      <c r="AI716" s="90"/>
      <c r="AJ716" s="90"/>
      <c r="AK716" s="90"/>
      <c r="AL716" s="90"/>
      <c r="AM716" s="90"/>
      <c r="AN716" s="90"/>
      <c r="AO716" s="90"/>
      <c r="AP716" s="90"/>
      <c r="AQ716" s="90"/>
      <c r="AR716" s="90"/>
      <c r="AS716" s="90"/>
      <c r="AT716" s="90"/>
      <c r="AU716" s="90"/>
      <c r="AV716" s="90"/>
      <c r="AW716" s="90"/>
      <c r="AX716" s="91"/>
    </row>
    <row r="717" spans="1:50" ht="47.25" customHeight="1" x14ac:dyDescent="0.2">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661</v>
      </c>
      <c r="AE717" s="308"/>
      <c r="AF717" s="308"/>
      <c r="AG717" s="89" t="s">
        <v>699</v>
      </c>
      <c r="AH717" s="90"/>
      <c r="AI717" s="90"/>
      <c r="AJ717" s="90"/>
      <c r="AK717" s="90"/>
      <c r="AL717" s="90"/>
      <c r="AM717" s="90"/>
      <c r="AN717" s="90"/>
      <c r="AO717" s="90"/>
      <c r="AP717" s="90"/>
      <c r="AQ717" s="90"/>
      <c r="AR717" s="90"/>
      <c r="AS717" s="90"/>
      <c r="AT717" s="90"/>
      <c r="AU717" s="90"/>
      <c r="AV717" s="90"/>
      <c r="AW717" s="90"/>
      <c r="AX717" s="91"/>
    </row>
    <row r="718" spans="1:50" ht="47.25"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661</v>
      </c>
      <c r="AE718" s="308"/>
      <c r="AF718" s="308"/>
      <c r="AG718" s="115" t="s">
        <v>700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689</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2">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2">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2">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87.75" customHeight="1" x14ac:dyDescent="0.2">
      <c r="A726" s="623" t="s">
        <v>47</v>
      </c>
      <c r="B726" s="782"/>
      <c r="C726" s="795" t="s">
        <v>52</v>
      </c>
      <c r="D726" s="817"/>
      <c r="E726" s="817"/>
      <c r="F726" s="818"/>
      <c r="G726" s="561" t="s">
        <v>701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5">
      <c r="A727" s="783"/>
      <c r="B727" s="784"/>
      <c r="C727" s="731" t="s">
        <v>56</v>
      </c>
      <c r="D727" s="732"/>
      <c r="E727" s="732"/>
      <c r="F727" s="733"/>
      <c r="G727" s="559" t="s">
        <v>702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5">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5">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5">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5">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2">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71" t="s">
        <v>591</v>
      </c>
      <c r="B737" s="196"/>
      <c r="C737" s="196"/>
      <c r="D737" s="197"/>
      <c r="E737" s="935" t="s">
        <v>653</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2">
      <c r="A738" s="346" t="s">
        <v>316</v>
      </c>
      <c r="B738" s="346"/>
      <c r="C738" s="346"/>
      <c r="D738" s="346"/>
      <c r="E738" s="935" t="s">
        <v>654</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2">
      <c r="A739" s="346" t="s">
        <v>315</v>
      </c>
      <c r="B739" s="346"/>
      <c r="C739" s="346"/>
      <c r="D739" s="346"/>
      <c r="E739" s="935" t="s">
        <v>655</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2">
      <c r="A740" s="346" t="s">
        <v>314</v>
      </c>
      <c r="B740" s="346"/>
      <c r="C740" s="346"/>
      <c r="D740" s="346"/>
      <c r="E740" s="935" t="s">
        <v>656</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2">
      <c r="A741" s="346" t="s">
        <v>313</v>
      </c>
      <c r="B741" s="346"/>
      <c r="C741" s="346"/>
      <c r="D741" s="346"/>
      <c r="E741" s="935" t="s">
        <v>657</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2">
      <c r="A742" s="346" t="s">
        <v>312</v>
      </c>
      <c r="B742" s="346"/>
      <c r="C742" s="346"/>
      <c r="D742" s="346"/>
      <c r="E742" s="935" t="s">
        <v>658</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2">
      <c r="A743" s="346" t="s">
        <v>311</v>
      </c>
      <c r="B743" s="346"/>
      <c r="C743" s="346"/>
      <c r="D743" s="346"/>
      <c r="E743" s="935" t="s">
        <v>659</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2">
      <c r="A744" s="346" t="s">
        <v>310</v>
      </c>
      <c r="B744" s="346"/>
      <c r="C744" s="346"/>
      <c r="D744" s="346"/>
      <c r="E744" s="935" t="s">
        <v>653</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2">
      <c r="A745" s="346" t="s">
        <v>309</v>
      </c>
      <c r="B745" s="346"/>
      <c r="C745" s="346"/>
      <c r="D745" s="346"/>
      <c r="E745" s="972" t="s">
        <v>660</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2">
      <c r="A746" s="346" t="s">
        <v>464</v>
      </c>
      <c r="B746" s="346"/>
      <c r="C746" s="346"/>
      <c r="D746" s="346"/>
      <c r="E746" s="941" t="s">
        <v>709</v>
      </c>
      <c r="F746" s="939"/>
      <c r="G746" s="939"/>
      <c r="H746" s="85" t="str">
        <f>IF(E746="","","-")</f>
        <v>-</v>
      </c>
      <c r="I746" s="939"/>
      <c r="J746" s="939"/>
      <c r="K746" s="85" t="str">
        <f>IF(I746="","","-")</f>
        <v/>
      </c>
      <c r="L746" s="940">
        <v>440</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2">
      <c r="A747" s="346" t="s">
        <v>428</v>
      </c>
      <c r="B747" s="346"/>
      <c r="C747" s="346"/>
      <c r="D747" s="346"/>
      <c r="E747" s="941" t="s">
        <v>709</v>
      </c>
      <c r="F747" s="939"/>
      <c r="G747" s="939"/>
      <c r="H747" s="85" t="str">
        <f>IF(E747="","","-")</f>
        <v>-</v>
      </c>
      <c r="I747" s="939"/>
      <c r="J747" s="939"/>
      <c r="K747" s="85" t="str">
        <f>IF(I747="","","-")</f>
        <v/>
      </c>
      <c r="L747" s="940">
        <v>476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4" customHeight="1" x14ac:dyDescent="0.2">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9.75"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hidden="1"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1" t="s">
        <v>305</v>
      </c>
      <c r="B787" s="612"/>
      <c r="C787" s="612"/>
      <c r="D787" s="612"/>
      <c r="E787" s="612"/>
      <c r="F787" s="613"/>
      <c r="G787" s="578" t="s">
        <v>708</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2">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2">
      <c r="A789" s="614"/>
      <c r="B789" s="615"/>
      <c r="C789" s="615"/>
      <c r="D789" s="615"/>
      <c r="E789" s="615"/>
      <c r="F789" s="616"/>
      <c r="G789" s="653" t="s">
        <v>686</v>
      </c>
      <c r="H789" s="654"/>
      <c r="I789" s="654"/>
      <c r="J789" s="654"/>
      <c r="K789" s="655"/>
      <c r="L789" s="647" t="s">
        <v>662</v>
      </c>
      <c r="M789" s="648"/>
      <c r="N789" s="648"/>
      <c r="O789" s="648"/>
      <c r="P789" s="648"/>
      <c r="Q789" s="648"/>
      <c r="R789" s="648"/>
      <c r="S789" s="648"/>
      <c r="T789" s="648"/>
      <c r="U789" s="648"/>
      <c r="V789" s="648"/>
      <c r="W789" s="648"/>
      <c r="X789" s="649"/>
      <c r="Y789" s="367">
        <v>5</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5</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2">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2">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2">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2">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2">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2">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2">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2">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5">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46.5" customHeight="1" x14ac:dyDescent="0.2">
      <c r="A845" s="355">
        <v>1</v>
      </c>
      <c r="B845" s="355">
        <v>1</v>
      </c>
      <c r="C845" s="343" t="s">
        <v>663</v>
      </c>
      <c r="D845" s="328"/>
      <c r="E845" s="328"/>
      <c r="F845" s="328"/>
      <c r="G845" s="328"/>
      <c r="H845" s="328"/>
      <c r="I845" s="328"/>
      <c r="J845" s="329">
        <v>4210001004272</v>
      </c>
      <c r="K845" s="330"/>
      <c r="L845" s="330"/>
      <c r="M845" s="330"/>
      <c r="N845" s="330"/>
      <c r="O845" s="330"/>
      <c r="P845" s="344" t="s">
        <v>662</v>
      </c>
      <c r="Q845" s="331"/>
      <c r="R845" s="331"/>
      <c r="S845" s="331"/>
      <c r="T845" s="331"/>
      <c r="U845" s="331"/>
      <c r="V845" s="331"/>
      <c r="W845" s="331"/>
      <c r="X845" s="331"/>
      <c r="Y845" s="332">
        <v>5</v>
      </c>
      <c r="Z845" s="333"/>
      <c r="AA845" s="333"/>
      <c r="AB845" s="334"/>
      <c r="AC845" s="335" t="s">
        <v>295</v>
      </c>
      <c r="AD845" s="336"/>
      <c r="AE845" s="336"/>
      <c r="AF845" s="336"/>
      <c r="AG845" s="336"/>
      <c r="AH845" s="351">
        <v>1</v>
      </c>
      <c r="AI845" s="352"/>
      <c r="AJ845" s="352"/>
      <c r="AK845" s="352"/>
      <c r="AL845" s="339">
        <v>100</v>
      </c>
      <c r="AM845" s="340"/>
      <c r="AN845" s="340"/>
      <c r="AO845" s="341"/>
      <c r="AP845" s="342"/>
      <c r="AQ845" s="342"/>
      <c r="AR845" s="342"/>
      <c r="AS845" s="342"/>
      <c r="AT845" s="342"/>
      <c r="AU845" s="342"/>
      <c r="AV845" s="342"/>
      <c r="AW845" s="342"/>
      <c r="AX845" s="342"/>
    </row>
    <row r="846" spans="1:51" ht="46.5" customHeight="1" x14ac:dyDescent="0.2">
      <c r="A846" s="355">
        <v>2</v>
      </c>
      <c r="B846" s="355">
        <v>1</v>
      </c>
      <c r="C846" s="343" t="s">
        <v>664</v>
      </c>
      <c r="D846" s="328"/>
      <c r="E846" s="328"/>
      <c r="F846" s="328"/>
      <c r="G846" s="328"/>
      <c r="H846" s="328"/>
      <c r="I846" s="328"/>
      <c r="J846" s="329">
        <v>8013401001509</v>
      </c>
      <c r="K846" s="330"/>
      <c r="L846" s="330"/>
      <c r="M846" s="330"/>
      <c r="N846" s="330"/>
      <c r="O846" s="330"/>
      <c r="P846" s="344" t="s">
        <v>677</v>
      </c>
      <c r="Q846" s="331"/>
      <c r="R846" s="331"/>
      <c r="S846" s="331"/>
      <c r="T846" s="331"/>
      <c r="U846" s="331"/>
      <c r="V846" s="331"/>
      <c r="W846" s="331"/>
      <c r="X846" s="331"/>
      <c r="Y846" s="332">
        <v>4.5</v>
      </c>
      <c r="Z846" s="333"/>
      <c r="AA846" s="333"/>
      <c r="AB846" s="334"/>
      <c r="AC846" s="335" t="s">
        <v>682</v>
      </c>
      <c r="AD846" s="336"/>
      <c r="AE846" s="336"/>
      <c r="AF846" s="336"/>
      <c r="AG846" s="336"/>
      <c r="AH846" s="351">
        <v>1</v>
      </c>
      <c r="AI846" s="352"/>
      <c r="AJ846" s="352"/>
      <c r="AK846" s="352"/>
      <c r="AL846" s="339">
        <v>98.08</v>
      </c>
      <c r="AM846" s="340"/>
      <c r="AN846" s="340"/>
      <c r="AO846" s="341"/>
      <c r="AP846" s="342"/>
      <c r="AQ846" s="342"/>
      <c r="AR846" s="342"/>
      <c r="AS846" s="342"/>
      <c r="AT846" s="342"/>
      <c r="AU846" s="342"/>
      <c r="AV846" s="342"/>
      <c r="AW846" s="342"/>
      <c r="AX846" s="342"/>
      <c r="AY846">
        <f>COUNTA($C$846)</f>
        <v>1</v>
      </c>
    </row>
    <row r="847" spans="1:51" ht="46.5" customHeight="1" x14ac:dyDescent="0.2">
      <c r="A847" s="355">
        <v>3</v>
      </c>
      <c r="B847" s="355">
        <v>1</v>
      </c>
      <c r="C847" s="343" t="s">
        <v>666</v>
      </c>
      <c r="D847" s="328"/>
      <c r="E847" s="328"/>
      <c r="F847" s="328"/>
      <c r="G847" s="328"/>
      <c r="H847" s="328"/>
      <c r="I847" s="328"/>
      <c r="J847" s="329">
        <v>7010901005494</v>
      </c>
      <c r="K847" s="330"/>
      <c r="L847" s="330"/>
      <c r="M847" s="330"/>
      <c r="N847" s="330"/>
      <c r="O847" s="330"/>
      <c r="P847" s="344" t="s">
        <v>665</v>
      </c>
      <c r="Q847" s="331"/>
      <c r="R847" s="331"/>
      <c r="S847" s="331"/>
      <c r="T847" s="331"/>
      <c r="U847" s="331"/>
      <c r="V847" s="331"/>
      <c r="W847" s="331"/>
      <c r="X847" s="331"/>
      <c r="Y847" s="332">
        <v>3</v>
      </c>
      <c r="Z847" s="333"/>
      <c r="AA847" s="333"/>
      <c r="AB847" s="334"/>
      <c r="AC847" s="335" t="s">
        <v>295</v>
      </c>
      <c r="AD847" s="336"/>
      <c r="AE847" s="336"/>
      <c r="AF847" s="336"/>
      <c r="AG847" s="336"/>
      <c r="AH847" s="337">
        <v>3</v>
      </c>
      <c r="AI847" s="338"/>
      <c r="AJ847" s="338"/>
      <c r="AK847" s="338"/>
      <c r="AL847" s="339">
        <v>99.4</v>
      </c>
      <c r="AM847" s="340"/>
      <c r="AN847" s="340"/>
      <c r="AO847" s="341"/>
      <c r="AP847" s="342"/>
      <c r="AQ847" s="342"/>
      <c r="AR847" s="342"/>
      <c r="AS847" s="342"/>
      <c r="AT847" s="342"/>
      <c r="AU847" s="342"/>
      <c r="AV847" s="342"/>
      <c r="AW847" s="342"/>
      <c r="AX847" s="342"/>
      <c r="AY847">
        <f>COUNTA($C$847)</f>
        <v>1</v>
      </c>
    </row>
    <row r="848" spans="1:51" ht="46.5" customHeight="1" x14ac:dyDescent="0.2">
      <c r="A848" s="355">
        <v>4</v>
      </c>
      <c r="B848" s="355">
        <v>1</v>
      </c>
      <c r="C848" s="343" t="s">
        <v>667</v>
      </c>
      <c r="D848" s="328"/>
      <c r="E848" s="328"/>
      <c r="F848" s="328"/>
      <c r="G848" s="328"/>
      <c r="H848" s="328"/>
      <c r="I848" s="328"/>
      <c r="J848" s="329">
        <v>2011101037696</v>
      </c>
      <c r="K848" s="330"/>
      <c r="L848" s="330"/>
      <c r="M848" s="330"/>
      <c r="N848" s="330"/>
      <c r="O848" s="330"/>
      <c r="P848" s="344" t="s">
        <v>669</v>
      </c>
      <c r="Q848" s="331"/>
      <c r="R848" s="331"/>
      <c r="S848" s="331"/>
      <c r="T848" s="331"/>
      <c r="U848" s="331"/>
      <c r="V848" s="331"/>
      <c r="W848" s="331"/>
      <c r="X848" s="331"/>
      <c r="Y848" s="332">
        <v>3</v>
      </c>
      <c r="Z848" s="333"/>
      <c r="AA848" s="333"/>
      <c r="AB848" s="334"/>
      <c r="AC848" s="335" t="s">
        <v>682</v>
      </c>
      <c r="AD848" s="336"/>
      <c r="AE848" s="336"/>
      <c r="AF848" s="336"/>
      <c r="AG848" s="336"/>
      <c r="AH848" s="337">
        <v>4</v>
      </c>
      <c r="AI848" s="338"/>
      <c r="AJ848" s="338"/>
      <c r="AK848" s="338"/>
      <c r="AL848" s="339">
        <v>99.89</v>
      </c>
      <c r="AM848" s="340"/>
      <c r="AN848" s="340"/>
      <c r="AO848" s="341"/>
      <c r="AP848" s="342"/>
      <c r="AQ848" s="342"/>
      <c r="AR848" s="342"/>
      <c r="AS848" s="342"/>
      <c r="AT848" s="342"/>
      <c r="AU848" s="342"/>
      <c r="AV848" s="342"/>
      <c r="AW848" s="342"/>
      <c r="AX848" s="342"/>
      <c r="AY848">
        <f>COUNTA($C$848)</f>
        <v>1</v>
      </c>
    </row>
    <row r="849" spans="1:51" ht="46.5" customHeight="1" x14ac:dyDescent="0.2">
      <c r="A849" s="355">
        <v>5</v>
      </c>
      <c r="B849" s="355">
        <v>1</v>
      </c>
      <c r="C849" s="343" t="s">
        <v>670</v>
      </c>
      <c r="D849" s="328"/>
      <c r="E849" s="328"/>
      <c r="F849" s="328"/>
      <c r="G849" s="328"/>
      <c r="H849" s="328"/>
      <c r="I849" s="328"/>
      <c r="J849" s="329">
        <v>9050005000346</v>
      </c>
      <c r="K849" s="330"/>
      <c r="L849" s="330"/>
      <c r="M849" s="330"/>
      <c r="N849" s="330"/>
      <c r="O849" s="330"/>
      <c r="P849" s="344" t="s">
        <v>668</v>
      </c>
      <c r="Q849" s="331"/>
      <c r="R849" s="331"/>
      <c r="S849" s="331"/>
      <c r="T849" s="331"/>
      <c r="U849" s="331"/>
      <c r="V849" s="331"/>
      <c r="W849" s="331"/>
      <c r="X849" s="331"/>
      <c r="Y849" s="332">
        <v>2.2000000000000002</v>
      </c>
      <c r="Z849" s="333"/>
      <c r="AA849" s="333"/>
      <c r="AB849" s="334"/>
      <c r="AC849" s="335" t="s">
        <v>291</v>
      </c>
      <c r="AD849" s="336"/>
      <c r="AE849" s="336"/>
      <c r="AF849" s="336"/>
      <c r="AG849" s="336"/>
      <c r="AH849" s="337">
        <v>1</v>
      </c>
      <c r="AI849" s="338"/>
      <c r="AJ849" s="338"/>
      <c r="AK849" s="338"/>
      <c r="AL849" s="339">
        <v>83.61</v>
      </c>
      <c r="AM849" s="340"/>
      <c r="AN849" s="340"/>
      <c r="AO849" s="341"/>
      <c r="AP849" s="342"/>
      <c r="AQ849" s="342"/>
      <c r="AR849" s="342"/>
      <c r="AS849" s="342"/>
      <c r="AT849" s="342"/>
      <c r="AU849" s="342"/>
      <c r="AV849" s="342"/>
      <c r="AW849" s="342"/>
      <c r="AX849" s="342"/>
      <c r="AY849">
        <f>COUNTA($C$849)</f>
        <v>1</v>
      </c>
    </row>
    <row r="850" spans="1:51" ht="46.5" customHeight="1" x14ac:dyDescent="0.2">
      <c r="A850" s="355">
        <v>6</v>
      </c>
      <c r="B850" s="355">
        <v>1</v>
      </c>
      <c r="C850" s="343" t="s">
        <v>671</v>
      </c>
      <c r="D850" s="328"/>
      <c r="E850" s="328"/>
      <c r="F850" s="328"/>
      <c r="G850" s="328"/>
      <c r="H850" s="328"/>
      <c r="I850" s="328"/>
      <c r="J850" s="329">
        <v>4040001041960</v>
      </c>
      <c r="K850" s="330"/>
      <c r="L850" s="330"/>
      <c r="M850" s="330"/>
      <c r="N850" s="330"/>
      <c r="O850" s="330"/>
      <c r="P850" s="344" t="s">
        <v>678</v>
      </c>
      <c r="Q850" s="331"/>
      <c r="R850" s="331"/>
      <c r="S850" s="331"/>
      <c r="T850" s="331"/>
      <c r="U850" s="331"/>
      <c r="V850" s="331"/>
      <c r="W850" s="331"/>
      <c r="X850" s="331"/>
      <c r="Y850" s="332">
        <v>2</v>
      </c>
      <c r="Z850" s="333"/>
      <c r="AA850" s="333"/>
      <c r="AB850" s="334"/>
      <c r="AC850" s="335" t="s">
        <v>297</v>
      </c>
      <c r="AD850" s="336"/>
      <c r="AE850" s="336"/>
      <c r="AF850" s="336"/>
      <c r="AG850" s="336"/>
      <c r="AH850" s="337" t="s">
        <v>685</v>
      </c>
      <c r="AI850" s="338"/>
      <c r="AJ850" s="338"/>
      <c r="AK850" s="338"/>
      <c r="AL850" s="339" t="s">
        <v>685</v>
      </c>
      <c r="AM850" s="340"/>
      <c r="AN850" s="340"/>
      <c r="AO850" s="341"/>
      <c r="AP850" s="342"/>
      <c r="AQ850" s="342"/>
      <c r="AR850" s="342"/>
      <c r="AS850" s="342"/>
      <c r="AT850" s="342"/>
      <c r="AU850" s="342"/>
      <c r="AV850" s="342"/>
      <c r="AW850" s="342"/>
      <c r="AX850" s="342"/>
      <c r="AY850">
        <f>COUNTA($C$850)</f>
        <v>1</v>
      </c>
    </row>
    <row r="851" spans="1:51" ht="46.5" customHeight="1" x14ac:dyDescent="0.2">
      <c r="A851" s="355">
        <v>7</v>
      </c>
      <c r="B851" s="355">
        <v>1</v>
      </c>
      <c r="C851" s="343" t="s">
        <v>672</v>
      </c>
      <c r="D851" s="328"/>
      <c r="E851" s="328"/>
      <c r="F851" s="328"/>
      <c r="G851" s="328"/>
      <c r="H851" s="328"/>
      <c r="I851" s="328"/>
      <c r="J851" s="329">
        <v>6010001196062</v>
      </c>
      <c r="K851" s="330"/>
      <c r="L851" s="330"/>
      <c r="M851" s="330"/>
      <c r="N851" s="330"/>
      <c r="O851" s="330"/>
      <c r="P851" s="344" t="s">
        <v>673</v>
      </c>
      <c r="Q851" s="331"/>
      <c r="R851" s="331"/>
      <c r="S851" s="331"/>
      <c r="T851" s="331"/>
      <c r="U851" s="331"/>
      <c r="V851" s="331"/>
      <c r="W851" s="331"/>
      <c r="X851" s="331"/>
      <c r="Y851" s="332">
        <v>2</v>
      </c>
      <c r="Z851" s="333"/>
      <c r="AA851" s="333"/>
      <c r="AB851" s="334"/>
      <c r="AC851" s="335" t="s">
        <v>684</v>
      </c>
      <c r="AD851" s="336"/>
      <c r="AE851" s="336"/>
      <c r="AF851" s="336"/>
      <c r="AG851" s="336"/>
      <c r="AH851" s="337">
        <v>1</v>
      </c>
      <c r="AI851" s="338"/>
      <c r="AJ851" s="338"/>
      <c r="AK851" s="338"/>
      <c r="AL851" s="339">
        <v>99.12</v>
      </c>
      <c r="AM851" s="340"/>
      <c r="AN851" s="340"/>
      <c r="AO851" s="341"/>
      <c r="AP851" s="342"/>
      <c r="AQ851" s="342"/>
      <c r="AR851" s="342"/>
      <c r="AS851" s="342"/>
      <c r="AT851" s="342"/>
      <c r="AU851" s="342"/>
      <c r="AV851" s="342"/>
      <c r="AW851" s="342"/>
      <c r="AX851" s="342"/>
      <c r="AY851">
        <f>COUNTA($C$851)</f>
        <v>1</v>
      </c>
    </row>
    <row r="852" spans="1:51" ht="46.5" customHeight="1" x14ac:dyDescent="0.2">
      <c r="A852" s="355">
        <v>8</v>
      </c>
      <c r="B852" s="355">
        <v>1</v>
      </c>
      <c r="C852" s="343" t="s">
        <v>674</v>
      </c>
      <c r="D852" s="328"/>
      <c r="E852" s="328"/>
      <c r="F852" s="328"/>
      <c r="G852" s="328"/>
      <c r="H852" s="328"/>
      <c r="I852" s="328"/>
      <c r="J852" s="329">
        <v>4240001010433</v>
      </c>
      <c r="K852" s="330"/>
      <c r="L852" s="330"/>
      <c r="M852" s="330"/>
      <c r="N852" s="330"/>
      <c r="O852" s="330"/>
      <c r="P852" s="344" t="s">
        <v>675</v>
      </c>
      <c r="Q852" s="331"/>
      <c r="R852" s="331"/>
      <c r="S852" s="331"/>
      <c r="T852" s="331"/>
      <c r="U852" s="331"/>
      <c r="V852" s="331"/>
      <c r="W852" s="331"/>
      <c r="X852" s="331"/>
      <c r="Y852" s="332">
        <v>1.9</v>
      </c>
      <c r="Z852" s="333"/>
      <c r="AA852" s="333"/>
      <c r="AB852" s="334"/>
      <c r="AC852" s="335" t="s">
        <v>683</v>
      </c>
      <c r="AD852" s="336"/>
      <c r="AE852" s="336"/>
      <c r="AF852" s="336"/>
      <c r="AG852" s="336"/>
      <c r="AH852" s="337" t="s">
        <v>685</v>
      </c>
      <c r="AI852" s="338"/>
      <c r="AJ852" s="338"/>
      <c r="AK852" s="338"/>
      <c r="AL852" s="339" t="s">
        <v>685</v>
      </c>
      <c r="AM852" s="340"/>
      <c r="AN852" s="340"/>
      <c r="AO852" s="341"/>
      <c r="AP852" s="342"/>
      <c r="AQ852" s="342"/>
      <c r="AR852" s="342"/>
      <c r="AS852" s="342"/>
      <c r="AT852" s="342"/>
      <c r="AU852" s="342"/>
      <c r="AV852" s="342"/>
      <c r="AW852" s="342"/>
      <c r="AX852" s="342"/>
      <c r="AY852">
        <f>COUNTA($C$852)</f>
        <v>1</v>
      </c>
    </row>
    <row r="853" spans="1:51" ht="46.5" customHeight="1" x14ac:dyDescent="0.2">
      <c r="A853" s="355">
        <v>9</v>
      </c>
      <c r="B853" s="355">
        <v>1</v>
      </c>
      <c r="C853" s="343" t="s">
        <v>676</v>
      </c>
      <c r="D853" s="328"/>
      <c r="E853" s="328"/>
      <c r="F853" s="328"/>
      <c r="G853" s="328"/>
      <c r="H853" s="328"/>
      <c r="I853" s="328"/>
      <c r="J853" s="329">
        <v>4010001000696</v>
      </c>
      <c r="K853" s="330"/>
      <c r="L853" s="330"/>
      <c r="M853" s="330"/>
      <c r="N853" s="330"/>
      <c r="O853" s="330"/>
      <c r="P853" s="344" t="s">
        <v>679</v>
      </c>
      <c r="Q853" s="331"/>
      <c r="R853" s="331"/>
      <c r="S853" s="331"/>
      <c r="T853" s="331"/>
      <c r="U853" s="331"/>
      <c r="V853" s="331"/>
      <c r="W853" s="331"/>
      <c r="X853" s="331"/>
      <c r="Y853" s="332">
        <v>1.8</v>
      </c>
      <c r="Z853" s="333"/>
      <c r="AA853" s="333"/>
      <c r="AB853" s="334"/>
      <c r="AC853" s="335" t="s">
        <v>683</v>
      </c>
      <c r="AD853" s="336"/>
      <c r="AE853" s="336"/>
      <c r="AF853" s="336"/>
      <c r="AG853" s="336"/>
      <c r="AH853" s="337" t="s">
        <v>685</v>
      </c>
      <c r="AI853" s="338"/>
      <c r="AJ853" s="338"/>
      <c r="AK853" s="338"/>
      <c r="AL853" s="339" t="s">
        <v>685</v>
      </c>
      <c r="AM853" s="340"/>
      <c r="AN853" s="340"/>
      <c r="AO853" s="341"/>
      <c r="AP853" s="342"/>
      <c r="AQ853" s="342"/>
      <c r="AR853" s="342"/>
      <c r="AS853" s="342"/>
      <c r="AT853" s="342"/>
      <c r="AU853" s="342"/>
      <c r="AV853" s="342"/>
      <c r="AW853" s="342"/>
      <c r="AX853" s="342"/>
      <c r="AY853">
        <f>COUNTA($C$853)</f>
        <v>1</v>
      </c>
    </row>
    <row r="854" spans="1:51" ht="46.5" customHeight="1" x14ac:dyDescent="0.2">
      <c r="A854" s="355">
        <v>10</v>
      </c>
      <c r="B854" s="355">
        <v>1</v>
      </c>
      <c r="C854" s="343" t="s">
        <v>680</v>
      </c>
      <c r="D854" s="328"/>
      <c r="E854" s="328"/>
      <c r="F854" s="328"/>
      <c r="G854" s="328"/>
      <c r="H854" s="328"/>
      <c r="I854" s="328"/>
      <c r="J854" s="329">
        <v>6010001024025</v>
      </c>
      <c r="K854" s="330"/>
      <c r="L854" s="330"/>
      <c r="M854" s="330"/>
      <c r="N854" s="330"/>
      <c r="O854" s="330"/>
      <c r="P854" s="344" t="s">
        <v>681</v>
      </c>
      <c r="Q854" s="331"/>
      <c r="R854" s="331"/>
      <c r="S854" s="331"/>
      <c r="T854" s="331"/>
      <c r="U854" s="331"/>
      <c r="V854" s="331"/>
      <c r="W854" s="331"/>
      <c r="X854" s="331"/>
      <c r="Y854" s="332">
        <v>1.7</v>
      </c>
      <c r="Z854" s="333"/>
      <c r="AA854" s="333"/>
      <c r="AB854" s="334"/>
      <c r="AC854" s="335" t="s">
        <v>683</v>
      </c>
      <c r="AD854" s="336"/>
      <c r="AE854" s="336"/>
      <c r="AF854" s="336"/>
      <c r="AG854" s="336"/>
      <c r="AH854" s="337" t="s">
        <v>685</v>
      </c>
      <c r="AI854" s="338"/>
      <c r="AJ854" s="338"/>
      <c r="AK854" s="338"/>
      <c r="AL854" s="339" t="s">
        <v>685</v>
      </c>
      <c r="AM854" s="340"/>
      <c r="AN854" s="340"/>
      <c r="AO854" s="341"/>
      <c r="AP854" s="342"/>
      <c r="AQ854" s="342"/>
      <c r="AR854" s="342"/>
      <c r="AS854" s="342"/>
      <c r="AT854" s="342"/>
      <c r="AU854" s="342"/>
      <c r="AV854" s="342"/>
      <c r="AW854" s="342"/>
      <c r="AX854" s="342"/>
      <c r="AY854">
        <f>COUNTA($C$854)</f>
        <v>1</v>
      </c>
    </row>
    <row r="855" spans="1:51" ht="30" hidden="1" customHeight="1" x14ac:dyDescent="0.2">
      <c r="A855" s="355">
        <v>11</v>
      </c>
      <c r="B855" s="355">
        <v>1</v>
      </c>
      <c r="C855" s="343"/>
      <c r="D855" s="328"/>
      <c r="E855" s="328"/>
      <c r="F855" s="328"/>
      <c r="G855" s="328"/>
      <c r="H855" s="328"/>
      <c r="I855" s="328"/>
      <c r="J855" s="329"/>
      <c r="K855" s="330"/>
      <c r="L855" s="330"/>
      <c r="M855" s="330"/>
      <c r="N855" s="330"/>
      <c r="O855" s="330"/>
      <c r="P855" s="344"/>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43"/>
      <c r="D856" s="328"/>
      <c r="E856" s="328"/>
      <c r="F856" s="328"/>
      <c r="G856" s="328"/>
      <c r="H856" s="328"/>
      <c r="I856" s="328"/>
      <c r="J856" s="329"/>
      <c r="K856" s="330"/>
      <c r="L856" s="330"/>
      <c r="M856" s="330"/>
      <c r="N856" s="330"/>
      <c r="O856" s="330"/>
      <c r="P856" s="344"/>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43"/>
      <c r="D857" s="328"/>
      <c r="E857" s="328"/>
      <c r="F857" s="328"/>
      <c r="G857" s="328"/>
      <c r="H857" s="328"/>
      <c r="I857" s="328"/>
      <c r="J857" s="329"/>
      <c r="K857" s="330"/>
      <c r="L857" s="330"/>
      <c r="M857" s="330"/>
      <c r="N857" s="330"/>
      <c r="O857" s="330"/>
      <c r="P857" s="344"/>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43"/>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2">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c r="M2" s="13" t="str">
        <f>IF(L2="","",K2)</f>
        <v/>
      </c>
      <c r="N2" s="13" t="str">
        <f>IF(M2="","",IF(N1&lt;&gt;"",CONCATENATE(N1,"、",M2),M2))</f>
        <v/>
      </c>
      <c r="O2" s="13"/>
      <c r="P2" s="12" t="s">
        <v>73</v>
      </c>
      <c r="Q2" s="17" t="s">
        <v>661</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661</v>
      </c>
      <c r="M3" s="13" t="str">
        <f t="shared" ref="M3:M11" si="2">IF(L3="","",K3)</f>
        <v>文教及び科学振興</v>
      </c>
      <c r="N3" s="13" t="str">
        <f>IF(M3="",N2,IF(N2&lt;&gt;"",CONCATENATE(N2,"、",M3),M3))</f>
        <v>文教及び科学振興</v>
      </c>
      <c r="O3" s="13"/>
      <c r="P3" s="12" t="s">
        <v>74</v>
      </c>
      <c r="Q3" s="17" t="s">
        <v>661</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661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長﨑 雅也</dc:creator>
  <cp:lastModifiedBy>宮田 由美</cp:lastModifiedBy>
  <cp:lastPrinted>2021-05-27T02:03:17Z</cp:lastPrinted>
  <dcterms:created xsi:type="dcterms:W3CDTF">2012-03-13T00:50:25Z</dcterms:created>
  <dcterms:modified xsi:type="dcterms:W3CDTF">2021-06-28T08:47:15Z</dcterms:modified>
</cp:coreProperties>
</file>