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80" windowWidth="11430" windowHeight="6885" activeTab="0"/>
  </bookViews>
  <sheets>
    <sheet name="Ⅲ-2-1" sheetId="1" r:id="rId1"/>
    <sheet name="Ⅲ-2-2" sheetId="2" r:id="rId2"/>
    <sheet name="Ⅲ-2-3" sheetId="3" r:id="rId3"/>
    <sheet name="Ⅲ-2-4" sheetId="4" r:id="rId4"/>
    <sheet name="Ⅲ-2-5" sheetId="5" r:id="rId5"/>
    <sheet name="Ⅲ-2-6" sheetId="6" r:id="rId6"/>
  </sheets>
  <definedNames>
    <definedName name="_xlnm.Print_Area" localSheetId="0">'Ⅲ-2-1'!$A$1:$AI$26</definedName>
    <definedName name="_xlnm.Print_Area" localSheetId="1">'Ⅲ-2-2'!$A$1:$Z$63</definedName>
    <definedName name="_xlnm.Print_Area" localSheetId="2">'Ⅲ-2-3'!$A$1:$N$94</definedName>
    <definedName name="_xlnm.Print_Area" localSheetId="3">'Ⅲ-2-4'!$A$1:$J$30</definedName>
    <definedName name="_xlnm.Print_Area" localSheetId="4">'Ⅲ-2-5'!$A$1:$K$65</definedName>
    <definedName name="_xlnm.Print_Area" localSheetId="5">'Ⅲ-2-6'!$A$1:$L$89</definedName>
    <definedName name="_xlnm.Print_Titles" localSheetId="1">'Ⅲ-2-2'!$A:$B,'Ⅲ-2-2'!$1:$1</definedName>
    <definedName name="_xlnm.Print_Titles" localSheetId="2">'Ⅲ-2-3'!$B:$E,'Ⅲ-2-3'!$1:$2</definedName>
  </definedNames>
  <calcPr fullCalcOnLoad="1"/>
</workbook>
</file>

<file path=xl/sharedStrings.xml><?xml version="1.0" encoding="utf-8"?>
<sst xmlns="http://schemas.openxmlformats.org/spreadsheetml/2006/main" count="749" uniqueCount="194">
  <si>
    <t>原数値</t>
  </si>
  <si>
    <t>　　　　　　　　　　　年　度
　種　別</t>
  </si>
  <si>
    <t>平　成　12</t>
  </si>
  <si>
    <t>平　成　14</t>
  </si>
  <si>
    <t>平　成　15</t>
  </si>
  <si>
    <t>　　　　　　     　 年　度
　種　別</t>
  </si>
  <si>
    <t>平　成　16</t>
  </si>
  <si>
    <t>平　成　17</t>
  </si>
  <si>
    <r>
      <t>熱量換算
(×10</t>
    </r>
    <r>
      <rPr>
        <vertAlign val="superscript"/>
        <sz val="10"/>
        <rFont val="ＭＳ 明朝"/>
        <family val="1"/>
      </rPr>
      <t>15</t>
    </r>
    <r>
      <rPr>
        <sz val="10"/>
        <rFont val="ＭＳ 明朝"/>
        <family val="1"/>
      </rPr>
      <t>Ｊ)</t>
    </r>
  </si>
  <si>
    <t>構 成 比　　（％）</t>
  </si>
  <si>
    <t>石　　　　炭（百万トン）</t>
  </si>
  <si>
    <t>　　国　　　産（百万トン）</t>
  </si>
  <si>
    <t>　　輸　　　入（百万トン）</t>
  </si>
  <si>
    <t>原　　　　　油（百万kl）</t>
  </si>
  <si>
    <t>石　油　製　品（百万kl）</t>
  </si>
  <si>
    <t>天  然 ガ ス（百万トン）</t>
  </si>
  <si>
    <r>
      <t>　</t>
    </r>
    <r>
      <rPr>
        <sz val="3"/>
        <rFont val="ＭＳ 明朝"/>
        <family val="1"/>
      </rPr>
      <t>　</t>
    </r>
    <r>
      <rPr>
        <sz val="10"/>
        <rFont val="ＭＳ 明朝"/>
        <family val="1"/>
      </rPr>
      <t>原子力発電（十億kWh）</t>
    </r>
  </si>
  <si>
    <r>
      <t xml:space="preserve"> </t>
    </r>
    <r>
      <rPr>
        <sz val="10"/>
        <rFont val="ＭＳ 明朝"/>
        <family val="1"/>
      </rPr>
      <t>国内エネルギー生産　　　　　　　　　　　　　　　　　　　　</t>
    </r>
  </si>
  <si>
    <t>（原油百万kl）</t>
  </si>
  <si>
    <r>
      <t xml:space="preserve"> </t>
    </r>
    <r>
      <rPr>
        <sz val="10"/>
        <rFont val="ＭＳ 明朝"/>
        <family val="1"/>
      </rPr>
      <t>輸入エネルギー</t>
    </r>
  </si>
  <si>
    <t>(原油百万kl）</t>
  </si>
  <si>
    <t>合　　　計（原油百万kl）</t>
  </si>
  <si>
    <t>　　　　　（十億kWh）</t>
  </si>
  <si>
    <r>
      <t>　Ⅲ－2－1　</t>
    </r>
    <r>
      <rPr>
        <sz val="14"/>
        <rFont val="ＭＳ ゴシック"/>
        <family val="3"/>
      </rPr>
      <t>一次エネルギー供給の推移（続き）</t>
    </r>
  </si>
  <si>
    <r>
      <t>　Ⅲ－2－1　</t>
    </r>
    <r>
      <rPr>
        <sz val="14"/>
        <rFont val="ＭＳ ゴシック"/>
        <family val="3"/>
      </rPr>
      <t>一次エネルギー供給の推移</t>
    </r>
  </si>
  <si>
    <t>平　成　13</t>
  </si>
  <si>
    <t>平　成　18</t>
  </si>
  <si>
    <t>平　成　19</t>
  </si>
  <si>
    <r>
      <t xml:space="preserve"> </t>
    </r>
    <r>
      <rPr>
        <sz val="10"/>
        <rFont val="ＭＳ 明朝"/>
        <family val="1"/>
      </rPr>
      <t>事業用水力発電</t>
    </r>
  </si>
  <si>
    <t>平　成　20</t>
  </si>
  <si>
    <t>参考資料　 資源エネルギー庁「総合エネルギー統計」エネルギーバランス表より</t>
  </si>
  <si>
    <t>注１）　合計欄の実数は、エネルギーバランス表発熱量から原油に換算した合計</t>
  </si>
  <si>
    <t xml:space="preserve">  ２）　種別の合計と合計及び国内エネルギー生産、輸入エネルギーの計とは一致しない。</t>
  </si>
  <si>
    <t xml:space="preserve">  ３）　平成22年6月現在掲載のエネルギーバランス表により遡って修正している。</t>
  </si>
  <si>
    <t xml:space="preserve">    注）　B／D(Barrel／Ｄay)…一日当たりの輸入量（バーレル）を示す。</t>
  </si>
  <si>
    <t>参考資料　通商産業省「資源・エネルギー統計年報」より作成</t>
  </si>
  <si>
    <t>合　　　　　　　　計</t>
  </si>
  <si>
    <t>小　　　計</t>
  </si>
  <si>
    <t>-　　</t>
  </si>
  <si>
    <t>-　</t>
  </si>
  <si>
    <t>パプア・ニューギニア</t>
  </si>
  <si>
    <t>ニュージーランド</t>
  </si>
  <si>
    <t>オーストラリア</t>
  </si>
  <si>
    <t>大洋州</t>
  </si>
  <si>
    <t>スーダン</t>
  </si>
  <si>
    <t>コンゴ共和国</t>
  </si>
  <si>
    <t>アンゴラ</t>
  </si>
  <si>
    <t>ガボン</t>
  </si>
  <si>
    <t>赤道ギニア</t>
  </si>
  <si>
    <t>ナイジェリア</t>
  </si>
  <si>
    <t>エジプト</t>
  </si>
  <si>
    <t>アフリカ</t>
  </si>
  <si>
    <t>ブラジル</t>
  </si>
  <si>
    <t>エクアドル</t>
  </si>
  <si>
    <t>ベネゼイラ</t>
  </si>
  <si>
    <t>メキシコ</t>
  </si>
  <si>
    <t>中南米</t>
  </si>
  <si>
    <t>アメリカ合衆国</t>
  </si>
  <si>
    <t>北米</t>
  </si>
  <si>
    <t>ノルウェー</t>
  </si>
  <si>
    <t>アゼルバイジャン</t>
  </si>
  <si>
    <t>ロシア</t>
  </si>
  <si>
    <t>欧州</t>
  </si>
  <si>
    <t>イエメン</t>
  </si>
  <si>
    <t>アラブ首長国連邦</t>
  </si>
  <si>
    <t>オマーン</t>
  </si>
  <si>
    <t>カタール</t>
  </si>
  <si>
    <t>中立地帯計</t>
  </si>
  <si>
    <t>クウェート</t>
  </si>
  <si>
    <t>サウジアラビア</t>
  </si>
  <si>
    <t>イラク</t>
  </si>
  <si>
    <t>イラン</t>
  </si>
  <si>
    <t>中東</t>
  </si>
  <si>
    <t>シンガポール</t>
  </si>
  <si>
    <t>ベトナム</t>
  </si>
  <si>
    <t>東チモール</t>
  </si>
  <si>
    <t>タイ</t>
  </si>
  <si>
    <t>インドネシア</t>
  </si>
  <si>
    <t>ブルネイ</t>
  </si>
  <si>
    <t>マレーシア</t>
  </si>
  <si>
    <t>南方
アジア</t>
  </si>
  <si>
    <t>カザフスタン</t>
  </si>
  <si>
    <t>中国</t>
  </si>
  <si>
    <t>東・中央
アジア</t>
  </si>
  <si>
    <t>万Ｂ／Ｄ</t>
  </si>
  <si>
    <t>構成比(％）</t>
  </si>
  <si>
    <t>数量(千ｋｌ）</t>
  </si>
  <si>
    <t>平成21</t>
  </si>
  <si>
    <t>平成20</t>
  </si>
  <si>
    <t>平成19</t>
  </si>
  <si>
    <t>平成18</t>
  </si>
  <si>
    <t>平成17</t>
  </si>
  <si>
    <t>平成16</t>
  </si>
  <si>
    <t>平成15</t>
  </si>
  <si>
    <t>平成14</t>
  </si>
  <si>
    <t>　　　　　      年　度
　国・地域</t>
  </si>
  <si>
    <r>
      <t>Ⅲ－２－2　</t>
    </r>
    <r>
      <rPr>
        <sz val="16"/>
        <rFont val="ＭＳ ゴシック"/>
        <family val="3"/>
      </rPr>
      <t>我が国の地域別、国別原油輸入量の推移</t>
    </r>
  </si>
  <si>
    <t>　　　　　　２　当該サイト内のシステムで機械処理しているため、算出値が実際の公表値とは異なる場合がある。</t>
  </si>
  <si>
    <t>　　　　　注１　情報掲載時事点の数値により遡って訂正している。</t>
  </si>
  <si>
    <t>（日本銀行　時系列統計データ検索サイトより （平成23年１月17現在））</t>
  </si>
  <si>
    <t>参考資料　日本銀行｢国内企業物価指数｣</t>
  </si>
  <si>
    <t>22年  1</t>
  </si>
  <si>
    <t>2１年  1</t>
  </si>
  <si>
    <t>20年  1</t>
  </si>
  <si>
    <t>19年  1</t>
  </si>
  <si>
    <t>18年  1</t>
  </si>
  <si>
    <t>月次</t>
  </si>
  <si>
    <t>17年　1</t>
  </si>
  <si>
    <t>17年度平均</t>
  </si>
  <si>
    <t>年　　度</t>
  </si>
  <si>
    <t>17年平均</t>
  </si>
  <si>
    <t>暦　　年</t>
  </si>
  <si>
    <t>国内企業　　物価指数　　総 平 均</t>
  </si>
  <si>
    <t>アスファルト</t>
  </si>
  <si>
    <t>液化石油　　ガ　　ス</t>
  </si>
  <si>
    <t>潤滑油</t>
  </si>
  <si>
    <t>Ｃ重油</t>
  </si>
  <si>
    <t>Ａ重油</t>
  </si>
  <si>
    <t>軽    油</t>
  </si>
  <si>
    <t>灯    油</t>
  </si>
  <si>
    <t>ジェット　　　　燃 料 油</t>
  </si>
  <si>
    <t>ガソリン</t>
  </si>
  <si>
    <t>ナフサ</t>
  </si>
  <si>
    <t>石油製品　　
平    均</t>
  </si>
  <si>
    <t>　　　品目等
年　月</t>
  </si>
  <si>
    <t>（平成17年平均＝100 ）</t>
  </si>
  <si>
    <r>
      <t>Ⅲ－２－3　</t>
    </r>
    <r>
      <rPr>
        <sz val="16"/>
        <rFont val="ＭＳ ゴシック"/>
        <family val="3"/>
      </rPr>
      <t>石油製品国内企業物価指数の推移</t>
    </r>
  </si>
  <si>
    <t xml:space="preserve">    (2)　灯油の小売価格は「配達料込み」</t>
  </si>
  <si>
    <t>注　(1)　ガソリンの小売価格は「レギュラー店頭渡し、現金売り(税込)」</t>
  </si>
  <si>
    <t>資料：石油連盟「石油資料月報２月号」</t>
  </si>
  <si>
    <t xml:space="preserve">   12</t>
  </si>
  <si>
    <t xml:space="preserve">   11</t>
  </si>
  <si>
    <t xml:space="preserve">   10</t>
  </si>
  <si>
    <t xml:space="preserve">    9</t>
  </si>
  <si>
    <t xml:space="preserve">    8</t>
  </si>
  <si>
    <t xml:space="preserve">    7</t>
  </si>
  <si>
    <t xml:space="preserve">    6</t>
  </si>
  <si>
    <t xml:space="preserve">    5</t>
  </si>
  <si>
    <t xml:space="preserve">    4</t>
  </si>
  <si>
    <t xml:space="preserve">    3</t>
  </si>
  <si>
    <t xml:space="preserve">    2</t>
  </si>
  <si>
    <t>21</t>
  </si>
  <si>
    <t>20</t>
  </si>
  <si>
    <t>19</t>
  </si>
  <si>
    <t>18</t>
  </si>
  <si>
    <t>プロパン
円/10㎥</t>
  </si>
  <si>
    <r>
      <t>灯　油
円</t>
    </r>
    <r>
      <rPr>
        <sz val="11"/>
        <rFont val="ＭＳ 明朝"/>
        <family val="1"/>
      </rPr>
      <t>/18</t>
    </r>
    <r>
      <rPr>
        <sz val="11"/>
        <rFont val="MT Extra"/>
        <family val="1"/>
      </rPr>
      <t>l</t>
    </r>
  </si>
  <si>
    <r>
      <t>ガソリン
円</t>
    </r>
    <r>
      <rPr>
        <sz val="11"/>
        <rFont val="ＭＳ ゴシック"/>
        <family val="3"/>
      </rPr>
      <t>/</t>
    </r>
    <r>
      <rPr>
        <sz val="11"/>
        <rFont val="MT Extra"/>
        <family val="1"/>
      </rPr>
      <t>l</t>
    </r>
  </si>
  <si>
    <t>プロパン</t>
  </si>
  <si>
    <t>灯　油</t>
  </si>
  <si>
    <t>小売価格</t>
  </si>
  <si>
    <t>消費者物価指数</t>
  </si>
  <si>
    <t>東　　京　　都　　区　　部</t>
  </si>
  <si>
    <t>全　　　　　国</t>
  </si>
  <si>
    <t xml:space="preserve">    区分
年月   </t>
  </si>
  <si>
    <r>
      <t>Ⅲ－2－4　</t>
    </r>
    <r>
      <rPr>
        <sz val="14"/>
        <rFont val="ＭＳ ゴシック"/>
        <family val="3"/>
      </rPr>
      <t>石油製品消費者物価指数及び小売価格の推移</t>
    </r>
  </si>
  <si>
    <t>…</t>
  </si>
  <si>
    <t>構 成 比</t>
  </si>
  <si>
    <t>数　　量</t>
  </si>
  <si>
    <t>構 成 比</t>
  </si>
  <si>
    <t>数　　量</t>
  </si>
  <si>
    <t>(単位：千ＭＴ、％）</t>
  </si>
  <si>
    <r>
      <t>Ⅲ－２－5　</t>
    </r>
    <r>
      <rPr>
        <sz val="14"/>
        <rFont val="ＭＳ ゴシック"/>
        <family val="3"/>
      </rPr>
      <t>国別ＬＰＧ輸入量の推移</t>
    </r>
  </si>
  <si>
    <t>合　　　　　　　計</t>
  </si>
  <si>
    <t>その他</t>
  </si>
  <si>
    <t>(単位：千ＭＴ、％）</t>
  </si>
  <si>
    <r>
      <t>Ⅲ－２－6　</t>
    </r>
    <r>
      <rPr>
        <sz val="14"/>
        <rFont val="ＭＳ ゴシック"/>
        <family val="3"/>
      </rPr>
      <t>国別ＬＮＧ輸入量の推移</t>
    </r>
  </si>
  <si>
    <t>（22年平均＝100）</t>
  </si>
  <si>
    <t>17年</t>
  </si>
  <si>
    <t>22</t>
  </si>
  <si>
    <t>22年1月</t>
  </si>
  <si>
    <t xml:space="preserve">    (3)  小売価格は「消費税込み」 </t>
  </si>
  <si>
    <t>合        計</t>
  </si>
  <si>
    <t>その他</t>
  </si>
  <si>
    <t>オーストラリア</t>
  </si>
  <si>
    <t>マレーシア</t>
  </si>
  <si>
    <t>インドネシア</t>
  </si>
  <si>
    <t>　中　　東　　計</t>
  </si>
  <si>
    <t>バーレーン</t>
  </si>
  <si>
    <t>イラン</t>
  </si>
  <si>
    <t>カタール</t>
  </si>
  <si>
    <t>クウェート</t>
  </si>
  <si>
    <t>アラブ首長国連邦</t>
  </si>
  <si>
    <t>サウジアラビア</t>
  </si>
  <si>
    <t>　　　　　　　年　度
　国　名</t>
  </si>
  <si>
    <t>　　　２　遡って訂正した数値を青字で表示した。</t>
  </si>
  <si>
    <t>　　注１　本資料は、平成20年12月にて取りやめとなり、財務省ＨＰ「貿易統計　品別国別表」による。</t>
  </si>
  <si>
    <t>(資料)　財務省 ｢日本貿易月表｣、財務省ＨＰ「貿易統計　品別国別表」</t>
  </si>
  <si>
    <t>ナイジェリア</t>
  </si>
  <si>
    <t>トリニダード・トバゴ</t>
  </si>
  <si>
    <t>アメリカ合衆国</t>
  </si>
  <si>
    <t>ロシア</t>
  </si>
  <si>
    <t>オマーン</t>
  </si>
  <si>
    <t>ブルネイ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</si>
</sst>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.0000_ "/>
    <numFmt numFmtId="180" formatCode="&quot;r&quot;\ #,##0"/>
    <numFmt numFmtId="181" formatCode="&quot;r&quot;\ #,##0.0"/>
    <numFmt numFmtId="182" formatCode="0.0_);[Red]\(0.0\)"/>
    <numFmt numFmtId="183" formatCode="#,##0_);[Red]\(#,##0\)"/>
    <numFmt numFmtId="184" formatCode="#,##0_ "/>
    <numFmt numFmtId="185" formatCode="#,##0.0_ "/>
    <numFmt numFmtId="186" formatCode="#,##0.0\ "/>
    <numFmt numFmtId="187" formatCode="#,##0\ "/>
    <numFmt numFmtId="188" formatCode="&quot;r&quot;\ ###,##0\ "/>
    <numFmt numFmtId="189" formatCode="###,##0\ "/>
    <numFmt numFmtId="190" formatCode="#,##0_ ;[Red]\-#,##0\ "/>
    <numFmt numFmtId="191" formatCode="#,###,##0.0\ "/>
    <numFmt numFmtId="192" formatCode="#,###,##0\ "/>
    <numFmt numFmtId="193" formatCode="&quot;r&quot;\ #,###,##0\ "/>
    <numFmt numFmtId="194" formatCode="&quot;H&quot;\ ##"/>
    <numFmt numFmtId="195" formatCode="&quot;(&quot;General&quot;)&quot;"/>
    <numFmt numFmtId="196" formatCode="\ #,###,##0\ "/>
    <numFmt numFmtId="197" formatCode="_ * #,###,##0.0_ ;_ * \-#,###,##0.0_ ;_ * &quot;-&quot;_ ;_ @_ "/>
    <numFmt numFmtId="198" formatCode="_ * #,###,##0_ ;_ * \-#,###,##0_ ;_ * &quot;-&quot;_ ;_ @_ "/>
    <numFmt numFmtId="199" formatCode="_ * #,###,##0.0_ ;_ * \-#,###,##0.0_ ;_ * 0.0_ ;_ @_ "/>
    <numFmt numFmtId="200" formatCode="&quot;(平成&quot;#0&quot;)&quot;\ "/>
    <numFmt numFmtId="201" formatCode="###0\ "/>
    <numFmt numFmtId="202" formatCode="_ * ###,##0.0_ ;_ * \-###,##0.0_ ;_ * &quot;-&quot;_ ;_ @_ "/>
    <numFmt numFmtId="203" formatCode="_ * ###,##0_ ;_ * \-###,##0_ ;_ * &quot;-&quot;_ ;_ @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6"/>
      <name val="ＭＳ 明朝"/>
      <family val="1"/>
    </font>
    <font>
      <sz val="3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MT Extra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38" fontId="0" fillId="33" borderId="0" xfId="49" applyFill="1" applyAlignment="1">
      <alignment vertical="center"/>
    </xf>
    <xf numFmtId="38" fontId="5" fillId="33" borderId="0" xfId="49" applyFont="1" applyFill="1" applyAlignment="1">
      <alignment vertical="center"/>
    </xf>
    <xf numFmtId="38" fontId="4" fillId="33" borderId="0" xfId="49" applyFont="1" applyFill="1" applyAlignment="1">
      <alignment vertical="center"/>
    </xf>
    <xf numFmtId="38" fontId="0" fillId="33" borderId="0" xfId="49" applyFill="1" applyBorder="1" applyAlignment="1">
      <alignment horizontal="center" vertical="center"/>
    </xf>
    <xf numFmtId="38" fontId="6" fillId="33" borderId="10" xfId="49" applyFont="1" applyFill="1" applyBorder="1" applyAlignment="1">
      <alignment horizontal="distributed" vertical="center"/>
    </xf>
    <xf numFmtId="38" fontId="6" fillId="33" borderId="10" xfId="49" applyFont="1" applyFill="1" applyBorder="1" applyAlignment="1">
      <alignment horizontal="center" vertical="center" wrapText="1"/>
    </xf>
    <xf numFmtId="38" fontId="6" fillId="33" borderId="11" xfId="49" applyFont="1" applyFill="1" applyBorder="1" applyAlignment="1">
      <alignment horizontal="right" vertical="center" wrapText="1" indent="1"/>
    </xf>
    <xf numFmtId="38" fontId="0" fillId="33" borderId="0" xfId="49" applyFill="1" applyBorder="1" applyAlignment="1">
      <alignment vertical="center"/>
    </xf>
    <xf numFmtId="38" fontId="6" fillId="33" borderId="12" xfId="49" applyFont="1" applyFill="1" applyBorder="1" applyAlignment="1">
      <alignment horizontal="right" vertical="center" wrapText="1" indent="1"/>
    </xf>
    <xf numFmtId="38" fontId="6" fillId="33" borderId="10" xfId="49" applyFont="1" applyFill="1" applyBorder="1" applyAlignment="1">
      <alignment horizontal="right" vertical="center" wrapText="1" indent="1"/>
    </xf>
    <xf numFmtId="38" fontId="6" fillId="33" borderId="10" xfId="49" applyFont="1" applyFill="1" applyBorder="1" applyAlignment="1">
      <alignment vertical="center"/>
    </xf>
    <xf numFmtId="178" fontId="6" fillId="33" borderId="10" xfId="49" applyNumberFormat="1" applyFont="1" applyFill="1" applyBorder="1" applyAlignment="1">
      <alignment vertical="center"/>
    </xf>
    <xf numFmtId="38" fontId="6" fillId="33" borderId="10" xfId="49" applyNumberFormat="1" applyFont="1" applyFill="1" applyBorder="1" applyAlignment="1">
      <alignment vertical="center"/>
    </xf>
    <xf numFmtId="38" fontId="8" fillId="33" borderId="13" xfId="49" applyFont="1" applyFill="1" applyBorder="1" applyAlignment="1">
      <alignment horizontal="distributed" vertical="center" wrapText="1" indent="1"/>
    </xf>
    <xf numFmtId="38" fontId="6" fillId="33" borderId="12" xfId="49" applyFont="1" applyFill="1" applyBorder="1" applyAlignment="1">
      <alignment horizontal="distributed" vertical="center" wrapText="1" indent="1"/>
    </xf>
    <xf numFmtId="38" fontId="8" fillId="33" borderId="10" xfId="49" applyFont="1" applyFill="1" applyBorder="1" applyAlignment="1">
      <alignment horizontal="distributed" vertical="center" wrapText="1" indent="1"/>
    </xf>
    <xf numFmtId="38" fontId="6" fillId="33" borderId="11" xfId="49" applyFont="1" applyFill="1" applyBorder="1" applyAlignment="1">
      <alignment horizontal="distributed" vertical="center" wrapText="1" indent="1"/>
    </xf>
    <xf numFmtId="38" fontId="9" fillId="33" borderId="11" xfId="49" applyFont="1" applyFill="1" applyBorder="1" applyAlignment="1">
      <alignment horizontal="distributed" vertical="center" wrapText="1" indent="1"/>
    </xf>
    <xf numFmtId="38" fontId="0" fillId="33" borderId="0" xfId="49" applyFont="1" applyFill="1" applyAlignment="1">
      <alignment vertical="center"/>
    </xf>
    <xf numFmtId="0" fontId="0" fillId="33" borderId="0" xfId="0" applyFill="1" applyAlignment="1">
      <alignment vertical="center"/>
    </xf>
    <xf numFmtId="38" fontId="10" fillId="33" borderId="0" xfId="49" applyFont="1" applyFill="1" applyAlignment="1">
      <alignment horizontal="left" vertical="center"/>
    </xf>
    <xf numFmtId="38" fontId="6" fillId="33" borderId="11" xfId="49" applyNumberFormat="1" applyFont="1" applyFill="1" applyBorder="1" applyAlignment="1">
      <alignment vertical="center"/>
    </xf>
    <xf numFmtId="178" fontId="6" fillId="33" borderId="11" xfId="49" applyNumberFormat="1" applyFont="1" applyFill="1" applyBorder="1" applyAlignment="1">
      <alignment vertical="center"/>
    </xf>
    <xf numFmtId="38" fontId="6" fillId="33" borderId="11" xfId="49" applyFont="1" applyFill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178" fontId="6" fillId="33" borderId="12" xfId="49" applyNumberFormat="1" applyFont="1" applyFill="1" applyBorder="1" applyAlignment="1">
      <alignment vertical="center"/>
    </xf>
    <xf numFmtId="38" fontId="6" fillId="33" borderId="12" xfId="49" applyNumberFormat="1" applyFont="1" applyFill="1" applyBorder="1" applyAlignment="1">
      <alignment vertical="center"/>
    </xf>
    <xf numFmtId="38" fontId="10" fillId="33" borderId="0" xfId="49" applyFont="1" applyFill="1" applyBorder="1" applyAlignment="1">
      <alignment horizontal="left" vertical="center"/>
    </xf>
    <xf numFmtId="38" fontId="10" fillId="33" borderId="14" xfId="49" applyFont="1" applyFill="1" applyBorder="1" applyAlignment="1">
      <alignment horizontal="left" vertical="center"/>
    </xf>
    <xf numFmtId="178" fontId="0" fillId="33" borderId="0" xfId="49" applyNumberFormat="1" applyFill="1" applyAlignment="1">
      <alignment vertical="center"/>
    </xf>
    <xf numFmtId="38" fontId="12" fillId="33" borderId="0" xfId="49" applyFont="1" applyFill="1" applyAlignment="1">
      <alignment vertical="center"/>
    </xf>
    <xf numFmtId="38" fontId="12" fillId="33" borderId="0" xfId="49" applyFont="1" applyFill="1" applyAlignment="1">
      <alignment horizontal="right" vertical="center"/>
    </xf>
    <xf numFmtId="38" fontId="12" fillId="33" borderId="0" xfId="49" applyFont="1" applyFill="1" applyAlignment="1">
      <alignment horizontal="distributed" vertical="center"/>
    </xf>
    <xf numFmtId="38" fontId="12" fillId="33" borderId="0" xfId="49" applyFont="1" applyFill="1" applyAlignment="1">
      <alignment horizontal="left" vertical="center"/>
    </xf>
    <xf numFmtId="38" fontId="12" fillId="33" borderId="14" xfId="49" applyFont="1" applyFill="1" applyBorder="1" applyAlignment="1">
      <alignment horizontal="right" vertical="center"/>
    </xf>
    <xf numFmtId="38" fontId="12" fillId="33" borderId="14" xfId="49" applyFont="1" applyFill="1" applyBorder="1" applyAlignment="1">
      <alignment horizontal="left" vertical="center"/>
    </xf>
    <xf numFmtId="178" fontId="13" fillId="33" borderId="10" xfId="49" applyNumberFormat="1" applyFont="1" applyFill="1" applyBorder="1" applyAlignment="1">
      <alignment horizontal="right" vertical="center"/>
    </xf>
    <xf numFmtId="38" fontId="13" fillId="33" borderId="10" xfId="49" applyFont="1" applyFill="1" applyBorder="1" applyAlignment="1">
      <alignment horizontal="right" vertical="center"/>
    </xf>
    <xf numFmtId="180" fontId="13" fillId="33" borderId="10" xfId="49" applyNumberFormat="1" applyFont="1" applyFill="1" applyBorder="1" applyAlignment="1">
      <alignment horizontal="right" vertical="center"/>
    </xf>
    <xf numFmtId="181" fontId="13" fillId="33" borderId="10" xfId="49" applyNumberFormat="1" applyFont="1" applyFill="1" applyBorder="1" applyAlignment="1">
      <alignment horizontal="right" vertical="center"/>
    </xf>
    <xf numFmtId="178" fontId="13" fillId="33" borderId="15" xfId="49" applyNumberFormat="1" applyFont="1" applyFill="1" applyBorder="1" applyAlignment="1">
      <alignment horizontal="right" vertical="center"/>
    </xf>
    <xf numFmtId="38" fontId="13" fillId="33" borderId="15" xfId="49" applyFont="1" applyFill="1" applyBorder="1" applyAlignment="1">
      <alignment horizontal="right" vertical="center"/>
    </xf>
    <xf numFmtId="181" fontId="13" fillId="33" borderId="15" xfId="49" applyNumberFormat="1" applyFont="1" applyFill="1" applyBorder="1" applyAlignment="1">
      <alignment horizontal="right" vertical="center"/>
    </xf>
    <xf numFmtId="38" fontId="13" fillId="33" borderId="11" xfId="49" applyFont="1" applyFill="1" applyBorder="1" applyAlignment="1">
      <alignment horizontal="center" vertical="center"/>
    </xf>
    <xf numFmtId="38" fontId="13" fillId="33" borderId="12" xfId="49" applyFont="1" applyFill="1" applyBorder="1" applyAlignment="1">
      <alignment horizontal="distributed" vertical="center"/>
    </xf>
    <xf numFmtId="38" fontId="13" fillId="33" borderId="11" xfId="49" applyFont="1" applyFill="1" applyBorder="1" applyAlignment="1">
      <alignment horizontal="right" vertical="center"/>
    </xf>
    <xf numFmtId="178" fontId="13" fillId="33" borderId="16" xfId="49" applyNumberFormat="1" applyFont="1" applyFill="1" applyBorder="1" applyAlignment="1">
      <alignment horizontal="right" vertical="center"/>
    </xf>
    <xf numFmtId="38" fontId="13" fillId="33" borderId="16" xfId="49" applyFont="1" applyFill="1" applyBorder="1" applyAlignment="1">
      <alignment horizontal="right" vertical="center"/>
    </xf>
    <xf numFmtId="38" fontId="12" fillId="33" borderId="16" xfId="49" applyFont="1" applyFill="1" applyBorder="1" applyAlignment="1">
      <alignment horizontal="distributed" vertical="center"/>
    </xf>
    <xf numFmtId="38" fontId="13" fillId="33" borderId="11" xfId="49" applyFont="1" applyFill="1" applyBorder="1" applyAlignment="1">
      <alignment horizontal="distributed" vertical="center"/>
    </xf>
    <xf numFmtId="38" fontId="12" fillId="33" borderId="11" xfId="49" applyFont="1" applyFill="1" applyBorder="1" applyAlignment="1">
      <alignment horizontal="distributed" vertical="center"/>
    </xf>
    <xf numFmtId="178" fontId="13" fillId="33" borderId="13" xfId="49" applyNumberFormat="1" applyFont="1" applyFill="1" applyBorder="1" applyAlignment="1">
      <alignment horizontal="right" vertical="center"/>
    </xf>
    <xf numFmtId="38" fontId="13" fillId="33" borderId="13" xfId="49" applyFont="1" applyFill="1" applyBorder="1" applyAlignment="1">
      <alignment horizontal="right" vertical="center"/>
    </xf>
    <xf numFmtId="178" fontId="13" fillId="33" borderId="11" xfId="49" applyNumberFormat="1" applyFont="1" applyFill="1" applyBorder="1" applyAlignment="1">
      <alignment horizontal="right" vertical="center"/>
    </xf>
    <xf numFmtId="38" fontId="13" fillId="33" borderId="13" xfId="49" applyFont="1" applyFill="1" applyBorder="1" applyAlignment="1">
      <alignment horizontal="distributed" vertical="center"/>
    </xf>
    <xf numFmtId="178" fontId="13" fillId="33" borderId="17" xfId="49" applyNumberFormat="1" applyFont="1" applyFill="1" applyBorder="1" applyAlignment="1">
      <alignment horizontal="right" vertical="center"/>
    </xf>
    <xf numFmtId="38" fontId="13" fillId="33" borderId="17" xfId="49" applyFont="1" applyFill="1" applyBorder="1" applyAlignment="1">
      <alignment horizontal="right" vertical="center"/>
    </xf>
    <xf numFmtId="180" fontId="13" fillId="33" borderId="16" xfId="49" applyNumberFormat="1" applyFont="1" applyFill="1" applyBorder="1" applyAlignment="1">
      <alignment horizontal="right" vertical="center"/>
    </xf>
    <xf numFmtId="38" fontId="13" fillId="33" borderId="16" xfId="49" applyFont="1" applyFill="1" applyBorder="1" applyAlignment="1">
      <alignment horizontal="distributed" vertical="center"/>
    </xf>
    <xf numFmtId="178" fontId="13" fillId="33" borderId="12" xfId="49" applyNumberFormat="1" applyFont="1" applyFill="1" applyBorder="1" applyAlignment="1">
      <alignment horizontal="right" vertical="center"/>
    </xf>
    <xf numFmtId="38" fontId="13" fillId="33" borderId="10" xfId="49" applyFont="1" applyFill="1" applyBorder="1" applyAlignment="1">
      <alignment horizontal="distributed" vertical="center"/>
    </xf>
    <xf numFmtId="38" fontId="13" fillId="33" borderId="12" xfId="49" applyFont="1" applyFill="1" applyBorder="1" applyAlignment="1">
      <alignment horizontal="right" vertical="center"/>
    </xf>
    <xf numFmtId="180" fontId="13" fillId="33" borderId="12" xfId="49" applyNumberFormat="1" applyFont="1" applyFill="1" applyBorder="1" applyAlignment="1">
      <alignment horizontal="right" vertical="center"/>
    </xf>
    <xf numFmtId="38" fontId="12" fillId="33" borderId="0" xfId="49" applyFont="1" applyFill="1" applyBorder="1" applyAlignment="1">
      <alignment vertical="center"/>
    </xf>
    <xf numFmtId="180" fontId="13" fillId="33" borderId="13" xfId="49" applyNumberFormat="1" applyFont="1" applyFill="1" applyBorder="1" applyAlignment="1">
      <alignment horizontal="right" vertical="center"/>
    </xf>
    <xf numFmtId="38" fontId="13" fillId="33" borderId="15" xfId="49" applyFont="1" applyFill="1" applyBorder="1" applyAlignment="1">
      <alignment horizontal="center" vertical="center"/>
    </xf>
    <xf numFmtId="38" fontId="12" fillId="33" borderId="0" xfId="49" applyFont="1" applyFill="1" applyAlignment="1">
      <alignment horizontal="center" vertical="center"/>
    </xf>
    <xf numFmtId="38" fontId="6" fillId="33" borderId="10" xfId="49" applyFont="1" applyFill="1" applyBorder="1" applyAlignment="1">
      <alignment horizontal="center" vertical="center"/>
    </xf>
    <xf numFmtId="38" fontId="14" fillId="33" borderId="0" xfId="49" applyFont="1" applyFill="1" applyAlignment="1">
      <alignment vertical="center"/>
    </xf>
    <xf numFmtId="38" fontId="14" fillId="33" borderId="0" xfId="49" applyFont="1" applyFill="1" applyAlignment="1">
      <alignment horizontal="right" vertical="center"/>
    </xf>
    <xf numFmtId="0" fontId="12" fillId="33" borderId="18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14" fillId="33" borderId="0" xfId="49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/>
    </xf>
    <xf numFmtId="38" fontId="14" fillId="33" borderId="0" xfId="49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/>
    </xf>
    <xf numFmtId="177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left" vertical="center" indent="1"/>
    </xf>
    <xf numFmtId="0" fontId="12" fillId="33" borderId="12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/>
    </xf>
    <xf numFmtId="182" fontId="13" fillId="33" borderId="11" xfId="49" applyNumberFormat="1" applyFont="1" applyFill="1" applyBorder="1" applyAlignment="1">
      <alignment vertical="center"/>
    </xf>
    <xf numFmtId="182" fontId="13" fillId="33" borderId="20" xfId="49" applyNumberFormat="1" applyFont="1" applyFill="1" applyBorder="1" applyAlignment="1">
      <alignment vertical="center"/>
    </xf>
    <xf numFmtId="0" fontId="13" fillId="33" borderId="20" xfId="0" applyFont="1" applyFill="1" applyBorder="1" applyAlignment="1">
      <alignment horizontal="right" vertical="center" indent="1"/>
    </xf>
    <xf numFmtId="0" fontId="12" fillId="33" borderId="11" xfId="0" applyFont="1" applyFill="1" applyBorder="1" applyAlignment="1">
      <alignment vertical="center"/>
    </xf>
    <xf numFmtId="182" fontId="13" fillId="33" borderId="13" xfId="49" applyNumberFormat="1" applyFont="1" applyFill="1" applyBorder="1" applyAlignment="1">
      <alignment vertical="center"/>
    </xf>
    <xf numFmtId="182" fontId="13" fillId="33" borderId="21" xfId="49" applyNumberFormat="1" applyFont="1" applyFill="1" applyBorder="1" applyAlignment="1">
      <alignment vertical="center"/>
    </xf>
    <xf numFmtId="182" fontId="13" fillId="33" borderId="12" xfId="49" applyNumberFormat="1" applyFont="1" applyFill="1" applyBorder="1" applyAlignment="1">
      <alignment vertical="center"/>
    </xf>
    <xf numFmtId="0" fontId="13" fillId="33" borderId="19" xfId="0" applyFont="1" applyFill="1" applyBorder="1" applyAlignment="1">
      <alignment horizontal="right" vertical="center" indent="1"/>
    </xf>
    <xf numFmtId="182" fontId="13" fillId="33" borderId="11" xfId="0" applyNumberFormat="1" applyFont="1" applyFill="1" applyBorder="1" applyAlignment="1">
      <alignment vertical="center"/>
    </xf>
    <xf numFmtId="182" fontId="13" fillId="33" borderId="12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horizontal="right" vertical="center" indent="1"/>
    </xf>
    <xf numFmtId="0" fontId="12" fillId="33" borderId="22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right" vertical="center" indent="1"/>
    </xf>
    <xf numFmtId="182" fontId="13" fillId="33" borderId="13" xfId="0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horizontal="right" vertical="center" indent="1"/>
    </xf>
    <xf numFmtId="0" fontId="12" fillId="33" borderId="2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 indent="1"/>
    </xf>
    <xf numFmtId="0" fontId="12" fillId="33" borderId="12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left" vertical="center" indent="1"/>
    </xf>
    <xf numFmtId="0" fontId="12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vertical="center" wrapText="1"/>
    </xf>
    <xf numFmtId="0" fontId="13" fillId="33" borderId="25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49" fontId="12" fillId="33" borderId="12" xfId="0" applyNumberFormat="1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 vertical="center"/>
    </xf>
    <xf numFmtId="49" fontId="12" fillId="33" borderId="13" xfId="0" applyNumberFormat="1" applyFont="1" applyFill="1" applyBorder="1" applyAlignment="1">
      <alignment vertical="center"/>
    </xf>
    <xf numFmtId="49" fontId="12" fillId="33" borderId="12" xfId="0" applyNumberFormat="1" applyFont="1" applyFill="1" applyBorder="1" applyAlignment="1">
      <alignment horizontal="left"/>
    </xf>
    <xf numFmtId="49" fontId="12" fillId="33" borderId="11" xfId="0" applyNumberFormat="1" applyFont="1" applyFill="1" applyBorder="1" applyAlignment="1">
      <alignment horizontal="left"/>
    </xf>
    <xf numFmtId="49" fontId="12" fillId="33" borderId="13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indent="1"/>
    </xf>
    <xf numFmtId="0" fontId="12" fillId="33" borderId="11" xfId="0" applyFont="1" applyFill="1" applyBorder="1" applyAlignment="1">
      <alignment horizontal="distributed" vertical="center"/>
    </xf>
    <xf numFmtId="0" fontId="12" fillId="33" borderId="27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distributed" vertical="center"/>
    </xf>
    <xf numFmtId="0" fontId="12" fillId="33" borderId="13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right" vertical="top" indent="1"/>
    </xf>
    <xf numFmtId="191" fontId="12" fillId="33" borderId="0" xfId="0" applyNumberFormat="1" applyFont="1" applyFill="1" applyBorder="1" applyAlignment="1">
      <alignment vertical="center"/>
    </xf>
    <xf numFmtId="192" fontId="12" fillId="33" borderId="0" xfId="0" applyNumberFormat="1" applyFont="1" applyFill="1" applyBorder="1" applyAlignment="1">
      <alignment vertical="center"/>
    </xf>
    <xf numFmtId="185" fontId="12" fillId="33" borderId="20" xfId="0" applyNumberFormat="1" applyFont="1" applyFill="1" applyBorder="1" applyAlignment="1">
      <alignment horizontal="right" vertical="center"/>
    </xf>
    <xf numFmtId="185" fontId="12" fillId="33" borderId="11" xfId="0" applyNumberFormat="1" applyFont="1" applyFill="1" applyBorder="1" applyAlignment="1">
      <alignment horizontal="right" vertical="center"/>
    </xf>
    <xf numFmtId="184" fontId="12" fillId="33" borderId="11" xfId="0" applyNumberFormat="1" applyFont="1" applyFill="1" applyBorder="1" applyAlignment="1">
      <alignment horizontal="right" vertical="center"/>
    </xf>
    <xf numFmtId="185" fontId="12" fillId="33" borderId="12" xfId="0" applyNumberFormat="1" applyFont="1" applyFill="1" applyBorder="1" applyAlignment="1">
      <alignment horizontal="right" vertical="center"/>
    </xf>
    <xf numFmtId="184" fontId="12" fillId="33" borderId="12" xfId="0" applyNumberFormat="1" applyFont="1" applyFill="1" applyBorder="1" applyAlignment="1">
      <alignment horizontal="right" vertical="center"/>
    </xf>
    <xf numFmtId="184" fontId="12" fillId="33" borderId="18" xfId="0" applyNumberFormat="1" applyFont="1" applyFill="1" applyBorder="1" applyAlignment="1">
      <alignment horizontal="right" vertical="center"/>
    </xf>
    <xf numFmtId="177" fontId="12" fillId="33" borderId="13" xfId="0" applyNumberFormat="1" applyFont="1" applyFill="1" applyBorder="1" applyAlignment="1">
      <alignment horizontal="right" vertical="center"/>
    </xf>
    <xf numFmtId="184" fontId="12" fillId="33" borderId="13" xfId="0" applyNumberFormat="1" applyFont="1" applyFill="1" applyBorder="1" applyAlignment="1">
      <alignment horizontal="right" vertical="center"/>
    </xf>
    <xf numFmtId="184" fontId="12" fillId="33" borderId="14" xfId="0" applyNumberFormat="1" applyFont="1" applyFill="1" applyBorder="1" applyAlignment="1">
      <alignment horizontal="right" vertical="center"/>
    </xf>
    <xf numFmtId="177" fontId="12" fillId="33" borderId="11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horizontal="right" vertical="center"/>
    </xf>
    <xf numFmtId="183" fontId="12" fillId="33" borderId="11" xfId="0" applyNumberFormat="1" applyFont="1" applyFill="1" applyBorder="1" applyAlignment="1">
      <alignment horizontal="right" vertical="center"/>
    </xf>
    <xf numFmtId="183" fontId="12" fillId="33" borderId="0" xfId="0" applyNumberFormat="1" applyFont="1" applyFill="1" applyBorder="1" applyAlignment="1">
      <alignment horizontal="right" vertical="center"/>
    </xf>
    <xf numFmtId="177" fontId="12" fillId="33" borderId="12" xfId="0" applyNumberFormat="1" applyFont="1" applyFill="1" applyBorder="1" applyAlignment="1">
      <alignment horizontal="right" vertical="center"/>
    </xf>
    <xf numFmtId="183" fontId="12" fillId="33" borderId="12" xfId="0" applyNumberFormat="1" applyFont="1" applyFill="1" applyBorder="1" applyAlignment="1">
      <alignment horizontal="right" vertical="center"/>
    </xf>
    <xf numFmtId="183" fontId="12" fillId="33" borderId="18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distributed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97" fontId="12" fillId="33" borderId="10" xfId="0" applyNumberFormat="1" applyFont="1" applyFill="1" applyBorder="1" applyAlignment="1">
      <alignment vertical="center"/>
    </xf>
    <xf numFmtId="198" fontId="12" fillId="33" borderId="10" xfId="49" applyNumberFormat="1" applyFont="1" applyFill="1" applyBorder="1" applyAlignment="1">
      <alignment vertical="center"/>
    </xf>
    <xf numFmtId="197" fontId="12" fillId="33" borderId="11" xfId="0" applyNumberFormat="1" applyFont="1" applyFill="1" applyBorder="1" applyAlignment="1">
      <alignment vertical="center"/>
    </xf>
    <xf numFmtId="198" fontId="12" fillId="33" borderId="11" xfId="49" applyNumberFormat="1" applyFont="1" applyFill="1" applyBorder="1" applyAlignment="1">
      <alignment vertical="center"/>
    </xf>
    <xf numFmtId="199" fontId="12" fillId="33" borderId="11" xfId="0" applyNumberFormat="1" applyFont="1" applyFill="1" applyBorder="1" applyAlignment="1">
      <alignment vertical="center"/>
    </xf>
    <xf numFmtId="197" fontId="12" fillId="33" borderId="27" xfId="0" applyNumberFormat="1" applyFont="1" applyFill="1" applyBorder="1" applyAlignment="1">
      <alignment vertical="center"/>
    </xf>
    <xf numFmtId="198" fontId="12" fillId="33" borderId="27" xfId="49" applyNumberFormat="1" applyFont="1" applyFill="1" applyBorder="1" applyAlignment="1">
      <alignment vertical="center"/>
    </xf>
    <xf numFmtId="198" fontId="12" fillId="33" borderId="16" xfId="49" applyNumberFormat="1" applyFont="1" applyFill="1" applyBorder="1" applyAlignment="1">
      <alignment horizontal="right" vertical="center"/>
    </xf>
    <xf numFmtId="197" fontId="12" fillId="33" borderId="13" xfId="49" applyNumberFormat="1" applyFont="1" applyFill="1" applyBorder="1" applyAlignment="1">
      <alignment vertical="center"/>
    </xf>
    <xf numFmtId="198" fontId="12" fillId="33" borderId="13" xfId="49" applyNumberFormat="1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indent="1"/>
    </xf>
    <xf numFmtId="197" fontId="12" fillId="33" borderId="0" xfId="0" applyNumberFormat="1" applyFont="1" applyFill="1" applyBorder="1" applyAlignment="1">
      <alignment vertical="center"/>
    </xf>
    <xf numFmtId="198" fontId="54" fillId="33" borderId="0" xfId="49" applyNumberFormat="1" applyFont="1" applyFill="1" applyBorder="1" applyAlignment="1">
      <alignment vertical="center"/>
    </xf>
    <xf numFmtId="202" fontId="54" fillId="33" borderId="0" xfId="0" applyNumberFormat="1" applyFont="1" applyFill="1" applyBorder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2" fontId="12" fillId="33" borderId="0" xfId="0" applyNumberFormat="1" applyFont="1" applyFill="1" applyBorder="1" applyAlignment="1">
      <alignment vertical="center"/>
    </xf>
    <xf numFmtId="198" fontId="54" fillId="33" borderId="10" xfId="49" applyNumberFormat="1" applyFont="1" applyFill="1" applyBorder="1" applyAlignment="1">
      <alignment vertical="center"/>
    </xf>
    <xf numFmtId="197" fontId="54" fillId="33" borderId="11" xfId="0" applyNumberFormat="1" applyFont="1" applyFill="1" applyBorder="1" applyAlignment="1">
      <alignment vertical="center"/>
    </xf>
    <xf numFmtId="198" fontId="54" fillId="33" borderId="11" xfId="49" applyNumberFormat="1" applyFont="1" applyFill="1" applyBorder="1" applyAlignment="1">
      <alignment vertical="center"/>
    </xf>
    <xf numFmtId="198" fontId="54" fillId="33" borderId="12" xfId="49" applyNumberFormat="1" applyFont="1" applyFill="1" applyBorder="1" applyAlignment="1">
      <alignment vertical="center"/>
    </xf>
    <xf numFmtId="197" fontId="54" fillId="33" borderId="27" xfId="0" applyNumberFormat="1" applyFont="1" applyFill="1" applyBorder="1" applyAlignment="1">
      <alignment vertical="center"/>
    </xf>
    <xf numFmtId="198" fontId="54" fillId="33" borderId="27" xfId="49" applyNumberFormat="1" applyFont="1" applyFill="1" applyBorder="1" applyAlignment="1">
      <alignment vertical="center"/>
    </xf>
    <xf numFmtId="198" fontId="12" fillId="33" borderId="16" xfId="49" applyNumberFormat="1" applyFont="1" applyFill="1" applyBorder="1" applyAlignment="1">
      <alignment vertical="center"/>
    </xf>
    <xf numFmtId="197" fontId="54" fillId="33" borderId="13" xfId="49" applyNumberFormat="1" applyFont="1" applyFill="1" applyBorder="1" applyAlignment="1">
      <alignment vertical="center"/>
    </xf>
    <xf numFmtId="186" fontId="12" fillId="33" borderId="18" xfId="49" applyNumberFormat="1" applyFont="1" applyFill="1" applyBorder="1" applyAlignment="1">
      <alignment vertical="center"/>
    </xf>
    <xf numFmtId="187" fontId="12" fillId="33" borderId="18" xfId="49" applyNumberFormat="1" applyFont="1" applyFill="1" applyBorder="1" applyAlignment="1">
      <alignment vertical="center"/>
    </xf>
    <xf numFmtId="186" fontId="12" fillId="33" borderId="18" xfId="0" applyNumberFormat="1" applyFont="1" applyFill="1" applyBorder="1" applyAlignment="1">
      <alignment vertical="center"/>
    </xf>
    <xf numFmtId="187" fontId="12" fillId="33" borderId="18" xfId="0" applyNumberFormat="1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197" fontId="12" fillId="33" borderId="14" xfId="0" applyNumberFormat="1" applyFont="1" applyFill="1" applyBorder="1" applyAlignment="1">
      <alignment vertical="center"/>
    </xf>
    <xf numFmtId="198" fontId="12" fillId="33" borderId="14" xfId="49" applyNumberFormat="1" applyFont="1" applyFill="1" applyBorder="1" applyAlignment="1">
      <alignment vertical="center"/>
    </xf>
    <xf numFmtId="198" fontId="54" fillId="33" borderId="14" xfId="49" applyNumberFormat="1" applyFont="1" applyFill="1" applyBorder="1" applyAlignment="1">
      <alignment vertical="center"/>
    </xf>
    <xf numFmtId="198" fontId="12" fillId="33" borderId="14" xfId="0" applyNumberFormat="1" applyFont="1" applyFill="1" applyBorder="1" applyAlignment="1">
      <alignment vertical="center"/>
    </xf>
    <xf numFmtId="198" fontId="12" fillId="33" borderId="10" xfId="0" applyNumberFormat="1" applyFont="1" applyFill="1" applyBorder="1" applyAlignment="1">
      <alignment vertical="center"/>
    </xf>
    <xf numFmtId="198" fontId="54" fillId="33" borderId="13" xfId="49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56" fontId="12" fillId="33" borderId="18" xfId="0" applyNumberFormat="1" applyFont="1" applyFill="1" applyBorder="1" applyAlignment="1">
      <alignment vertical="center"/>
    </xf>
    <xf numFmtId="202" fontId="12" fillId="33" borderId="10" xfId="0" applyNumberFormat="1" applyFont="1" applyFill="1" applyBorder="1" applyAlignment="1">
      <alignment vertical="center"/>
    </xf>
    <xf numFmtId="203" fontId="12" fillId="33" borderId="10" xfId="0" applyNumberFormat="1" applyFont="1" applyFill="1" applyBorder="1" applyAlignment="1">
      <alignment vertical="center"/>
    </xf>
    <xf numFmtId="202" fontId="12" fillId="33" borderId="11" xfId="0" applyNumberFormat="1" applyFont="1" applyFill="1" applyBorder="1" applyAlignment="1">
      <alignment vertical="center"/>
    </xf>
    <xf numFmtId="203" fontId="12" fillId="33" borderId="11" xfId="0" applyNumberFormat="1" applyFont="1" applyFill="1" applyBorder="1" applyAlignment="1">
      <alignment vertical="center"/>
    </xf>
    <xf numFmtId="202" fontId="12" fillId="33" borderId="11" xfId="0" applyNumberFormat="1" applyFont="1" applyFill="1" applyBorder="1" applyAlignment="1">
      <alignment horizontal="right" vertical="center"/>
    </xf>
    <xf numFmtId="203" fontId="12" fillId="33" borderId="11" xfId="0" applyNumberFormat="1" applyFont="1" applyFill="1" applyBorder="1" applyAlignment="1">
      <alignment horizontal="right" vertical="center"/>
    </xf>
    <xf numFmtId="202" fontId="12" fillId="33" borderId="0" xfId="0" applyNumberFormat="1" applyFont="1" applyFill="1" applyAlignment="1">
      <alignment vertical="center"/>
    </xf>
    <xf numFmtId="202" fontId="54" fillId="33" borderId="10" xfId="0" applyNumberFormat="1" applyFont="1" applyFill="1" applyBorder="1" applyAlignment="1">
      <alignment vertical="center"/>
    </xf>
    <xf numFmtId="202" fontId="54" fillId="33" borderId="11" xfId="0" applyNumberFormat="1" applyFont="1" applyFill="1" applyBorder="1" applyAlignment="1">
      <alignment vertical="center"/>
    </xf>
    <xf numFmtId="203" fontId="54" fillId="33" borderId="11" xfId="0" applyNumberFormat="1" applyFont="1" applyFill="1" applyBorder="1" applyAlignment="1">
      <alignment vertical="center"/>
    </xf>
    <xf numFmtId="202" fontId="54" fillId="33" borderId="11" xfId="0" applyNumberFormat="1" applyFont="1" applyFill="1" applyBorder="1" applyAlignment="1">
      <alignment horizontal="right" vertical="center"/>
    </xf>
    <xf numFmtId="203" fontId="54" fillId="33" borderId="11" xfId="0" applyNumberFormat="1" applyFont="1" applyFill="1" applyBorder="1" applyAlignment="1">
      <alignment horizontal="right" vertical="center"/>
    </xf>
    <xf numFmtId="202" fontId="54" fillId="33" borderId="13" xfId="0" applyNumberFormat="1" applyFont="1" applyFill="1" applyBorder="1" applyAlignment="1">
      <alignment vertical="center"/>
    </xf>
    <xf numFmtId="203" fontId="12" fillId="33" borderId="0" xfId="0" applyNumberFormat="1" applyFont="1" applyFill="1" applyAlignment="1">
      <alignment vertical="center"/>
    </xf>
    <xf numFmtId="203" fontId="54" fillId="33" borderId="10" xfId="0" applyNumberFormat="1" applyFont="1" applyFill="1" applyBorder="1" applyAlignment="1">
      <alignment vertical="center"/>
    </xf>
    <xf numFmtId="38" fontId="6" fillId="33" borderId="11" xfId="49" applyFont="1" applyFill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6" fillId="33" borderId="11" xfId="49" applyNumberFormat="1" applyFont="1" applyFill="1" applyBorder="1" applyAlignment="1">
      <alignment vertical="center"/>
    </xf>
    <xf numFmtId="178" fontId="6" fillId="33" borderId="11" xfId="49" applyNumberFormat="1" applyFont="1" applyFill="1" applyBorder="1" applyAlignment="1">
      <alignment vertical="center"/>
    </xf>
    <xf numFmtId="38" fontId="6" fillId="33" borderId="28" xfId="49" applyFont="1" applyFill="1" applyBorder="1" applyAlignment="1">
      <alignment vertical="center" wrapText="1"/>
    </xf>
    <xf numFmtId="38" fontId="6" fillId="33" borderId="29" xfId="49" applyFont="1" applyFill="1" applyBorder="1" applyAlignment="1">
      <alignment vertical="center"/>
    </xf>
    <xf numFmtId="38" fontId="6" fillId="33" borderId="13" xfId="49" applyFont="1" applyFill="1" applyBorder="1" applyAlignment="1">
      <alignment vertical="center"/>
    </xf>
    <xf numFmtId="38" fontId="6" fillId="33" borderId="13" xfId="49" applyNumberFormat="1" applyFont="1" applyFill="1" applyBorder="1" applyAlignment="1">
      <alignment vertical="center"/>
    </xf>
    <xf numFmtId="178" fontId="6" fillId="33" borderId="13" xfId="49" applyNumberFormat="1" applyFont="1" applyFill="1" applyBorder="1" applyAlignment="1">
      <alignment vertical="center"/>
    </xf>
    <xf numFmtId="38" fontId="5" fillId="33" borderId="0" xfId="49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8" fontId="6" fillId="33" borderId="30" xfId="49" applyFont="1" applyFill="1" applyBorder="1" applyAlignment="1">
      <alignment horizontal="center" vertical="center"/>
    </xf>
    <xf numFmtId="38" fontId="6" fillId="33" borderId="14" xfId="49" applyFont="1" applyFill="1" applyBorder="1" applyAlignment="1">
      <alignment horizontal="center" vertical="center"/>
    </xf>
    <xf numFmtId="38" fontId="6" fillId="33" borderId="21" xfId="49" applyFont="1" applyFill="1" applyBorder="1" applyAlignment="1">
      <alignment horizontal="center" vertical="center"/>
    </xf>
    <xf numFmtId="178" fontId="6" fillId="33" borderId="12" xfId="49" applyNumberFormat="1" applyFont="1" applyFill="1" applyBorder="1" applyAlignment="1">
      <alignment vertical="center"/>
    </xf>
    <xf numFmtId="38" fontId="6" fillId="33" borderId="12" xfId="49" applyNumberFormat="1" applyFont="1" applyFill="1" applyBorder="1" applyAlignment="1">
      <alignment vertical="center"/>
    </xf>
    <xf numFmtId="178" fontId="6" fillId="33" borderId="30" xfId="49" applyNumberFormat="1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center" vertical="center"/>
    </xf>
    <xf numFmtId="178" fontId="6" fillId="33" borderId="21" xfId="49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10" fillId="33" borderId="0" xfId="49" applyFont="1" applyFill="1" applyAlignment="1">
      <alignment horizontal="left" vertical="center"/>
    </xf>
    <xf numFmtId="38" fontId="13" fillId="33" borderId="25" xfId="49" applyFont="1" applyFill="1" applyBorder="1" applyAlignment="1">
      <alignment horizontal="center" vertical="center"/>
    </xf>
    <xf numFmtId="38" fontId="13" fillId="33" borderId="23" xfId="49" applyFont="1" applyFill="1" applyBorder="1" applyAlignment="1">
      <alignment horizontal="center" vertical="center"/>
    </xf>
    <xf numFmtId="38" fontId="13" fillId="33" borderId="26" xfId="49" applyFont="1" applyFill="1" applyBorder="1" applyAlignment="1">
      <alignment horizontal="center" vertical="center"/>
    </xf>
    <xf numFmtId="38" fontId="13" fillId="33" borderId="13" xfId="49" applyFont="1" applyFill="1" applyBorder="1" applyAlignment="1">
      <alignment horizontal="distributed" vertical="center" wrapText="1"/>
    </xf>
    <xf numFmtId="0" fontId="12" fillId="33" borderId="11" xfId="0" applyFont="1" applyFill="1" applyBorder="1" applyAlignment="1">
      <alignment horizontal="distributed" vertical="center" wrapText="1"/>
    </xf>
    <xf numFmtId="38" fontId="13" fillId="33" borderId="31" xfId="49" applyFont="1" applyFill="1" applyBorder="1" applyAlignment="1">
      <alignment vertical="center" wrapText="1"/>
    </xf>
    <xf numFmtId="0" fontId="13" fillId="33" borderId="32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38" fontId="13" fillId="33" borderId="13" xfId="49" applyFont="1" applyFill="1" applyBorder="1" applyAlignment="1">
      <alignment horizontal="distributed" vertical="top" wrapText="1"/>
    </xf>
    <xf numFmtId="0" fontId="13" fillId="33" borderId="11" xfId="0" applyFont="1" applyFill="1" applyBorder="1" applyAlignment="1">
      <alignment horizontal="distributed" vertical="top"/>
    </xf>
    <xf numFmtId="38" fontId="13" fillId="33" borderId="10" xfId="49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 textRotation="255"/>
    </xf>
    <xf numFmtId="0" fontId="12" fillId="0" borderId="11" xfId="0" applyFont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distributed" vertical="center" indent="1"/>
    </xf>
    <xf numFmtId="0" fontId="12" fillId="33" borderId="10" xfId="0" applyFont="1" applyFill="1" applyBorder="1" applyAlignment="1">
      <alignment horizontal="distributed" vertical="center" indent="1"/>
    </xf>
    <xf numFmtId="0" fontId="12" fillId="33" borderId="25" xfId="0" applyFont="1" applyFill="1" applyBorder="1" applyAlignment="1">
      <alignment horizontal="distributed" vertical="center" indent="1"/>
    </xf>
    <xf numFmtId="0" fontId="12" fillId="33" borderId="23" xfId="0" applyFont="1" applyFill="1" applyBorder="1" applyAlignment="1">
      <alignment horizontal="distributed" vertical="center" indent="1"/>
    </xf>
    <xf numFmtId="0" fontId="12" fillId="33" borderId="0" xfId="0" applyFont="1" applyFill="1" applyBorder="1" applyAlignment="1">
      <alignment horizontal="left" vertical="center" indent="1"/>
    </xf>
    <xf numFmtId="0" fontId="5" fillId="33" borderId="0" xfId="0" applyFont="1" applyFill="1" applyAlignment="1">
      <alignment horizontal="center" vertical="center"/>
    </xf>
    <xf numFmtId="0" fontId="12" fillId="33" borderId="18" xfId="0" applyFont="1" applyFill="1" applyBorder="1" applyAlignment="1">
      <alignment horizontal="right" vertical="center" indent="1"/>
    </xf>
    <xf numFmtId="0" fontId="12" fillId="33" borderId="28" xfId="0" applyNumberFormat="1" applyFont="1" applyFill="1" applyBorder="1" applyAlignment="1">
      <alignment vertical="center" wrapText="1"/>
    </xf>
    <xf numFmtId="0" fontId="0" fillId="0" borderId="35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201" fontId="12" fillId="33" borderId="22" xfId="0" applyNumberFormat="1" applyFont="1" applyFill="1" applyBorder="1" applyAlignment="1">
      <alignment horizontal="center" vertical="center"/>
    </xf>
    <xf numFmtId="201" fontId="0" fillId="0" borderId="20" xfId="0" applyNumberFormat="1" applyBorder="1" applyAlignment="1">
      <alignment horizontal="center" vertical="center"/>
    </xf>
    <xf numFmtId="200" fontId="10" fillId="33" borderId="22" xfId="0" applyNumberFormat="1" applyFont="1" applyFill="1" applyBorder="1" applyAlignment="1">
      <alignment horizontal="center" vertical="center"/>
    </xf>
    <xf numFmtId="200" fontId="10" fillId="33" borderId="20" xfId="0" applyNumberFormat="1" applyFont="1" applyFill="1" applyBorder="1" applyAlignment="1">
      <alignment horizontal="center" vertical="center"/>
    </xf>
    <xf numFmtId="200" fontId="10" fillId="33" borderId="11" xfId="0" applyNumberFormat="1" applyFont="1" applyFill="1" applyBorder="1" applyAlignment="1">
      <alignment horizontal="center" vertical="center"/>
    </xf>
    <xf numFmtId="56" fontId="5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wrapText="1"/>
    </xf>
    <xf numFmtId="201" fontId="12" fillId="33" borderId="30" xfId="0" applyNumberFormat="1" applyFont="1" applyFill="1" applyBorder="1" applyAlignment="1">
      <alignment horizontal="center" vertical="center"/>
    </xf>
    <xf numFmtId="201" fontId="0" fillId="0" borderId="21" xfId="0" applyNumberFormat="1" applyBorder="1" applyAlignment="1">
      <alignment horizontal="center" vertical="center"/>
    </xf>
    <xf numFmtId="200" fontId="18" fillId="0" borderId="20" xfId="0" applyNumberFormat="1" applyFont="1" applyBorder="1" applyAlignment="1">
      <alignment horizontal="center" vertical="center"/>
    </xf>
    <xf numFmtId="56" fontId="5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80" zoomScaleNormal="80" zoomScaleSheetLayoutView="80" zoomScalePageLayoutView="0" workbookViewId="0" topLeftCell="A1">
      <selection activeCell="K4" sqref="K4"/>
    </sheetView>
  </sheetViews>
  <sheetFormatPr defaultColWidth="9.00390625" defaultRowHeight="30" customHeight="1"/>
  <cols>
    <col min="1" max="1" width="28.00390625" style="1" customWidth="1"/>
    <col min="2" max="2" width="8.375" style="1" customWidth="1"/>
    <col min="3" max="3" width="11.125" style="1" customWidth="1"/>
    <col min="4" max="4" width="9.125" style="1" customWidth="1"/>
    <col min="5" max="5" width="8.375" style="1" customWidth="1"/>
    <col min="6" max="6" width="11.125" style="1" customWidth="1"/>
    <col min="7" max="7" width="9.125" style="1" customWidth="1"/>
    <col min="8" max="8" width="28.00390625" style="1" customWidth="1"/>
    <col min="9" max="9" width="8.375" style="1" customWidth="1"/>
    <col min="10" max="10" width="11.125" style="1" customWidth="1"/>
    <col min="11" max="11" width="9.125" style="1" customWidth="1"/>
    <col min="12" max="12" width="8.375" style="1" customWidth="1"/>
    <col min="13" max="13" width="11.125" style="1" customWidth="1"/>
    <col min="14" max="14" width="9.125" style="1" customWidth="1"/>
    <col min="15" max="15" width="28.00390625" style="1" customWidth="1"/>
    <col min="16" max="16" width="9.00390625" style="1" customWidth="1"/>
    <col min="17" max="17" width="11.125" style="1" customWidth="1"/>
    <col min="18" max="18" width="9.125" style="1" customWidth="1"/>
    <col min="19" max="19" width="9.00390625" style="1" customWidth="1"/>
    <col min="20" max="20" width="11.125" style="1" customWidth="1"/>
    <col min="21" max="21" width="9.125" style="1" customWidth="1"/>
    <col min="22" max="22" width="28.00390625" style="1" customWidth="1"/>
    <col min="23" max="23" width="9.00390625" style="1" customWidth="1"/>
    <col min="24" max="24" width="11.125" style="1" customWidth="1"/>
    <col min="25" max="25" width="9.125" style="1" customWidth="1"/>
    <col min="26" max="26" width="9.00390625" style="1" customWidth="1"/>
    <col min="27" max="27" width="11.125" style="1" customWidth="1"/>
    <col min="28" max="28" width="9.125" style="1" customWidth="1"/>
    <col min="29" max="29" width="28.00390625" style="1" customWidth="1"/>
    <col min="30" max="30" width="9.00390625" style="1" customWidth="1"/>
    <col min="31" max="31" width="10.75390625" style="1" customWidth="1"/>
    <col min="32" max="16384" width="9.00390625" style="1" customWidth="1"/>
  </cols>
  <sheetData>
    <row r="1" spans="1:35" ht="44.25" customHeight="1">
      <c r="A1" s="214" t="s">
        <v>24</v>
      </c>
      <c r="B1" s="224"/>
      <c r="C1" s="224"/>
      <c r="D1" s="224"/>
      <c r="E1" s="224"/>
      <c r="F1" s="224"/>
      <c r="G1" s="224"/>
      <c r="H1" s="214" t="s">
        <v>23</v>
      </c>
      <c r="I1" s="224"/>
      <c r="J1" s="224"/>
      <c r="K1" s="224"/>
      <c r="L1" s="224"/>
      <c r="M1" s="224"/>
      <c r="N1" s="224"/>
      <c r="O1" s="214" t="s">
        <v>23</v>
      </c>
      <c r="P1" s="215"/>
      <c r="Q1" s="215"/>
      <c r="R1" s="215"/>
      <c r="S1" s="215"/>
      <c r="T1" s="215"/>
      <c r="U1" s="215"/>
      <c r="V1" s="214" t="s">
        <v>23</v>
      </c>
      <c r="W1" s="215"/>
      <c r="X1" s="215"/>
      <c r="Y1" s="215"/>
      <c r="Z1" s="215"/>
      <c r="AA1" s="215"/>
      <c r="AB1" s="215"/>
      <c r="AC1" s="214" t="s">
        <v>23</v>
      </c>
      <c r="AD1" s="215"/>
      <c r="AE1" s="215"/>
      <c r="AF1" s="215"/>
      <c r="AG1" s="215"/>
      <c r="AH1" s="215"/>
      <c r="AI1" s="215"/>
    </row>
    <row r="2" spans="1:32" ht="15" customHeight="1">
      <c r="A2" s="2"/>
      <c r="D2" s="30"/>
      <c r="G2" s="30"/>
      <c r="H2" s="3"/>
      <c r="K2" s="30"/>
      <c r="N2" s="30"/>
      <c r="O2" s="3"/>
      <c r="R2" s="30"/>
      <c r="U2" s="30"/>
      <c r="V2" s="3"/>
      <c r="Y2" s="30"/>
      <c r="AB2" s="30"/>
      <c r="AC2" s="3"/>
      <c r="AF2" s="30"/>
    </row>
    <row r="3" spans="1:32" s="4" customFormat="1" ht="30" customHeight="1">
      <c r="A3" s="209" t="s">
        <v>1</v>
      </c>
      <c r="B3" s="216" t="s">
        <v>2</v>
      </c>
      <c r="C3" s="217"/>
      <c r="D3" s="218"/>
      <c r="E3" s="221" t="s">
        <v>25</v>
      </c>
      <c r="F3" s="222"/>
      <c r="G3" s="223"/>
      <c r="H3" s="209" t="s">
        <v>1</v>
      </c>
      <c r="I3" s="216" t="s">
        <v>3</v>
      </c>
      <c r="J3" s="217"/>
      <c r="K3" s="218"/>
      <c r="L3" s="216" t="s">
        <v>4</v>
      </c>
      <c r="M3" s="217"/>
      <c r="N3" s="218"/>
      <c r="O3" s="209" t="s">
        <v>5</v>
      </c>
      <c r="P3" s="216" t="s">
        <v>6</v>
      </c>
      <c r="Q3" s="217"/>
      <c r="R3" s="218"/>
      <c r="S3" s="216" t="s">
        <v>7</v>
      </c>
      <c r="T3" s="217"/>
      <c r="U3" s="218"/>
      <c r="V3" s="209" t="s">
        <v>5</v>
      </c>
      <c r="W3" s="216" t="s">
        <v>26</v>
      </c>
      <c r="X3" s="217"/>
      <c r="Y3" s="218"/>
      <c r="Z3" s="216" t="s">
        <v>27</v>
      </c>
      <c r="AA3" s="217"/>
      <c r="AB3" s="218"/>
      <c r="AC3" s="209" t="s">
        <v>5</v>
      </c>
      <c r="AD3" s="216" t="s">
        <v>29</v>
      </c>
      <c r="AE3" s="217"/>
      <c r="AF3" s="218"/>
    </row>
    <row r="4" spans="1:32" s="4" customFormat="1" ht="30" customHeight="1">
      <c r="A4" s="210"/>
      <c r="B4" s="5" t="s">
        <v>0</v>
      </c>
      <c r="C4" s="6" t="s">
        <v>8</v>
      </c>
      <c r="D4" s="6" t="s">
        <v>9</v>
      </c>
      <c r="E4" s="5" t="s">
        <v>0</v>
      </c>
      <c r="F4" s="6" t="s">
        <v>8</v>
      </c>
      <c r="G4" s="6" t="s">
        <v>9</v>
      </c>
      <c r="H4" s="210"/>
      <c r="I4" s="5" t="s">
        <v>0</v>
      </c>
      <c r="J4" s="6" t="s">
        <v>8</v>
      </c>
      <c r="K4" s="6" t="s">
        <v>9</v>
      </c>
      <c r="L4" s="5" t="s">
        <v>0</v>
      </c>
      <c r="M4" s="6" t="s">
        <v>8</v>
      </c>
      <c r="N4" s="6" t="s">
        <v>9</v>
      </c>
      <c r="O4" s="210"/>
      <c r="P4" s="5" t="s">
        <v>0</v>
      </c>
      <c r="Q4" s="6" t="s">
        <v>8</v>
      </c>
      <c r="R4" s="6" t="s">
        <v>9</v>
      </c>
      <c r="S4" s="5" t="s">
        <v>0</v>
      </c>
      <c r="T4" s="6" t="s">
        <v>8</v>
      </c>
      <c r="U4" s="6" t="s">
        <v>9</v>
      </c>
      <c r="V4" s="210"/>
      <c r="W4" s="5" t="s">
        <v>0</v>
      </c>
      <c r="X4" s="6" t="s">
        <v>8</v>
      </c>
      <c r="Y4" s="6" t="s">
        <v>9</v>
      </c>
      <c r="Z4" s="5" t="s">
        <v>0</v>
      </c>
      <c r="AA4" s="6" t="s">
        <v>8</v>
      </c>
      <c r="AB4" s="6" t="s">
        <v>9</v>
      </c>
      <c r="AC4" s="210"/>
      <c r="AD4" s="5" t="s">
        <v>0</v>
      </c>
      <c r="AE4" s="6" t="s">
        <v>8</v>
      </c>
      <c r="AF4" s="6" t="s">
        <v>9</v>
      </c>
    </row>
    <row r="5" spans="1:32" s="8" customFormat="1" ht="30" customHeight="1">
      <c r="A5" s="7" t="s">
        <v>10</v>
      </c>
      <c r="B5" s="24">
        <v>158.272</v>
      </c>
      <c r="C5" s="24">
        <v>4210.04</v>
      </c>
      <c r="D5" s="23">
        <f>C5/C20*100</f>
        <v>17.822222940936864</v>
      </c>
      <c r="E5" s="24">
        <v>162.724</v>
      </c>
      <c r="F5" s="24">
        <v>4189.1</v>
      </c>
      <c r="G5" s="23">
        <f>F5/F20*100</f>
        <v>18.3129502254179</v>
      </c>
      <c r="H5" s="7" t="s">
        <v>10</v>
      </c>
      <c r="I5" s="24">
        <v>166.915</v>
      </c>
      <c r="J5" s="24">
        <v>4439.93</v>
      </c>
      <c r="K5" s="23">
        <f>J5/J20*100</f>
        <v>19.322568781051782</v>
      </c>
      <c r="L5" s="24">
        <v>171.962</v>
      </c>
      <c r="M5" s="24">
        <v>4574.19</v>
      </c>
      <c r="N5" s="23">
        <f>M5/M20*100</f>
        <v>19.847218346086397</v>
      </c>
      <c r="O5" s="7" t="s">
        <v>10</v>
      </c>
      <c r="P5" s="24">
        <v>186.654</v>
      </c>
      <c r="Q5" s="24">
        <v>4965.061</v>
      </c>
      <c r="R5" s="23">
        <f>Q5/Q20*100</f>
        <v>20.98191714809679</v>
      </c>
      <c r="S5" s="24">
        <v>184.733</v>
      </c>
      <c r="T5" s="24">
        <v>4747.6381</v>
      </c>
      <c r="U5" s="23">
        <f>T5/T20*100</f>
        <v>19.961500546544496</v>
      </c>
      <c r="V5" s="7" t="s">
        <v>10</v>
      </c>
      <c r="W5" s="22">
        <v>187.021</v>
      </c>
      <c r="X5" s="24">
        <v>4806.427</v>
      </c>
      <c r="Y5" s="23">
        <f>X5/X20*100</f>
        <v>20.218133693004102</v>
      </c>
      <c r="Z5" s="24">
        <v>149.947</v>
      </c>
      <c r="AA5" s="24">
        <v>5010.137</v>
      </c>
      <c r="AB5" s="23">
        <f>AA5/AA20*100</f>
        <v>21.00245805879798</v>
      </c>
      <c r="AC5" s="7" t="s">
        <v>10</v>
      </c>
      <c r="AD5" s="24">
        <v>191.977</v>
      </c>
      <c r="AE5" s="24">
        <v>4933.813</v>
      </c>
      <c r="AF5" s="23">
        <f>AE5/AE20*100</f>
        <v>21.248613985735588</v>
      </c>
    </row>
    <row r="6" spans="1:32" s="8" customFormat="1" ht="30" customHeight="1">
      <c r="A6" s="7" t="s">
        <v>11</v>
      </c>
      <c r="B6" s="24">
        <v>2.482</v>
      </c>
      <c r="C6" s="24">
        <v>66.013</v>
      </c>
      <c r="D6" s="23">
        <f>ROUND(C6/C20*100,3)</f>
        <v>0.279</v>
      </c>
      <c r="E6" s="24">
        <v>2.683</v>
      </c>
      <c r="F6" s="24">
        <v>77.1</v>
      </c>
      <c r="G6" s="23">
        <f>ROUND(F6/F20*100,3)</f>
        <v>0.337</v>
      </c>
      <c r="H6" s="7" t="s">
        <v>11</v>
      </c>
      <c r="I6" s="24">
        <v>0</v>
      </c>
      <c r="J6" s="24">
        <v>0</v>
      </c>
      <c r="K6" s="23">
        <f>ROUND(J6/J20*100,3)</f>
        <v>0</v>
      </c>
      <c r="L6" s="24">
        <v>0</v>
      </c>
      <c r="M6" s="24">
        <v>0</v>
      </c>
      <c r="N6" s="23">
        <f>ROUND(M6/M20*100,3)</f>
        <v>0</v>
      </c>
      <c r="O6" s="7" t="s">
        <v>11</v>
      </c>
      <c r="P6" s="24">
        <v>0</v>
      </c>
      <c r="Q6" s="24">
        <v>0</v>
      </c>
      <c r="R6" s="23">
        <f>ROUND(Q6/Q20*100,3)</f>
        <v>0</v>
      </c>
      <c r="S6" s="24">
        <v>0</v>
      </c>
      <c r="T6" s="24">
        <v>0</v>
      </c>
      <c r="U6" s="23">
        <f>ROUND(T6/T20*100,3)</f>
        <v>0</v>
      </c>
      <c r="V6" s="7" t="s">
        <v>11</v>
      </c>
      <c r="W6" s="22">
        <v>0</v>
      </c>
      <c r="X6" s="24">
        <v>0</v>
      </c>
      <c r="Y6" s="23">
        <f>ROUND(X6/X20*100,3)</f>
        <v>0</v>
      </c>
      <c r="Z6" s="24">
        <v>0</v>
      </c>
      <c r="AA6" s="24">
        <v>0</v>
      </c>
      <c r="AB6" s="23">
        <f>ROUND(AA6/AA20*100,3)</f>
        <v>0</v>
      </c>
      <c r="AC6" s="7" t="s">
        <v>11</v>
      </c>
      <c r="AD6" s="24">
        <v>0</v>
      </c>
      <c r="AE6" s="24">
        <v>0</v>
      </c>
      <c r="AF6" s="23">
        <f>ROUND(AE6/AE20*100,3)</f>
        <v>0</v>
      </c>
    </row>
    <row r="7" spans="1:32" s="8" customFormat="1" ht="30" customHeight="1">
      <c r="A7" s="9" t="s">
        <v>12</v>
      </c>
      <c r="B7" s="25">
        <v>155.79</v>
      </c>
      <c r="C7" s="24">
        <v>4144.027</v>
      </c>
      <c r="D7" s="23">
        <f>ROUND(C7/C20*100,3)</f>
        <v>17.543</v>
      </c>
      <c r="E7" s="25">
        <v>160.041</v>
      </c>
      <c r="F7" s="24">
        <v>4137.7</v>
      </c>
      <c r="G7" s="23">
        <f>ROUND(F7/F20*100,3)</f>
        <v>18.088</v>
      </c>
      <c r="H7" s="9" t="s">
        <v>12</v>
      </c>
      <c r="I7" s="25">
        <v>169.915</v>
      </c>
      <c r="J7" s="24">
        <v>4439.93</v>
      </c>
      <c r="K7" s="23">
        <f>ROUND(J7/J20*100,3)</f>
        <v>19.323</v>
      </c>
      <c r="L7" s="25">
        <v>171.962</v>
      </c>
      <c r="M7" s="24">
        <v>4574.19</v>
      </c>
      <c r="N7" s="23">
        <f>ROUND(M7/M20*100,3)</f>
        <v>19.847</v>
      </c>
      <c r="O7" s="9" t="s">
        <v>12</v>
      </c>
      <c r="P7" s="25">
        <v>186.656</v>
      </c>
      <c r="Q7" s="24">
        <v>4965.061</v>
      </c>
      <c r="R7" s="23">
        <f>ROUND(Q7/Q20*100,3)</f>
        <v>20.982</v>
      </c>
      <c r="S7" s="25">
        <v>184.733</v>
      </c>
      <c r="T7" s="24">
        <v>4747.6381</v>
      </c>
      <c r="U7" s="23">
        <f>ROUND(T7/T20*100,3)</f>
        <v>19.962</v>
      </c>
      <c r="V7" s="9" t="s">
        <v>12</v>
      </c>
      <c r="W7" s="27">
        <v>187.021</v>
      </c>
      <c r="X7" s="24">
        <v>4806.427</v>
      </c>
      <c r="Y7" s="23">
        <f>ROUND(X7/X20*100,3)</f>
        <v>20.218</v>
      </c>
      <c r="Z7" s="25">
        <v>149.947</v>
      </c>
      <c r="AA7" s="25">
        <v>5010.137</v>
      </c>
      <c r="AB7" s="23">
        <f>ROUND(AA7/AA20*100,3)</f>
        <v>21.002</v>
      </c>
      <c r="AC7" s="9" t="s">
        <v>12</v>
      </c>
      <c r="AD7" s="25">
        <v>191.977</v>
      </c>
      <c r="AE7" s="25">
        <v>4933.813</v>
      </c>
      <c r="AF7" s="23">
        <f>ROUND(AE7/AE20*100,3)</f>
        <v>21.249</v>
      </c>
    </row>
    <row r="8" spans="1:32" s="8" customFormat="1" ht="30" customHeight="1">
      <c r="A8" s="10" t="s">
        <v>13</v>
      </c>
      <c r="B8" s="11">
        <v>255.391</v>
      </c>
      <c r="C8" s="11">
        <v>9761.365</v>
      </c>
      <c r="D8" s="12">
        <f>ROUND(C8/C20*100,3)</f>
        <v>41.322</v>
      </c>
      <c r="E8" s="11">
        <v>240.523</v>
      </c>
      <c r="F8" s="11">
        <v>9179</v>
      </c>
      <c r="G8" s="12">
        <f>ROUND(F8/F20*100,3)</f>
        <v>40.127</v>
      </c>
      <c r="H8" s="10" t="s">
        <v>13</v>
      </c>
      <c r="I8" s="11">
        <v>242.485</v>
      </c>
      <c r="J8" s="11">
        <v>9258.802</v>
      </c>
      <c r="K8" s="12">
        <f>ROUND(J8/J20*100,3)</f>
        <v>40.294</v>
      </c>
      <c r="L8" s="11">
        <v>245.5</v>
      </c>
      <c r="M8" s="11">
        <v>9368.717</v>
      </c>
      <c r="N8" s="12">
        <f>ROUND(M8/M20*100,3)</f>
        <v>40.65</v>
      </c>
      <c r="O8" s="10" t="s">
        <v>13</v>
      </c>
      <c r="P8" s="11">
        <v>242.144</v>
      </c>
      <c r="Q8" s="11">
        <v>9229.808</v>
      </c>
      <c r="R8" s="12">
        <f>ROUND(Q8/Q20*100,3)</f>
        <v>39.004</v>
      </c>
      <c r="S8" s="11">
        <v>249.427</v>
      </c>
      <c r="T8" s="11">
        <v>9506.203</v>
      </c>
      <c r="U8" s="12">
        <f>ROUND(T8/T20*100,3)</f>
        <v>39.969</v>
      </c>
      <c r="V8" s="10" t="s">
        <v>13</v>
      </c>
      <c r="W8" s="13">
        <v>239.098</v>
      </c>
      <c r="X8" s="11">
        <v>9111.063</v>
      </c>
      <c r="Y8" s="12">
        <f>ROUND(X8/X20*100,3)</f>
        <v>38.325</v>
      </c>
      <c r="Z8" s="11">
        <v>242.739</v>
      </c>
      <c r="AA8" s="11">
        <v>9255.557</v>
      </c>
      <c r="AB8" s="12">
        <f>ROUND(AA8/AA20*100,3)</f>
        <v>38.799</v>
      </c>
      <c r="AC8" s="10" t="s">
        <v>13</v>
      </c>
      <c r="AD8" s="11">
        <v>234.034</v>
      </c>
      <c r="AE8" s="11">
        <v>8929.142</v>
      </c>
      <c r="AF8" s="12">
        <f>ROUND(AE8/AE20*100,3)</f>
        <v>38.455</v>
      </c>
    </row>
    <row r="9" spans="1:32" s="8" customFormat="1" ht="30" customHeight="1">
      <c r="A9" s="10" t="s">
        <v>14</v>
      </c>
      <c r="B9" s="11">
        <v>58.77</v>
      </c>
      <c r="C9" s="11">
        <v>2246.246</v>
      </c>
      <c r="D9" s="12">
        <v>9.403829416884248</v>
      </c>
      <c r="E9" s="11">
        <v>53.922</v>
      </c>
      <c r="F9" s="11">
        <v>2075</v>
      </c>
      <c r="G9" s="12">
        <v>9.403829416884248</v>
      </c>
      <c r="H9" s="10" t="s">
        <v>14</v>
      </c>
      <c r="I9" s="11">
        <v>56.659</v>
      </c>
      <c r="J9" s="11">
        <v>2163.402</v>
      </c>
      <c r="K9" s="12">
        <v>9.403829416884248</v>
      </c>
      <c r="L9" s="11">
        <v>56.214</v>
      </c>
      <c r="M9" s="11">
        <v>2145.204</v>
      </c>
      <c r="N9" s="12">
        <v>9.403829416884248</v>
      </c>
      <c r="O9" s="10" t="s">
        <v>14</v>
      </c>
      <c r="P9" s="11">
        <v>56.349</v>
      </c>
      <c r="Q9" s="11">
        <v>2147.643</v>
      </c>
      <c r="R9" s="12">
        <v>9.403829416884248</v>
      </c>
      <c r="S9" s="11">
        <v>56.036</v>
      </c>
      <c r="T9" s="11">
        <v>2135.196</v>
      </c>
      <c r="U9" s="12">
        <v>9.403829416884248</v>
      </c>
      <c r="V9" s="10" t="s">
        <v>14</v>
      </c>
      <c r="W9" s="13">
        <v>54.344</v>
      </c>
      <c r="X9" s="11">
        <v>2070.834</v>
      </c>
      <c r="Y9" s="12">
        <v>9.403829416884248</v>
      </c>
      <c r="Z9" s="11">
        <v>51.146</v>
      </c>
      <c r="AA9" s="11">
        <v>1950.171</v>
      </c>
      <c r="AB9" s="12">
        <v>9.403829416884248</v>
      </c>
      <c r="AC9" s="10" t="s">
        <v>14</v>
      </c>
      <c r="AD9" s="11">
        <v>48.402</v>
      </c>
      <c r="AE9" s="11">
        <v>1846.694</v>
      </c>
      <c r="AF9" s="12">
        <v>9.403829416884248</v>
      </c>
    </row>
    <row r="10" spans="1:32" s="8" customFormat="1" ht="30" customHeight="1">
      <c r="A10" s="7" t="s">
        <v>15</v>
      </c>
      <c r="B10" s="24">
        <v>56.106</v>
      </c>
      <c r="C10" s="24">
        <v>3060.666</v>
      </c>
      <c r="D10" s="23">
        <f>ROUND(C10/C20*100,3)</f>
        <v>12.957</v>
      </c>
      <c r="E10" s="24">
        <v>56.359</v>
      </c>
      <c r="F10" s="24">
        <v>3057.6</v>
      </c>
      <c r="G10" s="23">
        <f>ROUND(F10/F20*100,3)</f>
        <v>13.367</v>
      </c>
      <c r="H10" s="7" t="s">
        <v>15</v>
      </c>
      <c r="I10" s="24">
        <v>57.164</v>
      </c>
      <c r="J10" s="24">
        <v>3118.965</v>
      </c>
      <c r="K10" s="23">
        <f>ROUND(J10/J20*100,3)</f>
        <v>13.574</v>
      </c>
      <c r="L10" s="24">
        <v>60.751</v>
      </c>
      <c r="M10" s="24">
        <v>3315.053</v>
      </c>
      <c r="N10" s="23">
        <f>ROUND(M10/M20*100,3)</f>
        <v>14.384</v>
      </c>
      <c r="O10" s="7" t="s">
        <v>15</v>
      </c>
      <c r="P10" s="24">
        <v>60.314</v>
      </c>
      <c r="Q10" s="24">
        <v>3291.9</v>
      </c>
      <c r="R10" s="23">
        <f>ROUND(Q10/Q20*100,3)</f>
        <v>13.911</v>
      </c>
      <c r="S10" s="24">
        <v>60.264</v>
      </c>
      <c r="T10" s="24">
        <v>3288.496</v>
      </c>
      <c r="U10" s="23">
        <f>ROUND(T10/T20*100,3)</f>
        <v>13.827</v>
      </c>
      <c r="V10" s="7" t="s">
        <v>15</v>
      </c>
      <c r="W10" s="22">
        <v>66.033</v>
      </c>
      <c r="X10" s="24">
        <v>3600.591</v>
      </c>
      <c r="Y10" s="23">
        <f>ROUND(X10/X20*100,3)</f>
        <v>15.146</v>
      </c>
      <c r="Z10" s="24">
        <v>71.355</v>
      </c>
      <c r="AA10" s="24">
        <v>3892.392</v>
      </c>
      <c r="AB10" s="23">
        <f>ROUND(AA10/AA20*100,3)</f>
        <v>16.317</v>
      </c>
      <c r="AC10" s="7" t="s">
        <v>15</v>
      </c>
      <c r="AD10" s="24">
        <v>71.172</v>
      </c>
      <c r="AE10" s="24">
        <v>3882.643</v>
      </c>
      <c r="AF10" s="23">
        <f>ROUND(AE10/AE20*100,3)</f>
        <v>16.722</v>
      </c>
    </row>
    <row r="11" spans="1:32" s="8" customFormat="1" ht="30" customHeight="1">
      <c r="A11" s="7" t="s">
        <v>11</v>
      </c>
      <c r="B11" s="24">
        <v>1.949</v>
      </c>
      <c r="C11" s="24">
        <v>106.34</v>
      </c>
      <c r="D11" s="23">
        <f>ROUND(C11/C20*100,3)</f>
        <v>0.45</v>
      </c>
      <c r="E11" s="24">
        <v>19.38</v>
      </c>
      <c r="F11" s="24">
        <v>87</v>
      </c>
      <c r="G11" s="23">
        <f>ROUND(F11/F20*100,3)</f>
        <v>0.38</v>
      </c>
      <c r="H11" s="7" t="s">
        <v>11</v>
      </c>
      <c r="I11" s="24">
        <v>2.146</v>
      </c>
      <c r="J11" s="24">
        <v>117.076</v>
      </c>
      <c r="K11" s="23">
        <f>ROUND(J11/J20*100,3)</f>
        <v>0.51</v>
      </c>
      <c r="L11" s="24">
        <v>2.213</v>
      </c>
      <c r="M11" s="24">
        <v>120.758</v>
      </c>
      <c r="N11" s="23">
        <f>ROUND(M11/M20*100,3)</f>
        <v>0.524</v>
      </c>
      <c r="O11" s="7" t="s">
        <v>11</v>
      </c>
      <c r="P11" s="24">
        <v>2.297</v>
      </c>
      <c r="Q11" s="24">
        <v>125.356</v>
      </c>
      <c r="R11" s="23">
        <f>ROUND(Q11/Q20*100,3)</f>
        <v>0.53</v>
      </c>
      <c r="S11" s="24">
        <v>2.467</v>
      </c>
      <c r="T11" s="24">
        <v>134.612</v>
      </c>
      <c r="U11" s="23">
        <f>ROUND(T11/T20*100,3)</f>
        <v>0.566</v>
      </c>
      <c r="V11" s="7" t="s">
        <v>11</v>
      </c>
      <c r="W11" s="22">
        <v>2.723</v>
      </c>
      <c r="X11" s="24">
        <v>148.485</v>
      </c>
      <c r="Y11" s="23">
        <f>ROUND(X11/X20*100,3)</f>
        <v>0.625</v>
      </c>
      <c r="Z11" s="24">
        <v>3.05</v>
      </c>
      <c r="AA11" s="24">
        <v>166.369</v>
      </c>
      <c r="AB11" s="23">
        <f>ROUND(AA11/AA20*100,3)</f>
        <v>0.697</v>
      </c>
      <c r="AC11" s="7" t="s">
        <v>11</v>
      </c>
      <c r="AD11" s="24">
        <v>3.037</v>
      </c>
      <c r="AE11" s="24">
        <v>165.667</v>
      </c>
      <c r="AF11" s="23">
        <f>ROUND(AE11/AE20*100,3)</f>
        <v>0.713</v>
      </c>
    </row>
    <row r="12" spans="1:32" s="8" customFormat="1" ht="30" customHeight="1">
      <c r="A12" s="9" t="s">
        <v>12</v>
      </c>
      <c r="B12" s="25">
        <v>54.157</v>
      </c>
      <c r="C12" s="25">
        <v>2954.327</v>
      </c>
      <c r="D12" s="26">
        <f>ROUND(C12/C20*100,3)</f>
        <v>12.506</v>
      </c>
      <c r="E12" s="25">
        <v>54.421</v>
      </c>
      <c r="F12" s="25">
        <v>2948.4</v>
      </c>
      <c r="G12" s="26">
        <f>ROUND(F12/F20*100,3)</f>
        <v>12.889</v>
      </c>
      <c r="H12" s="9" t="s">
        <v>12</v>
      </c>
      <c r="I12" s="25">
        <v>55.018</v>
      </c>
      <c r="J12" s="25">
        <v>3001.889</v>
      </c>
      <c r="K12" s="26">
        <f>ROUND(J12/J20*100,3)</f>
        <v>13.064</v>
      </c>
      <c r="L12" s="25">
        <v>58.538</v>
      </c>
      <c r="M12" s="25">
        <v>319.294</v>
      </c>
      <c r="N12" s="26">
        <f>ROUND(M12/M20*100,3)</f>
        <v>1.385</v>
      </c>
      <c r="O12" s="9" t="s">
        <v>12</v>
      </c>
      <c r="P12" s="25">
        <v>58.018</v>
      </c>
      <c r="Q12" s="25">
        <v>3166.544</v>
      </c>
      <c r="R12" s="26">
        <f>ROUND(Q12/Q20*100,3)</f>
        <v>13.382</v>
      </c>
      <c r="S12" s="25">
        <v>57.797</v>
      </c>
      <c r="T12" s="25">
        <v>3153.885</v>
      </c>
      <c r="U12" s="26">
        <f>ROUND(T12/T20*100,3)</f>
        <v>13.261</v>
      </c>
      <c r="V12" s="9" t="s">
        <v>12</v>
      </c>
      <c r="W12" s="27">
        <v>63.309</v>
      </c>
      <c r="X12" s="24">
        <v>3452.106</v>
      </c>
      <c r="Y12" s="26">
        <f>ROUND(X12/X20*100,3)</f>
        <v>14.521</v>
      </c>
      <c r="Z12" s="25">
        <v>68.306</v>
      </c>
      <c r="AA12" s="24">
        <v>3726.023</v>
      </c>
      <c r="AB12" s="26">
        <f>ROUND(AA12/AA20*100,3)</f>
        <v>15.619</v>
      </c>
      <c r="AC12" s="9" t="s">
        <v>12</v>
      </c>
      <c r="AD12" s="25">
        <v>68.135</v>
      </c>
      <c r="AE12" s="24">
        <v>3716.977</v>
      </c>
      <c r="AF12" s="26">
        <f>ROUND(AE12/AE20*100,3)</f>
        <v>16.008</v>
      </c>
    </row>
    <row r="13" spans="1:32" s="8" customFormat="1" ht="15.75" customHeight="1">
      <c r="A13" s="14" t="s">
        <v>28</v>
      </c>
      <c r="B13" s="211">
        <v>87.253</v>
      </c>
      <c r="C13" s="211">
        <v>778.417</v>
      </c>
      <c r="D13" s="213">
        <f>ROUND(C13/C20*100,3)</f>
        <v>3.295</v>
      </c>
      <c r="E13" s="211">
        <v>84.166</v>
      </c>
      <c r="F13" s="211">
        <v>757</v>
      </c>
      <c r="G13" s="213">
        <f>ROUND(F13/F20*100,3)</f>
        <v>3.309</v>
      </c>
      <c r="H13" s="14" t="s">
        <v>28</v>
      </c>
      <c r="I13" s="211">
        <v>82.378</v>
      </c>
      <c r="J13" s="211">
        <v>723.729</v>
      </c>
      <c r="K13" s="213">
        <f>ROUND(J13/J20*100,3)</f>
        <v>3.15</v>
      </c>
      <c r="L13" s="211">
        <v>94.607</v>
      </c>
      <c r="M13" s="211">
        <v>830.846</v>
      </c>
      <c r="N13" s="213">
        <f>ROUND(M13/M20*100,3)</f>
        <v>3.605</v>
      </c>
      <c r="O13" s="14" t="s">
        <v>28</v>
      </c>
      <c r="P13" s="211">
        <v>94.062</v>
      </c>
      <c r="Q13" s="211">
        <v>827.987</v>
      </c>
      <c r="R13" s="213">
        <f>ROUND(Q13/Q20*100,3)</f>
        <v>3.499</v>
      </c>
      <c r="S13" s="211">
        <v>76.47</v>
      </c>
      <c r="T13" s="211">
        <v>671.713</v>
      </c>
      <c r="U13" s="213">
        <f>ROUND(T13/T20*100,3)</f>
        <v>2.824</v>
      </c>
      <c r="V13" s="14" t="s">
        <v>28</v>
      </c>
      <c r="W13" s="212">
        <v>87.524</v>
      </c>
      <c r="X13" s="211">
        <v>767.441</v>
      </c>
      <c r="Y13" s="213">
        <f>ROUND(X13/X20*100,3)</f>
        <v>3.228</v>
      </c>
      <c r="Z13" s="211">
        <v>74.009</v>
      </c>
      <c r="AA13" s="211">
        <v>650.023</v>
      </c>
      <c r="AB13" s="213">
        <f>ROUND(AA13/AA20*100,3)</f>
        <v>2.725</v>
      </c>
      <c r="AC13" s="14" t="s">
        <v>28</v>
      </c>
      <c r="AD13" s="211">
        <v>76.449</v>
      </c>
      <c r="AE13" s="211">
        <v>664.61</v>
      </c>
      <c r="AF13" s="213">
        <f>ROUND(AE13/AE20*100,3)</f>
        <v>2.862</v>
      </c>
    </row>
    <row r="14" spans="1:32" s="8" customFormat="1" ht="15.75" customHeight="1">
      <c r="A14" s="15" t="s">
        <v>22</v>
      </c>
      <c r="B14" s="206"/>
      <c r="C14" s="206"/>
      <c r="D14" s="219"/>
      <c r="E14" s="206"/>
      <c r="F14" s="206"/>
      <c r="G14" s="219"/>
      <c r="H14" s="15" t="s">
        <v>22</v>
      </c>
      <c r="I14" s="206"/>
      <c r="J14" s="206"/>
      <c r="K14" s="219"/>
      <c r="L14" s="206"/>
      <c r="M14" s="206"/>
      <c r="N14" s="219"/>
      <c r="O14" s="15" t="s">
        <v>22</v>
      </c>
      <c r="P14" s="206"/>
      <c r="Q14" s="206"/>
      <c r="R14" s="219"/>
      <c r="S14" s="206"/>
      <c r="T14" s="206"/>
      <c r="U14" s="219"/>
      <c r="V14" s="15" t="s">
        <v>22</v>
      </c>
      <c r="W14" s="220"/>
      <c r="X14" s="206"/>
      <c r="Y14" s="219"/>
      <c r="Z14" s="206"/>
      <c r="AA14" s="206"/>
      <c r="AB14" s="219"/>
      <c r="AC14" s="15" t="s">
        <v>22</v>
      </c>
      <c r="AD14" s="206"/>
      <c r="AE14" s="206"/>
      <c r="AF14" s="219"/>
    </row>
    <row r="15" spans="1:32" s="8" customFormat="1" ht="30" customHeight="1">
      <c r="A15" s="16" t="s">
        <v>16</v>
      </c>
      <c r="B15" s="11">
        <v>322.05</v>
      </c>
      <c r="C15" s="11">
        <v>2873.13</v>
      </c>
      <c r="D15" s="12">
        <f>ROUND(C15/C20*100,3)</f>
        <v>12.163</v>
      </c>
      <c r="E15" s="11">
        <v>319.859</v>
      </c>
      <c r="F15" s="11">
        <v>2879</v>
      </c>
      <c r="G15" s="12">
        <f>ROUND(F15/F20*100,3)</f>
        <v>12.586</v>
      </c>
      <c r="H15" s="16" t="s">
        <v>16</v>
      </c>
      <c r="I15" s="11">
        <v>295.095</v>
      </c>
      <c r="J15" s="11">
        <v>2592.545</v>
      </c>
      <c r="K15" s="12">
        <f>ROUND(J15/J20*100,3)</f>
        <v>11.283</v>
      </c>
      <c r="L15" s="11">
        <v>20.013</v>
      </c>
      <c r="M15" s="11">
        <v>2107.812</v>
      </c>
      <c r="N15" s="12">
        <f>ROUND(M15/M20*100,3)</f>
        <v>9.146</v>
      </c>
      <c r="O15" s="16" t="s">
        <v>16</v>
      </c>
      <c r="P15" s="11">
        <v>282.442</v>
      </c>
      <c r="Q15" s="11">
        <v>2486.203</v>
      </c>
      <c r="R15" s="12">
        <f>ROUND(Q15/Q20*100,3)</f>
        <v>10.506</v>
      </c>
      <c r="S15" s="11">
        <v>304.755</v>
      </c>
      <c r="T15" s="11">
        <v>2676.98</v>
      </c>
      <c r="U15" s="12">
        <f>ROUND(T15/T20*100,3)</f>
        <v>11.255</v>
      </c>
      <c r="V15" s="16" t="s">
        <v>16</v>
      </c>
      <c r="W15" s="13">
        <v>303.426</v>
      </c>
      <c r="X15" s="11">
        <v>2660.55</v>
      </c>
      <c r="Y15" s="12">
        <f>ROUND(X15/X20*100,3)</f>
        <v>11.192</v>
      </c>
      <c r="Z15" s="11">
        <v>263.832</v>
      </c>
      <c r="AA15" s="11">
        <v>2317.242</v>
      </c>
      <c r="AB15" s="12">
        <f>ROUND(AA15/AA20*100,3)</f>
        <v>9.714</v>
      </c>
      <c r="AC15" s="16" t="s">
        <v>16</v>
      </c>
      <c r="AD15" s="11">
        <v>258.128</v>
      </c>
      <c r="AE15" s="11">
        <v>2248.233</v>
      </c>
      <c r="AF15" s="12">
        <f>ROUND(AE15/AE20*100,3)</f>
        <v>9.683</v>
      </c>
    </row>
    <row r="16" spans="1:32" s="8" customFormat="1" ht="17.25" customHeight="1">
      <c r="A16" s="17" t="s">
        <v>17</v>
      </c>
      <c r="B16" s="211">
        <v>116.97</v>
      </c>
      <c r="C16" s="211">
        <v>4468.269</v>
      </c>
      <c r="D16" s="213">
        <f>ROUND(C16/C20*100,3)</f>
        <v>18.915</v>
      </c>
      <c r="E16" s="211">
        <v>114.923</v>
      </c>
      <c r="F16" s="211">
        <v>4390.068</v>
      </c>
      <c r="G16" s="213">
        <f>ROUND(F16/F20*100,3)</f>
        <v>19.191</v>
      </c>
      <c r="H16" s="17" t="s">
        <v>17</v>
      </c>
      <c r="I16" s="211">
        <v>107.64397905759161</v>
      </c>
      <c r="J16" s="211">
        <v>4071.458</v>
      </c>
      <c r="K16" s="213">
        <f>ROUND(J16/J20*100,3)</f>
        <v>17.719</v>
      </c>
      <c r="L16" s="211">
        <v>97.425</v>
      </c>
      <c r="M16" s="211">
        <v>3721.629</v>
      </c>
      <c r="N16" s="213">
        <f>ROUND(M16/M20*100,3)</f>
        <v>16.148</v>
      </c>
      <c r="O16" s="17" t="s">
        <v>17</v>
      </c>
      <c r="P16" s="211">
        <v>107.145</v>
      </c>
      <c r="Q16" s="211">
        <v>4092.954</v>
      </c>
      <c r="R16" s="213">
        <f>ROUND(Q16/Q20*100,3)</f>
        <v>17.296</v>
      </c>
      <c r="S16" s="211">
        <v>109.759</v>
      </c>
      <c r="T16" s="212">
        <v>4192.776</v>
      </c>
      <c r="U16" s="213">
        <f>ROUND(T16/T20*100,3)</f>
        <v>17.629</v>
      </c>
      <c r="V16" s="17" t="s">
        <v>17</v>
      </c>
      <c r="W16" s="211">
        <v>112.733</v>
      </c>
      <c r="X16" s="212">
        <v>4306.417</v>
      </c>
      <c r="Y16" s="213">
        <f>ROUND(X16/X20*100,3)</f>
        <v>18.115</v>
      </c>
      <c r="Z16" s="211">
        <v>101.69</v>
      </c>
      <c r="AA16" s="212">
        <v>3884.567</v>
      </c>
      <c r="AB16" s="213">
        <f>ROUND(AA16/AA20*100,3)</f>
        <v>16.284</v>
      </c>
      <c r="AC16" s="17" t="s">
        <v>17</v>
      </c>
      <c r="AD16" s="211">
        <v>99.0097</v>
      </c>
      <c r="AE16" s="212">
        <v>3782.169</v>
      </c>
      <c r="AF16" s="213">
        <f>ROUND(AE16/AE20*100,3)</f>
        <v>16.289</v>
      </c>
    </row>
    <row r="17" spans="1:32" s="8" customFormat="1" ht="17.25" customHeight="1">
      <c r="A17" s="7" t="s">
        <v>18</v>
      </c>
      <c r="B17" s="205"/>
      <c r="C17" s="205"/>
      <c r="D17" s="208"/>
      <c r="E17" s="205"/>
      <c r="F17" s="205"/>
      <c r="G17" s="208"/>
      <c r="H17" s="7" t="s">
        <v>18</v>
      </c>
      <c r="I17" s="205"/>
      <c r="J17" s="205"/>
      <c r="K17" s="208"/>
      <c r="L17" s="205"/>
      <c r="M17" s="205"/>
      <c r="N17" s="208"/>
      <c r="O17" s="7" t="s">
        <v>18</v>
      </c>
      <c r="P17" s="205"/>
      <c r="Q17" s="205"/>
      <c r="R17" s="208"/>
      <c r="S17" s="205"/>
      <c r="T17" s="207"/>
      <c r="U17" s="208"/>
      <c r="V17" s="7" t="s">
        <v>18</v>
      </c>
      <c r="W17" s="205"/>
      <c r="X17" s="207"/>
      <c r="Y17" s="208"/>
      <c r="Z17" s="205"/>
      <c r="AA17" s="207"/>
      <c r="AB17" s="208"/>
      <c r="AC17" s="7" t="s">
        <v>18</v>
      </c>
      <c r="AD17" s="205"/>
      <c r="AE17" s="207"/>
      <c r="AF17" s="208"/>
    </row>
    <row r="18" spans="1:32" s="8" customFormat="1" ht="18" customHeight="1">
      <c r="A18" s="18" t="s">
        <v>19</v>
      </c>
      <c r="B18" s="205">
        <v>501.418</v>
      </c>
      <c r="C18" s="205">
        <v>19154.149</v>
      </c>
      <c r="D18" s="208">
        <f>ROUND(C18/C20*100,3)</f>
        <v>81.085</v>
      </c>
      <c r="E18" s="205">
        <v>483.901</v>
      </c>
      <c r="F18" s="205">
        <v>18485.001</v>
      </c>
      <c r="G18" s="208">
        <f>ROUND(F18/F20*100,3)</f>
        <v>80.809</v>
      </c>
      <c r="H18" s="18" t="s">
        <v>19</v>
      </c>
      <c r="I18" s="205">
        <v>493.9267015706806</v>
      </c>
      <c r="J18" s="205">
        <v>18906.491</v>
      </c>
      <c r="K18" s="208">
        <f>ROUND(J18/J20*100,3)</f>
        <v>82.281</v>
      </c>
      <c r="L18" s="205">
        <v>505.9</v>
      </c>
      <c r="M18" s="205">
        <v>19325.379</v>
      </c>
      <c r="N18" s="208">
        <f>ROUND(M18/M20*100,3)</f>
        <v>83.852</v>
      </c>
      <c r="O18" s="18" t="s">
        <v>19</v>
      </c>
      <c r="P18" s="205">
        <v>512.319</v>
      </c>
      <c r="Q18" s="205">
        <v>19570.57</v>
      </c>
      <c r="R18" s="208">
        <f>ROUND(Q18/Q20*100,3)</f>
        <v>82.704</v>
      </c>
      <c r="S18" s="205">
        <v>512.859</v>
      </c>
      <c r="T18" s="207">
        <v>19591.198</v>
      </c>
      <c r="U18" s="208">
        <f>ROUND(T18/T20*100,3)</f>
        <v>82.371</v>
      </c>
      <c r="V18" s="18" t="s">
        <v>19</v>
      </c>
      <c r="W18" s="205">
        <v>509.593</v>
      </c>
      <c r="X18" s="207">
        <v>19466.436</v>
      </c>
      <c r="Y18" s="208">
        <f>ROUND(X18/X20*100,3)</f>
        <v>81.885</v>
      </c>
      <c r="Z18" s="205">
        <v>522.786</v>
      </c>
      <c r="AA18" s="207">
        <v>19970.436</v>
      </c>
      <c r="AB18" s="208">
        <f>ROUND(AA18/AA20*100,3)</f>
        <v>83.716</v>
      </c>
      <c r="AC18" s="18" t="s">
        <v>19</v>
      </c>
      <c r="AD18" s="205">
        <v>508.83</v>
      </c>
      <c r="AE18" s="207">
        <v>19437.29</v>
      </c>
      <c r="AF18" s="208">
        <f>ROUND(AE18/AE20*100,3)</f>
        <v>83.711</v>
      </c>
    </row>
    <row r="19" spans="1:32" s="8" customFormat="1" ht="18" customHeight="1">
      <c r="A19" s="7" t="s">
        <v>20</v>
      </c>
      <c r="B19" s="205"/>
      <c r="C19" s="205"/>
      <c r="D19" s="208"/>
      <c r="E19" s="205"/>
      <c r="F19" s="205"/>
      <c r="G19" s="208"/>
      <c r="H19" s="7" t="s">
        <v>20</v>
      </c>
      <c r="I19" s="205"/>
      <c r="J19" s="205"/>
      <c r="K19" s="208"/>
      <c r="L19" s="206"/>
      <c r="M19" s="205"/>
      <c r="N19" s="208"/>
      <c r="O19" s="7" t="s">
        <v>20</v>
      </c>
      <c r="P19" s="206"/>
      <c r="Q19" s="206"/>
      <c r="R19" s="208"/>
      <c r="S19" s="206"/>
      <c r="T19" s="207"/>
      <c r="U19" s="208"/>
      <c r="V19" s="7" t="s">
        <v>20</v>
      </c>
      <c r="W19" s="206"/>
      <c r="X19" s="207"/>
      <c r="Y19" s="208"/>
      <c r="Z19" s="206"/>
      <c r="AA19" s="207"/>
      <c r="AB19" s="219"/>
      <c r="AC19" s="7" t="s">
        <v>20</v>
      </c>
      <c r="AD19" s="206"/>
      <c r="AE19" s="207"/>
      <c r="AF19" s="208"/>
    </row>
    <row r="20" spans="1:32" s="8" customFormat="1" ht="30" customHeight="1">
      <c r="A20" s="10" t="s">
        <v>21</v>
      </c>
      <c r="B20" s="11">
        <v>618.388</v>
      </c>
      <c r="C20" s="11">
        <v>23622.418</v>
      </c>
      <c r="D20" s="12">
        <v>100</v>
      </c>
      <c r="E20" s="11">
        <v>598.824</v>
      </c>
      <c r="F20" s="11">
        <v>22875.069</v>
      </c>
      <c r="G20" s="12">
        <v>100</v>
      </c>
      <c r="H20" s="10" t="s">
        <v>21</v>
      </c>
      <c r="I20" s="11">
        <v>601.5706806282723</v>
      </c>
      <c r="J20" s="11">
        <v>22977.949</v>
      </c>
      <c r="K20" s="12">
        <v>100</v>
      </c>
      <c r="L20" s="11">
        <v>603.325</v>
      </c>
      <c r="M20" s="11">
        <v>23047.008</v>
      </c>
      <c r="N20" s="12">
        <v>100</v>
      </c>
      <c r="O20" s="10" t="s">
        <v>21</v>
      </c>
      <c r="P20" s="11">
        <v>619.464</v>
      </c>
      <c r="Q20" s="11">
        <v>23663.524</v>
      </c>
      <c r="R20" s="12">
        <v>100</v>
      </c>
      <c r="S20" s="11">
        <v>622.617</v>
      </c>
      <c r="T20" s="11">
        <v>23783.974</v>
      </c>
      <c r="U20" s="12">
        <v>100</v>
      </c>
      <c r="V20" s="10" t="s">
        <v>21</v>
      </c>
      <c r="W20" s="11">
        <v>622.326</v>
      </c>
      <c r="X20" s="11">
        <v>23772.852</v>
      </c>
      <c r="Y20" s="12">
        <v>100</v>
      </c>
      <c r="Z20" s="11">
        <v>624.477</v>
      </c>
      <c r="AA20" s="11">
        <v>23855.003</v>
      </c>
      <c r="AB20" s="12">
        <v>100</v>
      </c>
      <c r="AC20" s="10" t="s">
        <v>21</v>
      </c>
      <c r="AD20" s="11">
        <v>607.839</v>
      </c>
      <c r="AE20" s="11">
        <v>23219.458</v>
      </c>
      <c r="AF20" s="12">
        <v>100</v>
      </c>
    </row>
    <row r="21" spans="1:4" ht="9.75" customHeight="1">
      <c r="A21" s="29"/>
      <c r="B21" s="29"/>
      <c r="C21" s="29"/>
      <c r="D21" s="29"/>
    </row>
    <row r="22" spans="1:6" ht="17.25" customHeight="1">
      <c r="A22" s="21" t="s">
        <v>30</v>
      </c>
      <c r="B22" s="21"/>
      <c r="C22" s="21"/>
      <c r="D22" s="21"/>
      <c r="E22" s="20"/>
      <c r="F22" s="20"/>
    </row>
    <row r="23" spans="1:8" ht="15.75" customHeight="1">
      <c r="A23" s="28" t="s">
        <v>31</v>
      </c>
      <c r="B23" s="28"/>
      <c r="C23" s="28"/>
      <c r="D23" s="28"/>
      <c r="E23" s="20"/>
      <c r="F23" s="20"/>
      <c r="H23" s="19"/>
    </row>
    <row r="24" spans="1:8" ht="15.75" customHeight="1">
      <c r="A24" s="28" t="s">
        <v>32</v>
      </c>
      <c r="B24" s="28"/>
      <c r="C24" s="28"/>
      <c r="D24" s="28"/>
      <c r="E24" s="20"/>
      <c r="F24" s="20"/>
      <c r="H24" s="19"/>
    </row>
    <row r="25" spans="1:8" ht="15.75" customHeight="1">
      <c r="A25" s="28" t="s">
        <v>33</v>
      </c>
      <c r="B25" s="28"/>
      <c r="C25" s="28"/>
      <c r="D25" s="28"/>
      <c r="H25" s="19"/>
    </row>
    <row r="26" spans="1:6" ht="15" customHeight="1">
      <c r="A26" s="225"/>
      <c r="B26" s="225"/>
      <c r="C26" s="225"/>
      <c r="D26" s="225"/>
      <c r="E26" s="215"/>
      <c r="F26" s="215"/>
    </row>
  </sheetData>
  <sheetProtection/>
  <mergeCells count="101">
    <mergeCell ref="O1:U1"/>
    <mergeCell ref="H1:N1"/>
    <mergeCell ref="A1:G1"/>
    <mergeCell ref="A26:F26"/>
    <mergeCell ref="T16:T17"/>
    <mergeCell ref="U16:U17"/>
    <mergeCell ref="P18:P19"/>
    <mergeCell ref="Q18:Q19"/>
    <mergeCell ref="R18:R19"/>
    <mergeCell ref="S18:S19"/>
    <mergeCell ref="T18:T19"/>
    <mergeCell ref="U18:U19"/>
    <mergeCell ref="P16:P17"/>
    <mergeCell ref="P13:P14"/>
    <mergeCell ref="Q13:Q14"/>
    <mergeCell ref="R13:R14"/>
    <mergeCell ref="S13:S14"/>
    <mergeCell ref="Q16:Q17"/>
    <mergeCell ref="R16:R17"/>
    <mergeCell ref="S16:S17"/>
    <mergeCell ref="N16:N17"/>
    <mergeCell ref="M18:M19"/>
    <mergeCell ref="J18:J19"/>
    <mergeCell ref="K18:K19"/>
    <mergeCell ref="L18:L19"/>
    <mergeCell ref="B18:B19"/>
    <mergeCell ref="C18:C19"/>
    <mergeCell ref="D18:D19"/>
    <mergeCell ref="E18:E19"/>
    <mergeCell ref="B16:B17"/>
    <mergeCell ref="C16:C17"/>
    <mergeCell ref="D16:D17"/>
    <mergeCell ref="E16:E17"/>
    <mergeCell ref="I18:I19"/>
    <mergeCell ref="N13:N14"/>
    <mergeCell ref="N18:N19"/>
    <mergeCell ref="I16:I17"/>
    <mergeCell ref="J16:J17"/>
    <mergeCell ref="K16:K17"/>
    <mergeCell ref="J13:J14"/>
    <mergeCell ref="K13:K14"/>
    <mergeCell ref="L16:L17"/>
    <mergeCell ref="M16:M17"/>
    <mergeCell ref="F18:F19"/>
    <mergeCell ref="G18:G19"/>
    <mergeCell ref="F16:F17"/>
    <mergeCell ref="G16:G17"/>
    <mergeCell ref="M13:M14"/>
    <mergeCell ref="L13:L14"/>
    <mergeCell ref="I13:I14"/>
    <mergeCell ref="A3:A4"/>
    <mergeCell ref="B3:D3"/>
    <mergeCell ref="E3:G3"/>
    <mergeCell ref="E13:E14"/>
    <mergeCell ref="F13:F14"/>
    <mergeCell ref="G13:G14"/>
    <mergeCell ref="B13:B14"/>
    <mergeCell ref="C13:C14"/>
    <mergeCell ref="D13:D14"/>
    <mergeCell ref="H3:H4"/>
    <mergeCell ref="I3:K3"/>
    <mergeCell ref="AB13:AB14"/>
    <mergeCell ref="U13:U14"/>
    <mergeCell ref="T13:T14"/>
    <mergeCell ref="L3:N3"/>
    <mergeCell ref="O3:O4"/>
    <mergeCell ref="P3:R3"/>
    <mergeCell ref="S3:U3"/>
    <mergeCell ref="W3:Y3"/>
    <mergeCell ref="Y16:Y17"/>
    <mergeCell ref="Z16:Z17"/>
    <mergeCell ref="Z3:AB3"/>
    <mergeCell ref="W13:W14"/>
    <mergeCell ref="X13:X14"/>
    <mergeCell ref="Y13:Y14"/>
    <mergeCell ref="Z13:Z14"/>
    <mergeCell ref="AA13:AA14"/>
    <mergeCell ref="AA16:AA17"/>
    <mergeCell ref="AB16:AB17"/>
    <mergeCell ref="W18:W19"/>
    <mergeCell ref="X18:X19"/>
    <mergeCell ref="Y18:Y19"/>
    <mergeCell ref="Z18:Z19"/>
    <mergeCell ref="AA18:AA19"/>
    <mergeCell ref="AB18:AB19"/>
    <mergeCell ref="V1:AB1"/>
    <mergeCell ref="AC1:AI1"/>
    <mergeCell ref="AD3:AF3"/>
    <mergeCell ref="AD13:AD14"/>
    <mergeCell ref="AE13:AE14"/>
    <mergeCell ref="AF13:AF14"/>
    <mergeCell ref="AD18:AD19"/>
    <mergeCell ref="AE18:AE19"/>
    <mergeCell ref="AF18:AF19"/>
    <mergeCell ref="V3:V4"/>
    <mergeCell ref="AC3:AC4"/>
    <mergeCell ref="AD16:AD17"/>
    <mergeCell ref="AE16:AE17"/>
    <mergeCell ref="AF16:AF17"/>
    <mergeCell ref="W16:W17"/>
    <mergeCell ref="X16:X17"/>
  </mergeCells>
  <printOptions/>
  <pageMargins left="0.787" right="0.787" top="0.984" bottom="0.984" header="0.512" footer="0.512"/>
  <pageSetup horizontalDpi="600" verticalDpi="600" orientation="portrait" paperSize="9" scale="99" r:id="rId1"/>
  <colBreaks count="2" manualBreakCount="2">
    <brk id="21" max="24" man="1"/>
    <brk id="28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="80" zoomScaleNormal="80" zoomScaleSheetLayoutView="80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9.00390625" defaultRowHeight="19.5" customHeight="1"/>
  <cols>
    <col min="1" max="1" width="9.50390625" style="33" customWidth="1"/>
    <col min="2" max="2" width="23.00390625" style="33" customWidth="1"/>
    <col min="3" max="5" width="10.75390625" style="32" hidden="1" customWidth="1"/>
    <col min="6" max="6" width="12.375" style="32" customWidth="1"/>
    <col min="7" max="7" width="12.125" style="32" customWidth="1"/>
    <col min="8" max="8" width="12.00390625" style="32" customWidth="1"/>
    <col min="9" max="11" width="12.125" style="32" hidden="1" customWidth="1"/>
    <col min="12" max="13" width="12.125" style="32" customWidth="1"/>
    <col min="14" max="14" width="11.50390625" style="32" customWidth="1"/>
    <col min="15" max="16" width="12.125" style="32" customWidth="1"/>
    <col min="17" max="17" width="12.00390625" style="32" customWidth="1"/>
    <col min="18" max="19" width="12.125" style="32" customWidth="1"/>
    <col min="20" max="20" width="11.75390625" style="32" customWidth="1"/>
    <col min="21" max="26" width="12.125" style="32" customWidth="1"/>
    <col min="27" max="16384" width="9.00390625" style="31" customWidth="1"/>
  </cols>
  <sheetData>
    <row r="1" spans="1:26" s="69" customFormat="1" ht="34.5" customHeight="1">
      <c r="A1" s="77"/>
      <c r="B1" s="72"/>
      <c r="D1" s="75"/>
      <c r="E1" s="75"/>
      <c r="F1" s="76" t="s">
        <v>96</v>
      </c>
      <c r="G1" s="75"/>
      <c r="H1" s="75"/>
      <c r="I1" s="74"/>
      <c r="J1" s="74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69" customFormat="1" ht="17.25" customHeight="1">
      <c r="A2" s="73"/>
      <c r="B2" s="72"/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67" customFormat="1" ht="19.5" customHeight="1">
      <c r="A3" s="231" t="s">
        <v>95</v>
      </c>
      <c r="B3" s="232"/>
      <c r="C3" s="226" t="s">
        <v>94</v>
      </c>
      <c r="D3" s="227"/>
      <c r="E3" s="228"/>
      <c r="F3" s="226" t="s">
        <v>93</v>
      </c>
      <c r="G3" s="227"/>
      <c r="H3" s="228"/>
      <c r="I3" s="226" t="s">
        <v>92</v>
      </c>
      <c r="J3" s="227"/>
      <c r="K3" s="228"/>
      <c r="L3" s="226" t="s">
        <v>91</v>
      </c>
      <c r="M3" s="227"/>
      <c r="N3" s="228"/>
      <c r="O3" s="226" t="s">
        <v>90</v>
      </c>
      <c r="P3" s="227"/>
      <c r="Q3" s="228"/>
      <c r="R3" s="226" t="s">
        <v>89</v>
      </c>
      <c r="S3" s="227"/>
      <c r="T3" s="228"/>
      <c r="U3" s="226" t="s">
        <v>88</v>
      </c>
      <c r="V3" s="227"/>
      <c r="W3" s="228"/>
      <c r="X3" s="226" t="s">
        <v>87</v>
      </c>
      <c r="Y3" s="227"/>
      <c r="Z3" s="228"/>
    </row>
    <row r="4" spans="1:26" s="67" customFormat="1" ht="33" customHeight="1">
      <c r="A4" s="233"/>
      <c r="B4" s="234"/>
      <c r="C4" s="68" t="s">
        <v>86</v>
      </c>
      <c r="D4" s="68" t="s">
        <v>85</v>
      </c>
      <c r="E4" s="68" t="s">
        <v>84</v>
      </c>
      <c r="F4" s="68" t="s">
        <v>86</v>
      </c>
      <c r="G4" s="68" t="s">
        <v>85</v>
      </c>
      <c r="H4" s="68" t="s">
        <v>84</v>
      </c>
      <c r="I4" s="68" t="s">
        <v>86</v>
      </c>
      <c r="J4" s="68" t="s">
        <v>85</v>
      </c>
      <c r="K4" s="68" t="s">
        <v>84</v>
      </c>
      <c r="L4" s="68" t="s">
        <v>86</v>
      </c>
      <c r="M4" s="68" t="s">
        <v>85</v>
      </c>
      <c r="N4" s="68" t="s">
        <v>84</v>
      </c>
      <c r="O4" s="68" t="s">
        <v>86</v>
      </c>
      <c r="P4" s="68" t="s">
        <v>85</v>
      </c>
      <c r="Q4" s="68" t="s">
        <v>84</v>
      </c>
      <c r="R4" s="68" t="s">
        <v>86</v>
      </c>
      <c r="S4" s="68" t="s">
        <v>85</v>
      </c>
      <c r="T4" s="68" t="s">
        <v>84</v>
      </c>
      <c r="U4" s="68" t="s">
        <v>86</v>
      </c>
      <c r="V4" s="68" t="s">
        <v>85</v>
      </c>
      <c r="W4" s="68" t="s">
        <v>84</v>
      </c>
      <c r="X4" s="68" t="s">
        <v>86</v>
      </c>
      <c r="Y4" s="68" t="s">
        <v>85</v>
      </c>
      <c r="Z4" s="68" t="s">
        <v>84</v>
      </c>
    </row>
    <row r="5" spans="1:26" ht="22.5" customHeight="1">
      <c r="A5" s="235" t="s">
        <v>83</v>
      </c>
      <c r="B5" s="55" t="s">
        <v>82</v>
      </c>
      <c r="C5" s="53">
        <v>3919.552</v>
      </c>
      <c r="D5" s="52">
        <f aca="true" t="shared" si="0" ref="D5:D10">C5/C$47*100</f>
        <v>122.08761285829179</v>
      </c>
      <c r="E5" s="52">
        <f aca="true" t="shared" si="1" ref="E5:E10">1.7*C5/1000</f>
        <v>6.6632384</v>
      </c>
      <c r="F5" s="53">
        <v>3452.886</v>
      </c>
      <c r="G5" s="52">
        <f>F5/F$47*100</f>
        <v>153.07218436298055</v>
      </c>
      <c r="H5" s="52">
        <f>1.7*F5/1000</f>
        <v>5.869906199999999</v>
      </c>
      <c r="I5" s="53">
        <v>411.695</v>
      </c>
      <c r="J5" s="52">
        <f>I5/I$48*100</f>
        <v>0.17025890507174105</v>
      </c>
      <c r="K5" s="52">
        <f>1.7*I5/1000</f>
        <v>0.6998814999999999</v>
      </c>
      <c r="L5" s="53">
        <v>960.934</v>
      </c>
      <c r="M5" s="52">
        <f>L5/L$48*100</f>
        <v>0.38590174621730877</v>
      </c>
      <c r="N5" s="52">
        <f>1.7*L5/1000</f>
        <v>1.6335878</v>
      </c>
      <c r="O5" s="53">
        <v>863.681</v>
      </c>
      <c r="P5" s="52">
        <f>O5/O$48*100</f>
        <v>0.36190460626661436</v>
      </c>
      <c r="Q5" s="52">
        <f>1.7*O5/1000</f>
        <v>1.4682577</v>
      </c>
      <c r="R5" s="53">
        <v>361.638</v>
      </c>
      <c r="S5" s="52">
        <f>R5/R$48*100</f>
        <v>0.1494191338299598</v>
      </c>
      <c r="T5" s="52">
        <f>1.7*R5/1000</f>
        <v>0.6147845999999999</v>
      </c>
      <c r="U5" s="53">
        <v>553.801</v>
      </c>
      <c r="V5" s="52">
        <f>U5/U$48*100</f>
        <v>0.23625699024854238</v>
      </c>
      <c r="W5" s="52">
        <f>1.7*U5/1000</f>
        <v>0.9414617000000001</v>
      </c>
      <c r="X5" s="53">
        <v>241.61</v>
      </c>
      <c r="Y5" s="52">
        <f>X5/X$48*100</f>
        <v>0.11415166722216447</v>
      </c>
      <c r="Z5" s="52">
        <f>1.7*X5/1000</f>
        <v>0.410737</v>
      </c>
    </row>
    <row r="6" spans="1:26" ht="19.5" customHeight="1">
      <c r="A6" s="236"/>
      <c r="B6" s="59" t="s">
        <v>81</v>
      </c>
      <c r="C6" s="48">
        <v>162.46</v>
      </c>
      <c r="D6" s="47">
        <f t="shared" si="0"/>
        <v>5.060362404927422</v>
      </c>
      <c r="E6" s="47">
        <f t="shared" si="1"/>
        <v>0.27618200000000004</v>
      </c>
      <c r="F6" s="48" t="s">
        <v>38</v>
      </c>
      <c r="G6" s="48" t="s">
        <v>38</v>
      </c>
      <c r="H6" s="48" t="s">
        <v>38</v>
      </c>
      <c r="I6" s="48" t="s">
        <v>38</v>
      </c>
      <c r="J6" s="48" t="s">
        <v>38</v>
      </c>
      <c r="K6" s="48" t="s">
        <v>38</v>
      </c>
      <c r="L6" s="48" t="s">
        <v>38</v>
      </c>
      <c r="M6" s="48" t="s">
        <v>38</v>
      </c>
      <c r="N6" s="48" t="s">
        <v>38</v>
      </c>
      <c r="O6" s="48" t="s">
        <v>38</v>
      </c>
      <c r="P6" s="48" t="s">
        <v>38</v>
      </c>
      <c r="Q6" s="48" t="s">
        <v>38</v>
      </c>
      <c r="R6" s="48" t="s">
        <v>38</v>
      </c>
      <c r="S6" s="48" t="s">
        <v>38</v>
      </c>
      <c r="T6" s="48" t="s">
        <v>38</v>
      </c>
      <c r="U6" s="48" t="s">
        <v>39</v>
      </c>
      <c r="V6" s="48" t="s">
        <v>38</v>
      </c>
      <c r="W6" s="48" t="s">
        <v>38</v>
      </c>
      <c r="X6" s="48" t="s">
        <v>39</v>
      </c>
      <c r="Y6" s="48" t="s">
        <v>38</v>
      </c>
      <c r="Z6" s="48" t="s">
        <v>38</v>
      </c>
    </row>
    <row r="7" spans="1:26" ht="19.5" customHeight="1">
      <c r="A7" s="236"/>
      <c r="B7" s="44" t="s">
        <v>37</v>
      </c>
      <c r="C7" s="46">
        <v>4082.012</v>
      </c>
      <c r="D7" s="60">
        <f t="shared" si="0"/>
        <v>127.14797526321921</v>
      </c>
      <c r="E7" s="60">
        <f t="shared" si="1"/>
        <v>6.9394204</v>
      </c>
      <c r="F7" s="62">
        <v>3452.886</v>
      </c>
      <c r="G7" s="60">
        <f>F7/F$47*100</f>
        <v>153.07218436298055</v>
      </c>
      <c r="H7" s="60">
        <f>1.7*F7/1000</f>
        <v>5.869906199999999</v>
      </c>
      <c r="I7" s="62">
        <v>411.695</v>
      </c>
      <c r="J7" s="60">
        <f>I7/I$48*100</f>
        <v>0.17025890507174105</v>
      </c>
      <c r="K7" s="60">
        <f>1.7*I7/1000</f>
        <v>0.6998814999999999</v>
      </c>
      <c r="L7" s="62">
        <v>960.934</v>
      </c>
      <c r="M7" s="60">
        <f>L7/L$48*100</f>
        <v>0.38590174621730877</v>
      </c>
      <c r="N7" s="60">
        <f>1.7*L7/1000</f>
        <v>1.6335878</v>
      </c>
      <c r="O7" s="62">
        <v>863.681</v>
      </c>
      <c r="P7" s="60">
        <f>O7/O$48*100</f>
        <v>0.36190460626661436</v>
      </c>
      <c r="Q7" s="60">
        <f>1.7*O7/1000</f>
        <v>1.4682577</v>
      </c>
      <c r="R7" s="62">
        <v>361.638</v>
      </c>
      <c r="S7" s="60">
        <f>R7/R$48*100</f>
        <v>0.1494191338299598</v>
      </c>
      <c r="T7" s="60">
        <f>1.7*R7/1000</f>
        <v>0.6147845999999999</v>
      </c>
      <c r="U7" s="62">
        <v>553.801</v>
      </c>
      <c r="V7" s="60">
        <f>U7/U$48*100</f>
        <v>0.23625699024854238</v>
      </c>
      <c r="W7" s="60">
        <f>1.7*U7/1000</f>
        <v>0.9414617000000001</v>
      </c>
      <c r="X7" s="62">
        <v>388.376</v>
      </c>
      <c r="Y7" s="60">
        <f>X7/X$48*100</f>
        <v>0.18349310007481207</v>
      </c>
      <c r="Z7" s="60">
        <f>1.7*X7/1000</f>
        <v>0.6602392</v>
      </c>
    </row>
    <row r="8" spans="1:26" ht="19.5" customHeight="1">
      <c r="A8" s="229" t="s">
        <v>80</v>
      </c>
      <c r="B8" s="55" t="s">
        <v>79</v>
      </c>
      <c r="C8" s="53">
        <v>2326.87</v>
      </c>
      <c r="D8" s="54">
        <f t="shared" si="0"/>
        <v>72.47818213193074</v>
      </c>
      <c r="E8" s="52">
        <f t="shared" si="1"/>
        <v>3.9556789999999995</v>
      </c>
      <c r="F8" s="53">
        <v>1624.692</v>
      </c>
      <c r="G8" s="52">
        <f>F8/F$47*100</f>
        <v>72.02530096767157</v>
      </c>
      <c r="H8" s="52">
        <f>1.7*F8/1000</f>
        <v>2.7619764</v>
      </c>
      <c r="I8" s="53">
        <v>1176.138</v>
      </c>
      <c r="J8" s="52">
        <f>I8/I$48*100</f>
        <v>0.4863988343148869</v>
      </c>
      <c r="K8" s="52">
        <f>1.7*I8/1000</f>
        <v>1.9994345999999998</v>
      </c>
      <c r="L8" s="53">
        <v>1109.813</v>
      </c>
      <c r="M8" s="52">
        <f>L8/L$48*100</f>
        <v>0.44569010428881706</v>
      </c>
      <c r="N8" s="52">
        <f>1.7*L8/1000</f>
        <v>1.8866821000000003</v>
      </c>
      <c r="O8" s="53">
        <v>1065.637</v>
      </c>
      <c r="P8" s="52">
        <f>O8/O$48*100</f>
        <v>0.4465293770595117</v>
      </c>
      <c r="Q8" s="52">
        <f>1.7*O8/1000</f>
        <v>1.8115828999999999</v>
      </c>
      <c r="R8" s="53">
        <v>1212.061</v>
      </c>
      <c r="S8" s="52">
        <f>R8/R$48*100</f>
        <v>0.5007911358017546</v>
      </c>
      <c r="T8" s="52">
        <f>1.7*R8/1000</f>
        <v>2.0605037</v>
      </c>
      <c r="U8" s="53">
        <v>612.811</v>
      </c>
      <c r="V8" s="52">
        <f>U8/U$48*100</f>
        <v>0.2614312405560833</v>
      </c>
      <c r="W8" s="52">
        <f>1.7*U8/1000</f>
        <v>1.0417787</v>
      </c>
      <c r="X8" s="53">
        <v>724.611</v>
      </c>
      <c r="Y8" s="52">
        <f>X8/X$48*100</f>
        <v>0.34235153237663923</v>
      </c>
      <c r="Z8" s="52">
        <f>1.7*X8/1000</f>
        <v>1.2318387</v>
      </c>
    </row>
    <row r="9" spans="1:26" ht="19.5" customHeight="1">
      <c r="A9" s="230"/>
      <c r="B9" s="50" t="s">
        <v>78</v>
      </c>
      <c r="C9" s="46">
        <v>1349.971</v>
      </c>
      <c r="D9" s="54">
        <f t="shared" si="0"/>
        <v>42.049381362441686</v>
      </c>
      <c r="E9" s="54">
        <f t="shared" si="1"/>
        <v>2.2949507</v>
      </c>
      <c r="F9" s="46">
        <v>1570.303</v>
      </c>
      <c r="G9" s="54">
        <f>F9/F$47*100</f>
        <v>69.61414605687575</v>
      </c>
      <c r="H9" s="54">
        <f>1.7*F9/1000</f>
        <v>2.6695151</v>
      </c>
      <c r="I9" s="46">
        <v>1497.531</v>
      </c>
      <c r="J9" s="54">
        <f>I9/I$48*100</f>
        <v>0.6193128125699595</v>
      </c>
      <c r="K9" s="54">
        <f>1.7*I9/1000</f>
        <v>2.5458027</v>
      </c>
      <c r="L9" s="46">
        <v>1240.164</v>
      </c>
      <c r="M9" s="54">
        <f>L9/L$48*100</f>
        <v>0.49803779780488827</v>
      </c>
      <c r="N9" s="54">
        <f>1.7*L9/1000</f>
        <v>2.1082788</v>
      </c>
      <c r="O9" s="46">
        <v>758.807</v>
      </c>
      <c r="P9" s="54">
        <f>O9/O$48*100</f>
        <v>0.3179596964242016</v>
      </c>
      <c r="Q9" s="54">
        <f>1.7*O9/1000</f>
        <v>1.2899719</v>
      </c>
      <c r="R9" s="46">
        <v>876.411</v>
      </c>
      <c r="S9" s="54">
        <f>R9/R$48*100</f>
        <v>0.3621095473900666</v>
      </c>
      <c r="T9" s="54">
        <f>1.7*R9/1000</f>
        <v>1.4898987</v>
      </c>
      <c r="U9" s="46">
        <v>330.207</v>
      </c>
      <c r="V9" s="54">
        <f>U9/U$48*100</f>
        <v>0.1408695758566713</v>
      </c>
      <c r="W9" s="54">
        <f>1.7*U9/1000</f>
        <v>0.5613519</v>
      </c>
      <c r="X9" s="46">
        <v>352.931</v>
      </c>
      <c r="Y9" s="54">
        <f>X9/X$48*100</f>
        <v>0.16674666638129929</v>
      </c>
      <c r="Z9" s="54">
        <f>1.7*X9/1000</f>
        <v>0.5999826999999999</v>
      </c>
    </row>
    <row r="10" spans="1:26" ht="19.5" customHeight="1">
      <c r="A10" s="50"/>
      <c r="B10" s="50" t="s">
        <v>77</v>
      </c>
      <c r="C10" s="46">
        <v>9715.803</v>
      </c>
      <c r="D10" s="54">
        <f t="shared" si="0"/>
        <v>302.63131992417243</v>
      </c>
      <c r="E10" s="54">
        <f t="shared" si="1"/>
        <v>16.5168651</v>
      </c>
      <c r="F10" s="46">
        <v>8870.917</v>
      </c>
      <c r="G10" s="54">
        <f>F10/F$47*100</f>
        <v>393.2625179321583</v>
      </c>
      <c r="H10" s="54">
        <f>1.7*F10/1000</f>
        <v>15.080558899999998</v>
      </c>
      <c r="I10" s="46">
        <v>7892.594</v>
      </c>
      <c r="J10" s="54">
        <f>I10/I$48*100</f>
        <v>3.26402898411638</v>
      </c>
      <c r="K10" s="54">
        <f>1.7*I10/1000</f>
        <v>13.4174098</v>
      </c>
      <c r="L10" s="46">
        <v>7645.595</v>
      </c>
      <c r="M10" s="54">
        <f>L10/L$48*100</f>
        <v>3.070396573927372</v>
      </c>
      <c r="N10" s="54">
        <f>1.7*L10/1000</f>
        <v>12.9975115</v>
      </c>
      <c r="O10" s="46">
        <v>6605.974</v>
      </c>
      <c r="P10" s="54">
        <f>O10/O$48*100</f>
        <v>2.7680734200213872</v>
      </c>
      <c r="Q10" s="54">
        <f>1.7*O10/1000</f>
        <v>11.2301558</v>
      </c>
      <c r="R10" s="46">
        <v>7857.923</v>
      </c>
      <c r="S10" s="54">
        <f>R10/R$48*100</f>
        <v>3.246683280967485</v>
      </c>
      <c r="T10" s="54">
        <f>1.7*R10/1000</f>
        <v>13.358469099999999</v>
      </c>
      <c r="U10" s="46">
        <v>6419.28</v>
      </c>
      <c r="V10" s="54">
        <f>U10/U$48*100</f>
        <v>2.738528410679401</v>
      </c>
      <c r="W10" s="54">
        <f>1.7*U10/1000</f>
        <v>10.912776</v>
      </c>
      <c r="X10" s="46">
        <v>4193.016</v>
      </c>
      <c r="Y10" s="54">
        <f>X10/X$48*100</f>
        <v>1.9810428669724396</v>
      </c>
      <c r="Z10" s="54">
        <f>1.7*X10/1000</f>
        <v>7.128127199999999</v>
      </c>
    </row>
    <row r="11" spans="1:26" ht="19.5" customHeight="1">
      <c r="A11" s="50"/>
      <c r="B11" s="50" t="s">
        <v>76</v>
      </c>
      <c r="C11" s="46" t="s">
        <v>38</v>
      </c>
      <c r="D11" s="46" t="s">
        <v>38</v>
      </c>
      <c r="E11" s="46" t="s">
        <v>38</v>
      </c>
      <c r="F11" s="46" t="s">
        <v>38</v>
      </c>
      <c r="G11" s="46" t="s">
        <v>38</v>
      </c>
      <c r="H11" s="46" t="s">
        <v>38</v>
      </c>
      <c r="I11" s="46" t="s">
        <v>38</v>
      </c>
      <c r="J11" s="46" t="s">
        <v>38</v>
      </c>
      <c r="K11" s="46" t="s">
        <v>38</v>
      </c>
      <c r="L11" s="46">
        <v>21.813</v>
      </c>
      <c r="M11" s="46" t="s">
        <v>38</v>
      </c>
      <c r="N11" s="46" t="s">
        <v>38</v>
      </c>
      <c r="O11" s="46" t="s">
        <v>38</v>
      </c>
      <c r="P11" s="46" t="s">
        <v>38</v>
      </c>
      <c r="Q11" s="46" t="s">
        <v>38</v>
      </c>
      <c r="R11" s="46">
        <v>33.526</v>
      </c>
      <c r="S11" s="54">
        <f>R11/R$48*100</f>
        <v>0.013852045085923585</v>
      </c>
      <c r="T11" s="54">
        <f>1.7*R11/1000</f>
        <v>0.05699420000000001</v>
      </c>
      <c r="U11" s="46">
        <v>56.068</v>
      </c>
      <c r="V11" s="54">
        <f>U11/U$48*100</f>
        <v>0.02391916397632953</v>
      </c>
      <c r="W11" s="54">
        <f>1.7*U11/1000</f>
        <v>0.09531559999999999</v>
      </c>
      <c r="X11" s="46" t="s">
        <v>39</v>
      </c>
      <c r="Y11" s="46" t="s">
        <v>38</v>
      </c>
      <c r="Z11" s="46" t="s">
        <v>38</v>
      </c>
    </row>
    <row r="12" spans="1:26" ht="19.5" customHeight="1">
      <c r="A12" s="50"/>
      <c r="B12" s="50" t="s">
        <v>75</v>
      </c>
      <c r="C12" s="46" t="s">
        <v>38</v>
      </c>
      <c r="D12" s="46" t="s">
        <v>38</v>
      </c>
      <c r="E12" s="46" t="s">
        <v>38</v>
      </c>
      <c r="F12" s="46" t="s">
        <v>38</v>
      </c>
      <c r="G12" s="46" t="s">
        <v>38</v>
      </c>
      <c r="H12" s="46" t="s">
        <v>38</v>
      </c>
      <c r="I12" s="46" t="s">
        <v>38</v>
      </c>
      <c r="J12" s="46" t="s">
        <v>38</v>
      </c>
      <c r="K12" s="46" t="s">
        <v>38</v>
      </c>
      <c r="L12" s="46">
        <v>31.8</v>
      </c>
      <c r="M12" s="54">
        <f>L12/L$48*100</f>
        <v>0.012770570642427492</v>
      </c>
      <c r="N12" s="46" t="s">
        <v>38</v>
      </c>
      <c r="O12" s="46" t="s">
        <v>38</v>
      </c>
      <c r="P12" s="54" t="s">
        <v>38</v>
      </c>
      <c r="Q12" s="46" t="s">
        <v>38</v>
      </c>
      <c r="R12" s="46" t="s">
        <v>39</v>
      </c>
      <c r="S12" s="54" t="s">
        <v>38</v>
      </c>
      <c r="T12" s="46" t="s">
        <v>38</v>
      </c>
      <c r="U12" s="46" t="s">
        <v>39</v>
      </c>
      <c r="V12" s="54" t="s">
        <v>38</v>
      </c>
      <c r="W12" s="46" t="s">
        <v>38</v>
      </c>
      <c r="X12" s="46" t="s">
        <v>39</v>
      </c>
      <c r="Y12" s="54" t="s">
        <v>38</v>
      </c>
      <c r="Z12" s="46" t="s">
        <v>38</v>
      </c>
    </row>
    <row r="13" spans="1:26" ht="19.5" customHeight="1">
      <c r="A13" s="50"/>
      <c r="B13" s="50" t="s">
        <v>74</v>
      </c>
      <c r="C13" s="46">
        <v>1491.578</v>
      </c>
      <c r="D13" s="54">
        <f>C13/C$47*100</f>
        <v>46.46020703691267</v>
      </c>
      <c r="E13" s="54">
        <f>1.7*C13/1000</f>
        <v>2.5356826</v>
      </c>
      <c r="F13" s="46">
        <v>1593.235</v>
      </c>
      <c r="G13" s="54">
        <f aca="true" t="shared" si="2" ref="G13:G26">F13/F$47*100</f>
        <v>70.63075979153477</v>
      </c>
      <c r="H13" s="54">
        <f aca="true" t="shared" si="3" ref="H13:H26">1.7*F13/1000</f>
        <v>2.7084995</v>
      </c>
      <c r="I13" s="46">
        <v>1341.593</v>
      </c>
      <c r="J13" s="54">
        <f>I13/I$48*100</f>
        <v>0.5548237292945319</v>
      </c>
      <c r="K13" s="54">
        <f>1.7*I13/1000</f>
        <v>2.2807081000000005</v>
      </c>
      <c r="L13" s="46">
        <v>2090.138</v>
      </c>
      <c r="M13" s="54">
        <f>L13/L$48*100</f>
        <v>0.8393790874661041</v>
      </c>
      <c r="N13" s="54">
        <f>1.7*L13/1000</f>
        <v>3.5532345999999997</v>
      </c>
      <c r="O13" s="46">
        <v>1477.644</v>
      </c>
      <c r="P13" s="54">
        <f>O13/O$48*100</f>
        <v>0.6191709323491257</v>
      </c>
      <c r="Q13" s="54">
        <f>1.7*O13/1000</f>
        <v>2.5119948</v>
      </c>
      <c r="R13" s="46">
        <v>2672.193</v>
      </c>
      <c r="S13" s="54">
        <f>R13/R$48*100</f>
        <v>1.1040785633326196</v>
      </c>
      <c r="T13" s="54">
        <f>1.7*R13/1000</f>
        <v>4.542728100000001</v>
      </c>
      <c r="U13" s="46">
        <v>3062.631</v>
      </c>
      <c r="V13" s="54">
        <f>U13/U$48*100</f>
        <v>1.3065487102801971</v>
      </c>
      <c r="W13" s="54">
        <f>1.7*U13/1000</f>
        <v>5.206472699999999</v>
      </c>
      <c r="X13" s="46">
        <v>1135.697</v>
      </c>
      <c r="Y13" s="54">
        <f>X13/X$48*100</f>
        <v>0.5365742560705703</v>
      </c>
      <c r="Z13" s="54">
        <f>1.7*X13/1000</f>
        <v>1.9306848999999997</v>
      </c>
    </row>
    <row r="14" spans="1:26" ht="19.5" customHeight="1">
      <c r="A14" s="50"/>
      <c r="B14" s="59" t="s">
        <v>73</v>
      </c>
      <c r="C14" s="48" t="s">
        <v>38</v>
      </c>
      <c r="D14" s="48" t="s">
        <v>38</v>
      </c>
      <c r="E14" s="48" t="s">
        <v>38</v>
      </c>
      <c r="F14" s="48">
        <v>93.089</v>
      </c>
      <c r="G14" s="47">
        <f t="shared" si="2"/>
        <v>4.126790334278485</v>
      </c>
      <c r="H14" s="47">
        <f t="shared" si="3"/>
        <v>0.15825129999999998</v>
      </c>
      <c r="I14" s="48" t="s">
        <v>38</v>
      </c>
      <c r="J14" s="48" t="s">
        <v>38</v>
      </c>
      <c r="K14" s="48" t="s">
        <v>38</v>
      </c>
      <c r="L14" s="48" t="s">
        <v>38</v>
      </c>
      <c r="M14" s="48" t="s">
        <v>38</v>
      </c>
      <c r="N14" s="48" t="s">
        <v>38</v>
      </c>
      <c r="O14" s="48">
        <v>40.736</v>
      </c>
      <c r="P14" s="48" t="s">
        <v>38</v>
      </c>
      <c r="Q14" s="48" t="s">
        <v>38</v>
      </c>
      <c r="R14" s="48">
        <v>13.202</v>
      </c>
      <c r="S14" s="48" t="s">
        <v>38</v>
      </c>
      <c r="T14" s="48" t="s">
        <v>38</v>
      </c>
      <c r="U14" s="48" t="s">
        <v>39</v>
      </c>
      <c r="V14" s="48" t="s">
        <v>38</v>
      </c>
      <c r="W14" s="48" t="s">
        <v>38</v>
      </c>
      <c r="X14" s="48" t="s">
        <v>39</v>
      </c>
      <c r="Y14" s="48" t="s">
        <v>38</v>
      </c>
      <c r="Z14" s="48" t="s">
        <v>38</v>
      </c>
    </row>
    <row r="15" spans="1:26" ht="19.5" customHeight="1">
      <c r="A15" s="45"/>
      <c r="B15" s="66" t="s">
        <v>37</v>
      </c>
      <c r="C15" s="42">
        <v>14884.222</v>
      </c>
      <c r="D15" s="54">
        <f aca="true" t="shared" si="4" ref="D15:D26">C15/C$47*100</f>
        <v>463.6190904554575</v>
      </c>
      <c r="E15" s="41">
        <f aca="true" t="shared" si="5" ref="E15:E26">1.7*C15/1000</f>
        <v>25.3031774</v>
      </c>
      <c r="F15" s="42">
        <v>13752.236</v>
      </c>
      <c r="G15" s="41">
        <f t="shared" si="2"/>
        <v>609.659515082519</v>
      </c>
      <c r="H15" s="41">
        <f t="shared" si="3"/>
        <v>23.3788012</v>
      </c>
      <c r="I15" s="42">
        <v>11907.856</v>
      </c>
      <c r="J15" s="41">
        <f aca="true" t="shared" si="6" ref="J15:J26">I15/I$48*100</f>
        <v>4.924564360295759</v>
      </c>
      <c r="K15" s="41">
        <f aca="true" t="shared" si="7" ref="K15:K26">1.7*I15/1000</f>
        <v>20.2433552</v>
      </c>
      <c r="L15" s="42">
        <v>12139.323</v>
      </c>
      <c r="M15" s="41">
        <f aca="true" t="shared" si="8" ref="M15:M26">L15/L$48*100</f>
        <v>4.875034022727824</v>
      </c>
      <c r="N15" s="41">
        <f aca="true" t="shared" si="9" ref="N15:N26">1.7*L15/1000</f>
        <v>20.6368491</v>
      </c>
      <c r="O15" s="42">
        <v>9948.798</v>
      </c>
      <c r="P15" s="41">
        <f aca="true" t="shared" si="10" ref="P15:P27">O15/O$48*100</f>
        <v>4.168802860102376</v>
      </c>
      <c r="Q15" s="41">
        <f aca="true" t="shared" si="11" ref="Q15:Q27">1.7*O15/1000</f>
        <v>16.9129566</v>
      </c>
      <c r="R15" s="42">
        <v>12665.316</v>
      </c>
      <c r="S15" s="41">
        <f aca="true" t="shared" si="12" ref="S15:S27">R15/R$48*100</f>
        <v>5.23296928531496</v>
      </c>
      <c r="T15" s="41">
        <f aca="true" t="shared" si="13" ref="T15:T27">1.7*R15/1000</f>
        <v>21.5310372</v>
      </c>
      <c r="U15" s="42">
        <v>10480.997</v>
      </c>
      <c r="V15" s="41">
        <f aca="true" t="shared" si="14" ref="V15:V26">U15/U$48*100</f>
        <v>4.471297101348682</v>
      </c>
      <c r="W15" s="41">
        <f aca="true" t="shared" si="15" ref="W15:W26">1.7*U15/1000</f>
        <v>17.8176949</v>
      </c>
      <c r="X15" s="42">
        <v>6460.735</v>
      </c>
      <c r="Y15" s="41">
        <f aca="true" t="shared" si="16" ref="Y15:Y26">X15/X$48*100</f>
        <v>3.052455079386576</v>
      </c>
      <c r="Z15" s="41">
        <f aca="true" t="shared" si="17" ref="Z15:Z26">1.7*X15/1000</f>
        <v>10.9832495</v>
      </c>
    </row>
    <row r="16" spans="1:26" ht="19.5" customHeight="1">
      <c r="A16" s="50" t="s">
        <v>72</v>
      </c>
      <c r="B16" s="50" t="s">
        <v>71</v>
      </c>
      <c r="C16" s="46">
        <v>33418.454</v>
      </c>
      <c r="D16" s="52">
        <f t="shared" si="4"/>
        <v>1040.9300027846632</v>
      </c>
      <c r="E16" s="54">
        <f t="shared" si="5"/>
        <v>56.811371799999996</v>
      </c>
      <c r="F16" s="46">
        <v>39507.058</v>
      </c>
      <c r="G16" s="54">
        <f t="shared" si="2"/>
        <v>1751.4136481236178</v>
      </c>
      <c r="H16" s="54">
        <f t="shared" si="3"/>
        <v>67.16199859999999</v>
      </c>
      <c r="I16" s="46">
        <v>36381.629</v>
      </c>
      <c r="J16" s="54">
        <f t="shared" si="6"/>
        <v>15.045838104097212</v>
      </c>
      <c r="K16" s="54">
        <f t="shared" si="7"/>
        <v>61.8487693</v>
      </c>
      <c r="L16" s="46">
        <v>32424.989</v>
      </c>
      <c r="M16" s="54">
        <f t="shared" si="8"/>
        <v>13.021560144793535</v>
      </c>
      <c r="N16" s="54">
        <f t="shared" si="9"/>
        <v>55.1224813</v>
      </c>
      <c r="O16" s="46">
        <v>26889.246</v>
      </c>
      <c r="P16" s="54">
        <f t="shared" si="10"/>
        <v>11.267287327654696</v>
      </c>
      <c r="Q16" s="54">
        <f t="shared" si="11"/>
        <v>45.71171819999999</v>
      </c>
      <c r="R16" s="46">
        <v>29546.369</v>
      </c>
      <c r="S16" s="54">
        <f t="shared" si="12"/>
        <v>12.20776816540401</v>
      </c>
      <c r="T16" s="54">
        <f t="shared" si="13"/>
        <v>50.2288273</v>
      </c>
      <c r="U16" s="46">
        <v>27848.582</v>
      </c>
      <c r="V16" s="54">
        <f t="shared" si="14"/>
        <v>11.880480833385516</v>
      </c>
      <c r="W16" s="54">
        <f t="shared" si="15"/>
        <v>47.342589399999994</v>
      </c>
      <c r="X16" s="46">
        <v>23001.916</v>
      </c>
      <c r="Y16" s="54">
        <f t="shared" si="16"/>
        <v>10.867542985406981</v>
      </c>
      <c r="Z16" s="54">
        <f t="shared" si="17"/>
        <v>39.1032572</v>
      </c>
    </row>
    <row r="17" spans="1:26" ht="19.5" customHeight="1">
      <c r="A17" s="50"/>
      <c r="B17" s="50" t="s">
        <v>70</v>
      </c>
      <c r="C17" s="46">
        <v>455.799</v>
      </c>
      <c r="D17" s="54">
        <f t="shared" si="4"/>
        <v>14.197390888855802</v>
      </c>
      <c r="E17" s="54">
        <f t="shared" si="5"/>
        <v>0.7748583</v>
      </c>
      <c r="F17" s="46">
        <v>3311.958</v>
      </c>
      <c r="G17" s="54">
        <f t="shared" si="2"/>
        <v>146.82461152162233</v>
      </c>
      <c r="H17" s="54">
        <f t="shared" si="3"/>
        <v>5.6303285999999995</v>
      </c>
      <c r="I17" s="46">
        <v>3635.523</v>
      </c>
      <c r="J17" s="54">
        <f t="shared" si="6"/>
        <v>1.5034920641327472</v>
      </c>
      <c r="K17" s="54">
        <f t="shared" si="7"/>
        <v>6.1803891</v>
      </c>
      <c r="L17" s="46">
        <v>1742.158</v>
      </c>
      <c r="M17" s="54">
        <f t="shared" si="8"/>
        <v>0.6996337046940312</v>
      </c>
      <c r="N17" s="54">
        <f t="shared" si="9"/>
        <v>2.9616686</v>
      </c>
      <c r="O17" s="46">
        <v>2258.708</v>
      </c>
      <c r="P17" s="54">
        <f t="shared" si="10"/>
        <v>0.9464568855992571</v>
      </c>
      <c r="Q17" s="54">
        <f t="shared" si="11"/>
        <v>3.8398036</v>
      </c>
      <c r="R17" s="46">
        <v>2161.213</v>
      </c>
      <c r="S17" s="54">
        <f t="shared" si="12"/>
        <v>0.8929553157634125</v>
      </c>
      <c r="T17" s="54">
        <f t="shared" si="13"/>
        <v>3.6740621</v>
      </c>
      <c r="U17" s="46">
        <v>3081.746</v>
      </c>
      <c r="V17" s="54">
        <f t="shared" si="14"/>
        <v>1.3147033585538566</v>
      </c>
      <c r="W17" s="54">
        <f t="shared" si="15"/>
        <v>5.2389682</v>
      </c>
      <c r="X17" s="46">
        <v>4781.976</v>
      </c>
      <c r="Y17" s="54">
        <f t="shared" si="16"/>
        <v>2.259304387303411</v>
      </c>
      <c r="Z17" s="54">
        <f t="shared" si="17"/>
        <v>8.1293592</v>
      </c>
    </row>
    <row r="18" spans="1:26" ht="19.5" customHeight="1">
      <c r="A18" s="50"/>
      <c r="B18" s="50" t="s">
        <v>69</v>
      </c>
      <c r="C18" s="46">
        <v>54227.896</v>
      </c>
      <c r="D18" s="54">
        <f t="shared" si="4"/>
        <v>1689.1099730192914</v>
      </c>
      <c r="E18" s="54">
        <f t="shared" si="5"/>
        <v>92.1874232</v>
      </c>
      <c r="F18" s="46">
        <v>55704.463</v>
      </c>
      <c r="G18" s="54">
        <f t="shared" si="2"/>
        <v>2469.4715754232343</v>
      </c>
      <c r="H18" s="54">
        <f t="shared" si="3"/>
        <v>94.6975871</v>
      </c>
      <c r="I18" s="46">
        <v>63380.053</v>
      </c>
      <c r="J18" s="54">
        <f t="shared" si="6"/>
        <v>26.211196218484357</v>
      </c>
      <c r="K18" s="54">
        <f t="shared" si="7"/>
        <v>107.7460901</v>
      </c>
      <c r="L18" s="46">
        <v>72789.279</v>
      </c>
      <c r="M18" s="54">
        <f t="shared" si="8"/>
        <v>29.23146633587622</v>
      </c>
      <c r="N18" s="54">
        <f t="shared" si="9"/>
        <v>123.74177429999999</v>
      </c>
      <c r="O18" s="46">
        <v>69148.948</v>
      </c>
      <c r="P18" s="54">
        <f t="shared" si="10"/>
        <v>28.97519199761323</v>
      </c>
      <c r="Q18" s="54">
        <f t="shared" si="11"/>
        <v>117.55321160000001</v>
      </c>
      <c r="R18" s="46">
        <v>66872.855</v>
      </c>
      <c r="S18" s="54">
        <f t="shared" si="12"/>
        <v>27.630072256888095</v>
      </c>
      <c r="T18" s="54">
        <f t="shared" si="13"/>
        <v>113.68385349999998</v>
      </c>
      <c r="U18" s="46">
        <v>66136.103</v>
      </c>
      <c r="V18" s="54">
        <f t="shared" si="14"/>
        <v>28.214316408868157</v>
      </c>
      <c r="W18" s="54">
        <f t="shared" si="15"/>
        <v>112.43137510000001</v>
      </c>
      <c r="X18" s="46">
        <v>62384.89</v>
      </c>
      <c r="Y18" s="54">
        <f t="shared" si="16"/>
        <v>29.474521762225635</v>
      </c>
      <c r="Z18" s="54">
        <f t="shared" si="17"/>
        <v>106.054313</v>
      </c>
    </row>
    <row r="19" spans="1:26" ht="19.5" customHeight="1">
      <c r="A19" s="50"/>
      <c r="B19" s="50" t="s">
        <v>68</v>
      </c>
      <c r="C19" s="46">
        <v>16800.607</v>
      </c>
      <c r="D19" s="54">
        <f t="shared" si="4"/>
        <v>523.311338438757</v>
      </c>
      <c r="E19" s="54">
        <f t="shared" si="5"/>
        <v>28.5610319</v>
      </c>
      <c r="F19" s="46">
        <v>18202.197</v>
      </c>
      <c r="G19" s="54">
        <f t="shared" si="2"/>
        <v>806.9336940157572</v>
      </c>
      <c r="H19" s="54">
        <f t="shared" si="3"/>
        <v>30.9437349</v>
      </c>
      <c r="I19" s="46">
        <v>17886.95</v>
      </c>
      <c r="J19" s="54">
        <f t="shared" si="6"/>
        <v>7.39725408876226</v>
      </c>
      <c r="K19" s="54">
        <f t="shared" si="7"/>
        <v>30.407815</v>
      </c>
      <c r="L19" s="46">
        <v>17872.211</v>
      </c>
      <c r="M19" s="54">
        <f t="shared" si="8"/>
        <v>7.177306072700304</v>
      </c>
      <c r="N19" s="54">
        <f t="shared" si="9"/>
        <v>30.3827587</v>
      </c>
      <c r="O19" s="46">
        <v>16873.902</v>
      </c>
      <c r="P19" s="54">
        <f t="shared" si="10"/>
        <v>7.070599977875439</v>
      </c>
      <c r="Q19" s="54">
        <f t="shared" si="11"/>
        <v>28.685633399999997</v>
      </c>
      <c r="R19" s="46">
        <v>16677.015</v>
      </c>
      <c r="S19" s="54">
        <f t="shared" si="12"/>
        <v>6.89049584437821</v>
      </c>
      <c r="T19" s="54">
        <f t="shared" si="13"/>
        <v>28.3509255</v>
      </c>
      <c r="U19" s="46">
        <v>19569.82</v>
      </c>
      <c r="V19" s="54">
        <f t="shared" si="14"/>
        <v>8.348678989214047</v>
      </c>
      <c r="W19" s="54">
        <f t="shared" si="15"/>
        <v>33.268693999999996</v>
      </c>
      <c r="X19" s="46">
        <v>16317.583</v>
      </c>
      <c r="Y19" s="54">
        <f t="shared" si="16"/>
        <v>7.709446233541857</v>
      </c>
      <c r="Z19" s="54">
        <f t="shared" si="17"/>
        <v>27.7398911</v>
      </c>
    </row>
    <row r="20" spans="1:26" ht="19.5" customHeight="1">
      <c r="A20" s="50"/>
      <c r="B20" s="50" t="s">
        <v>67</v>
      </c>
      <c r="C20" s="46">
        <v>9527.091</v>
      </c>
      <c r="D20" s="54">
        <f t="shared" si="4"/>
        <v>296.7532507984882</v>
      </c>
      <c r="E20" s="54">
        <f t="shared" si="5"/>
        <v>16.1960547</v>
      </c>
      <c r="F20" s="46">
        <v>8810.451</v>
      </c>
      <c r="G20" s="54">
        <f t="shared" si="2"/>
        <v>390.58195949504454</v>
      </c>
      <c r="H20" s="54">
        <f t="shared" si="3"/>
        <v>14.977766699999998</v>
      </c>
      <c r="I20" s="46">
        <v>5640.214</v>
      </c>
      <c r="J20" s="54">
        <f t="shared" si="6"/>
        <v>2.3325438978134416</v>
      </c>
      <c r="K20" s="54">
        <f t="shared" si="7"/>
        <v>9.5883638</v>
      </c>
      <c r="L20" s="46">
        <v>4952.262</v>
      </c>
      <c r="M20" s="54">
        <f t="shared" si="8"/>
        <v>1.9887802424782786</v>
      </c>
      <c r="N20" s="54">
        <f t="shared" si="9"/>
        <v>8.4188454</v>
      </c>
      <c r="O20" s="46">
        <v>5239.694</v>
      </c>
      <c r="P20" s="54">
        <f t="shared" si="10"/>
        <v>2.195566874838675</v>
      </c>
      <c r="Q20" s="54">
        <f t="shared" si="11"/>
        <v>8.9074798</v>
      </c>
      <c r="R20" s="46">
        <v>4541.24</v>
      </c>
      <c r="S20" s="54">
        <f t="shared" si="12"/>
        <v>1.8763187146095452</v>
      </c>
      <c r="T20" s="54">
        <f t="shared" si="13"/>
        <v>7.720107999999999</v>
      </c>
      <c r="U20" s="46">
        <v>4116.632</v>
      </c>
      <c r="V20" s="54">
        <f t="shared" si="14"/>
        <v>1.75619597342879</v>
      </c>
      <c r="W20" s="54">
        <f t="shared" si="15"/>
        <v>6.9982744</v>
      </c>
      <c r="X20" s="46">
        <v>4173.654</v>
      </c>
      <c r="Y20" s="54">
        <f t="shared" si="16"/>
        <v>1.9718950478393098</v>
      </c>
      <c r="Z20" s="54">
        <f t="shared" si="17"/>
        <v>7.095211800000001</v>
      </c>
    </row>
    <row r="21" spans="1:26" ht="19.5" customHeight="1">
      <c r="A21" s="50"/>
      <c r="B21" s="50" t="s">
        <v>66</v>
      </c>
      <c r="C21" s="46">
        <v>22283.249</v>
      </c>
      <c r="D21" s="54">
        <f t="shared" si="4"/>
        <v>694.0866397835563</v>
      </c>
      <c r="E21" s="54">
        <f t="shared" si="5"/>
        <v>37.8815233</v>
      </c>
      <c r="F21" s="46">
        <v>23772.399</v>
      </c>
      <c r="G21" s="54">
        <f t="shared" si="2"/>
        <v>1053.870021332397</v>
      </c>
      <c r="H21" s="54">
        <f t="shared" si="3"/>
        <v>40.4130783</v>
      </c>
      <c r="I21" s="46">
        <v>21842.214</v>
      </c>
      <c r="J21" s="54">
        <f t="shared" si="6"/>
        <v>9.032976936767884</v>
      </c>
      <c r="K21" s="54">
        <f t="shared" si="7"/>
        <v>37.1317638</v>
      </c>
      <c r="L21" s="46">
        <v>23510.9</v>
      </c>
      <c r="M21" s="54">
        <f t="shared" si="8"/>
        <v>9.441748720661904</v>
      </c>
      <c r="N21" s="54">
        <f t="shared" si="9"/>
        <v>39.96853</v>
      </c>
      <c r="O21" s="46">
        <v>24709.386</v>
      </c>
      <c r="P21" s="54">
        <f t="shared" si="10"/>
        <v>10.353869786900248</v>
      </c>
      <c r="Q21" s="54">
        <f t="shared" si="11"/>
        <v>42.00595619999999</v>
      </c>
      <c r="R21" s="46">
        <v>25914.465</v>
      </c>
      <c r="S21" s="54">
        <f t="shared" si="12"/>
        <v>10.707162726170395</v>
      </c>
      <c r="T21" s="54">
        <f t="shared" si="13"/>
        <v>44.054590499999996</v>
      </c>
      <c r="U21" s="46">
        <v>25825.579</v>
      </c>
      <c r="V21" s="54">
        <f t="shared" si="14"/>
        <v>11.017447722134776</v>
      </c>
      <c r="W21" s="54">
        <f t="shared" si="15"/>
        <v>43.9034843</v>
      </c>
      <c r="X21" s="46">
        <v>25641.139</v>
      </c>
      <c r="Y21" s="54">
        <f t="shared" si="16"/>
        <v>12.114476910414563</v>
      </c>
      <c r="Z21" s="54">
        <f t="shared" si="17"/>
        <v>43.58993629999999</v>
      </c>
    </row>
    <row r="22" spans="1:26" ht="19.5" customHeight="1">
      <c r="A22" s="50"/>
      <c r="B22" s="50" t="s">
        <v>65</v>
      </c>
      <c r="C22" s="46">
        <v>13776.13</v>
      </c>
      <c r="D22" s="54">
        <f t="shared" si="4"/>
        <v>429.1038430222381</v>
      </c>
      <c r="E22" s="54">
        <f t="shared" si="5"/>
        <v>23.419421</v>
      </c>
      <c r="F22" s="46">
        <v>7565.362</v>
      </c>
      <c r="G22" s="54">
        <f t="shared" si="2"/>
        <v>335.3850914384916</v>
      </c>
      <c r="H22" s="54">
        <f t="shared" si="3"/>
        <v>12.861115400000001</v>
      </c>
      <c r="I22" s="46">
        <v>6485.493</v>
      </c>
      <c r="J22" s="54">
        <f t="shared" si="6"/>
        <v>2.6821140335210316</v>
      </c>
      <c r="K22" s="54">
        <f t="shared" si="7"/>
        <v>11.0253381</v>
      </c>
      <c r="L22" s="46">
        <v>6462.365</v>
      </c>
      <c r="M22" s="54">
        <f t="shared" si="8"/>
        <v>2.5952229166556897</v>
      </c>
      <c r="N22" s="54">
        <f t="shared" si="9"/>
        <v>10.986020499999999</v>
      </c>
      <c r="O22" s="46">
        <v>4153.572</v>
      </c>
      <c r="P22" s="54">
        <f t="shared" si="10"/>
        <v>1.7404537546386156</v>
      </c>
      <c r="Q22" s="54">
        <f t="shared" si="11"/>
        <v>7.0610724</v>
      </c>
      <c r="R22" s="46">
        <v>4922.295</v>
      </c>
      <c r="S22" s="54">
        <f t="shared" si="12"/>
        <v>2.0337604326855643</v>
      </c>
      <c r="T22" s="54">
        <f t="shared" si="13"/>
        <v>8.3679015</v>
      </c>
      <c r="U22" s="46">
        <v>5055.088</v>
      </c>
      <c r="V22" s="54">
        <f t="shared" si="14"/>
        <v>2.1565505954693536</v>
      </c>
      <c r="W22" s="54">
        <f t="shared" si="15"/>
        <v>8.593649599999999</v>
      </c>
      <c r="X22" s="46">
        <v>7226.937</v>
      </c>
      <c r="Y22" s="54">
        <f t="shared" si="16"/>
        <v>3.4144568000477946</v>
      </c>
      <c r="Z22" s="54">
        <f t="shared" si="17"/>
        <v>12.2857929</v>
      </c>
    </row>
    <row r="23" spans="1:26" ht="19.5" customHeight="1">
      <c r="A23" s="50"/>
      <c r="B23" s="51" t="s">
        <v>64</v>
      </c>
      <c r="C23" s="46">
        <v>55495.6</v>
      </c>
      <c r="D23" s="54">
        <f t="shared" si="4"/>
        <v>1728.596872330975</v>
      </c>
      <c r="E23" s="54">
        <f t="shared" si="5"/>
        <v>94.34252</v>
      </c>
      <c r="F23" s="46">
        <v>59479.39</v>
      </c>
      <c r="G23" s="54">
        <f t="shared" si="2"/>
        <v>2636.8203734144777</v>
      </c>
      <c r="H23" s="54">
        <f t="shared" si="3"/>
        <v>101.114963</v>
      </c>
      <c r="I23" s="46">
        <v>60455.601</v>
      </c>
      <c r="J23" s="54">
        <f t="shared" si="6"/>
        <v>25.00177177695637</v>
      </c>
      <c r="K23" s="54">
        <f t="shared" si="7"/>
        <v>102.7745217</v>
      </c>
      <c r="L23" s="46">
        <v>61088.763</v>
      </c>
      <c r="M23" s="54">
        <f t="shared" si="8"/>
        <v>24.53265293553493</v>
      </c>
      <c r="N23" s="54">
        <f t="shared" si="9"/>
        <v>103.8508971</v>
      </c>
      <c r="O23" s="46">
        <v>62495.608</v>
      </c>
      <c r="P23" s="54">
        <f t="shared" si="10"/>
        <v>26.187271002410238</v>
      </c>
      <c r="Q23" s="54">
        <f t="shared" si="11"/>
        <v>106.2425336</v>
      </c>
      <c r="R23" s="46">
        <v>57677.701</v>
      </c>
      <c r="S23" s="54">
        <f t="shared" si="12"/>
        <v>23.83088094924595</v>
      </c>
      <c r="T23" s="54">
        <f t="shared" si="13"/>
        <v>98.0520917</v>
      </c>
      <c r="U23" s="46">
        <v>53516.621</v>
      </c>
      <c r="V23" s="54">
        <f t="shared" si="14"/>
        <v>22.830720431584513</v>
      </c>
      <c r="W23" s="54">
        <f t="shared" si="15"/>
        <v>90.97825569999999</v>
      </c>
      <c r="X23" s="46">
        <v>45182.418</v>
      </c>
      <c r="Y23" s="54">
        <f t="shared" si="16"/>
        <v>21.346998650009244</v>
      </c>
      <c r="Z23" s="54">
        <f t="shared" si="17"/>
        <v>76.8101106</v>
      </c>
    </row>
    <row r="24" spans="1:26" ht="19.5" customHeight="1">
      <c r="A24" s="50"/>
      <c r="B24" s="59" t="s">
        <v>63</v>
      </c>
      <c r="C24" s="48">
        <v>281.64</v>
      </c>
      <c r="D24" s="47">
        <f t="shared" si="4"/>
        <v>8.772623831858665</v>
      </c>
      <c r="E24" s="47">
        <f t="shared" si="5"/>
        <v>0.47878799999999994</v>
      </c>
      <c r="F24" s="48">
        <v>291.903</v>
      </c>
      <c r="G24" s="47">
        <f t="shared" si="2"/>
        <v>12.94054591785165</v>
      </c>
      <c r="H24" s="47">
        <f t="shared" si="3"/>
        <v>0.49623510000000004</v>
      </c>
      <c r="I24" s="48">
        <v>631.281</v>
      </c>
      <c r="J24" s="47">
        <f t="shared" si="6"/>
        <v>0.26106999563413147</v>
      </c>
      <c r="K24" s="47">
        <f t="shared" si="7"/>
        <v>1.0731777</v>
      </c>
      <c r="L24" s="48">
        <v>933.846</v>
      </c>
      <c r="M24" s="47">
        <f t="shared" si="8"/>
        <v>0.3750234689354825</v>
      </c>
      <c r="N24" s="47">
        <f t="shared" si="9"/>
        <v>1.5875382</v>
      </c>
      <c r="O24" s="48">
        <v>451.816</v>
      </c>
      <c r="P24" s="47">
        <f t="shared" si="10"/>
        <v>0.18932255263801873</v>
      </c>
      <c r="Q24" s="47">
        <f t="shared" si="11"/>
        <v>0.7680872</v>
      </c>
      <c r="R24" s="48">
        <v>872.047</v>
      </c>
      <c r="S24" s="47">
        <f t="shared" si="12"/>
        <v>0.36030645949544843</v>
      </c>
      <c r="T24" s="47">
        <f t="shared" si="13"/>
        <v>1.4824799</v>
      </c>
      <c r="U24" s="48">
        <v>698.886</v>
      </c>
      <c r="V24" s="47">
        <f t="shared" si="14"/>
        <v>0.29815168785690666</v>
      </c>
      <c r="W24" s="47">
        <f t="shared" si="15"/>
        <v>1.1881062</v>
      </c>
      <c r="X24" s="48">
        <v>788.349</v>
      </c>
      <c r="Y24" s="47">
        <f t="shared" si="16"/>
        <v>0.37246534788678504</v>
      </c>
      <c r="Z24" s="47">
        <f t="shared" si="17"/>
        <v>1.3401933000000001</v>
      </c>
    </row>
    <row r="25" spans="1:26" ht="19.5" customHeight="1">
      <c r="A25" s="45"/>
      <c r="B25" s="66" t="s">
        <v>37</v>
      </c>
      <c r="C25" s="42">
        <v>206266.466</v>
      </c>
      <c r="D25" s="41">
        <f t="shared" si="4"/>
        <v>6424.861934898683</v>
      </c>
      <c r="E25" s="41">
        <f t="shared" si="5"/>
        <v>350.65299219999997</v>
      </c>
      <c r="F25" s="42">
        <v>216645.181</v>
      </c>
      <c r="G25" s="41">
        <f t="shared" si="2"/>
        <v>9604.241520682494</v>
      </c>
      <c r="H25" s="41">
        <f t="shared" si="3"/>
        <v>368.2968077</v>
      </c>
      <c r="I25" s="42">
        <v>216338.958</v>
      </c>
      <c r="J25" s="41">
        <f t="shared" si="6"/>
        <v>89.46825711616945</v>
      </c>
      <c r="K25" s="41">
        <f t="shared" si="7"/>
        <v>367.7762286</v>
      </c>
      <c r="L25" s="42">
        <v>221776.773</v>
      </c>
      <c r="M25" s="41">
        <f t="shared" si="8"/>
        <v>89.06339454233037</v>
      </c>
      <c r="N25" s="41">
        <f t="shared" si="9"/>
        <v>377.02051409999996</v>
      </c>
      <c r="O25" s="42">
        <v>212220.88</v>
      </c>
      <c r="P25" s="41">
        <f t="shared" si="10"/>
        <v>88.92602016016842</v>
      </c>
      <c r="Q25" s="41">
        <f t="shared" si="11"/>
        <v>360.775496</v>
      </c>
      <c r="R25" s="42">
        <v>209224.323</v>
      </c>
      <c r="S25" s="41">
        <f t="shared" si="12"/>
        <v>86.44588544019085</v>
      </c>
      <c r="T25" s="41">
        <f t="shared" si="13"/>
        <v>355.6813491</v>
      </c>
      <c r="U25" s="42">
        <v>205849.057</v>
      </c>
      <c r="V25" s="41">
        <f t="shared" si="14"/>
        <v>87.81724600049591</v>
      </c>
      <c r="W25" s="41">
        <f t="shared" si="15"/>
        <v>349.9433969</v>
      </c>
      <c r="X25" s="42">
        <v>189498.862</v>
      </c>
      <c r="Y25" s="41">
        <f t="shared" si="16"/>
        <v>89.53110812467557</v>
      </c>
      <c r="Z25" s="41">
        <f t="shared" si="17"/>
        <v>322.14806539999995</v>
      </c>
    </row>
    <row r="26" spans="1:26" s="64" customFormat="1" ht="19.5" customHeight="1">
      <c r="A26" s="55" t="s">
        <v>62</v>
      </c>
      <c r="B26" s="50" t="s">
        <v>61</v>
      </c>
      <c r="C26" s="53">
        <v>879.781</v>
      </c>
      <c r="D26" s="54">
        <f t="shared" si="4"/>
        <v>27.403734439058546</v>
      </c>
      <c r="E26" s="52">
        <f t="shared" si="5"/>
        <v>1.4956276999999998</v>
      </c>
      <c r="F26" s="53">
        <v>1688.798</v>
      </c>
      <c r="G26" s="52">
        <f t="shared" si="2"/>
        <v>74.86722666425501</v>
      </c>
      <c r="H26" s="52">
        <f t="shared" si="3"/>
        <v>2.8709566</v>
      </c>
      <c r="I26" s="53">
        <v>1582.727</v>
      </c>
      <c r="J26" s="52">
        <f t="shared" si="6"/>
        <v>0.6545461228518237</v>
      </c>
      <c r="K26" s="52">
        <f t="shared" si="7"/>
        <v>2.6906359</v>
      </c>
      <c r="L26" s="53">
        <v>1735.979</v>
      </c>
      <c r="M26" s="52">
        <f t="shared" si="8"/>
        <v>0.6971522784047369</v>
      </c>
      <c r="N26" s="52">
        <f t="shared" si="9"/>
        <v>2.9511643</v>
      </c>
      <c r="O26" s="53">
        <v>3792.326</v>
      </c>
      <c r="P26" s="52">
        <f t="shared" si="10"/>
        <v>1.5890823670598804</v>
      </c>
      <c r="Q26" s="52">
        <f t="shared" si="11"/>
        <v>6.4469542</v>
      </c>
      <c r="R26" s="65">
        <v>8423.497</v>
      </c>
      <c r="S26" s="52">
        <f t="shared" si="12"/>
        <v>3.480363306840722</v>
      </c>
      <c r="T26" s="52">
        <f t="shared" si="13"/>
        <v>14.3199449</v>
      </c>
      <c r="U26" s="53">
        <v>8734.211</v>
      </c>
      <c r="V26" s="52">
        <f t="shared" si="14"/>
        <v>3.7261008973543044</v>
      </c>
      <c r="W26" s="52">
        <f t="shared" si="15"/>
        <v>14.848158699999997</v>
      </c>
      <c r="X26" s="53">
        <v>9629.382</v>
      </c>
      <c r="Y26" s="52">
        <f t="shared" si="16"/>
        <v>4.549521996685155</v>
      </c>
      <c r="Z26" s="52">
        <f t="shared" si="17"/>
        <v>16.3699494</v>
      </c>
    </row>
    <row r="27" spans="1:26" s="64" customFormat="1" ht="19.5" customHeight="1">
      <c r="A27" s="50"/>
      <c r="B27" s="50" t="s">
        <v>60</v>
      </c>
      <c r="C27" s="46" t="s">
        <v>38</v>
      </c>
      <c r="D27" s="46" t="s">
        <v>38</v>
      </c>
      <c r="E27" s="46" t="s">
        <v>38</v>
      </c>
      <c r="F27" s="46" t="s">
        <v>38</v>
      </c>
      <c r="G27" s="46" t="s">
        <v>38</v>
      </c>
      <c r="H27" s="46" t="s">
        <v>38</v>
      </c>
      <c r="I27" s="46" t="s">
        <v>38</v>
      </c>
      <c r="J27" s="46" t="s">
        <v>38</v>
      </c>
      <c r="K27" s="46" t="s">
        <v>38</v>
      </c>
      <c r="L27" s="46" t="s">
        <v>38</v>
      </c>
      <c r="M27" s="46" t="s">
        <v>38</v>
      </c>
      <c r="N27" s="46" t="s">
        <v>38</v>
      </c>
      <c r="O27" s="46">
        <v>150.655</v>
      </c>
      <c r="P27" s="54">
        <f t="shared" si="10"/>
        <v>0.06312832915983656</v>
      </c>
      <c r="Q27" s="54">
        <f t="shared" si="11"/>
        <v>0.2561135</v>
      </c>
      <c r="R27" s="46">
        <v>379.778</v>
      </c>
      <c r="S27" s="54">
        <f t="shared" si="12"/>
        <v>0.15691409588504107</v>
      </c>
      <c r="T27" s="54">
        <f t="shared" si="13"/>
        <v>0.6456226</v>
      </c>
      <c r="U27" s="46" t="s">
        <v>39</v>
      </c>
      <c r="V27" s="54" t="s">
        <v>38</v>
      </c>
      <c r="W27" s="54" t="s">
        <v>38</v>
      </c>
      <c r="X27" s="46">
        <v>303.432</v>
      </c>
      <c r="Y27" s="54" t="s">
        <v>38</v>
      </c>
      <c r="Z27" s="54" t="s">
        <v>38</v>
      </c>
    </row>
    <row r="28" spans="1:26" s="64" customFormat="1" ht="19.5" customHeight="1">
      <c r="A28" s="50"/>
      <c r="B28" s="59" t="s">
        <v>59</v>
      </c>
      <c r="C28" s="48">
        <v>327.958</v>
      </c>
      <c r="D28" s="47">
        <f>C28/C$47*100</f>
        <v>10.215353524530268</v>
      </c>
      <c r="E28" s="47">
        <f>1.7*C28/1000</f>
        <v>0.5575285999999999</v>
      </c>
      <c r="F28" s="48">
        <v>187.565</v>
      </c>
      <c r="G28" s="47">
        <f>F28/F$47*100</f>
        <v>8.31506868748127</v>
      </c>
      <c r="H28" s="47">
        <f>1.7*F28/1000</f>
        <v>0.3188605</v>
      </c>
      <c r="I28" s="48">
        <v>163.215</v>
      </c>
      <c r="J28" s="47">
        <f>I28/I$48*100</f>
        <v>0.06749852971564925</v>
      </c>
      <c r="K28" s="47">
        <f>1.7*I28/1000</f>
        <v>0.27746550000000003</v>
      </c>
      <c r="L28" s="48">
        <v>163.215</v>
      </c>
      <c r="M28" s="47">
        <f>L28/L$48*100</f>
        <v>0.06554555620766676</v>
      </c>
      <c r="N28" s="47">
        <f>1.7*L28/1000</f>
        <v>0.27746550000000003</v>
      </c>
      <c r="O28" s="48" t="s">
        <v>38</v>
      </c>
      <c r="P28" s="48" t="s">
        <v>38</v>
      </c>
      <c r="Q28" s="48" t="s">
        <v>38</v>
      </c>
      <c r="R28" s="48" t="s">
        <v>39</v>
      </c>
      <c r="S28" s="48" t="s">
        <v>38</v>
      </c>
      <c r="T28" s="48" t="s">
        <v>38</v>
      </c>
      <c r="U28" s="48" t="s">
        <v>39</v>
      </c>
      <c r="V28" s="48" t="s">
        <v>38</v>
      </c>
      <c r="W28" s="48" t="s">
        <v>38</v>
      </c>
      <c r="X28" s="48">
        <v>99.933</v>
      </c>
      <c r="Y28" s="48" t="s">
        <v>38</v>
      </c>
      <c r="Z28" s="48" t="s">
        <v>38</v>
      </c>
    </row>
    <row r="29" spans="1:26" ht="19.5" customHeight="1">
      <c r="A29" s="45"/>
      <c r="B29" s="44" t="s">
        <v>37</v>
      </c>
      <c r="C29" s="62">
        <v>1207.739</v>
      </c>
      <c r="D29" s="54">
        <f>C29/C$47*100</f>
        <v>37.61908796358882</v>
      </c>
      <c r="E29" s="60">
        <f>1.7*C29/1000</f>
        <v>2.0531563</v>
      </c>
      <c r="F29" s="62">
        <v>1876.363</v>
      </c>
      <c r="G29" s="60">
        <f>F29/F$47*100</f>
        <v>83.18229535173629</v>
      </c>
      <c r="H29" s="60">
        <f>1.7*F29/1000</f>
        <v>3.1898171000000004</v>
      </c>
      <c r="I29" s="62">
        <v>1745.942</v>
      </c>
      <c r="J29" s="60">
        <f>I29/I$48*100</f>
        <v>0.7220446525674729</v>
      </c>
      <c r="K29" s="60">
        <f>1.7*I29/1000</f>
        <v>2.9681014</v>
      </c>
      <c r="L29" s="62">
        <v>1735.979</v>
      </c>
      <c r="M29" s="60">
        <f>L29/L$48*100</f>
        <v>0.6971522784047369</v>
      </c>
      <c r="N29" s="60">
        <f>1.7*L29/1000</f>
        <v>2.9511643</v>
      </c>
      <c r="O29" s="62">
        <v>3792.326</v>
      </c>
      <c r="P29" s="60">
        <f>O29/O$48*100</f>
        <v>1.5890823670598804</v>
      </c>
      <c r="Q29" s="60">
        <f>1.7*O29/1000</f>
        <v>6.4469542</v>
      </c>
      <c r="R29" s="63">
        <v>8803.275</v>
      </c>
      <c r="S29" s="60">
        <f>R29/R$48*100</f>
        <v>3.637277402725763</v>
      </c>
      <c r="T29" s="60">
        <f>1.7*R29/1000</f>
        <v>14.965567499999999</v>
      </c>
      <c r="U29" s="62">
        <v>8734.211</v>
      </c>
      <c r="V29" s="60">
        <f>U29/U$48*100</f>
        <v>3.7261008973543044</v>
      </c>
      <c r="W29" s="60">
        <f>1.7*U29/1000</f>
        <v>14.848158699999997</v>
      </c>
      <c r="X29" s="62">
        <v>10032.747</v>
      </c>
      <c r="Y29" s="60">
        <f>X29/X$48*100</f>
        <v>4.74009683733359</v>
      </c>
      <c r="Z29" s="60">
        <f>1.7*X29/1000</f>
        <v>17.055669899999998</v>
      </c>
    </row>
    <row r="30" spans="1:26" ht="19.5" customHeight="1">
      <c r="A30" s="61" t="s">
        <v>58</v>
      </c>
      <c r="B30" s="61" t="s">
        <v>57</v>
      </c>
      <c r="C30" s="38" t="s">
        <v>38</v>
      </c>
      <c r="D30" s="38" t="s">
        <v>38</v>
      </c>
      <c r="E30" s="46" t="s">
        <v>38</v>
      </c>
      <c r="F30" s="38" t="s">
        <v>38</v>
      </c>
      <c r="G30" s="46" t="s">
        <v>38</v>
      </c>
      <c r="H30" s="46" t="s">
        <v>38</v>
      </c>
      <c r="I30" s="38" t="s">
        <v>38</v>
      </c>
      <c r="J30" s="38" t="s">
        <v>38</v>
      </c>
      <c r="K30" s="38" t="s">
        <v>38</v>
      </c>
      <c r="L30" s="38" t="s">
        <v>38</v>
      </c>
      <c r="M30" s="38" t="s">
        <v>38</v>
      </c>
      <c r="N30" s="38" t="s">
        <v>38</v>
      </c>
      <c r="O30" s="38" t="s">
        <v>38</v>
      </c>
      <c r="P30" s="38" t="s">
        <v>38</v>
      </c>
      <c r="Q30" s="38" t="s">
        <v>38</v>
      </c>
      <c r="R30" s="38" t="s">
        <v>39</v>
      </c>
      <c r="S30" s="38" t="s">
        <v>38</v>
      </c>
      <c r="T30" s="38" t="s">
        <v>38</v>
      </c>
      <c r="U30" s="38" t="s">
        <v>39</v>
      </c>
      <c r="V30" s="38" t="s">
        <v>38</v>
      </c>
      <c r="W30" s="38" t="s">
        <v>38</v>
      </c>
      <c r="X30" s="38" t="s">
        <v>39</v>
      </c>
      <c r="Y30" s="38" t="s">
        <v>38</v>
      </c>
      <c r="Z30" s="38" t="s">
        <v>38</v>
      </c>
    </row>
    <row r="31" spans="1:26" ht="19.5" customHeight="1">
      <c r="A31" s="55" t="s">
        <v>56</v>
      </c>
      <c r="B31" s="55" t="s">
        <v>55</v>
      </c>
      <c r="C31" s="53">
        <v>573.487</v>
      </c>
      <c r="D31" s="54">
        <f>C31/C$47*100</f>
        <v>17.86317896414263</v>
      </c>
      <c r="E31" s="52">
        <f>1.7*C31/1000</f>
        <v>0.9749279</v>
      </c>
      <c r="F31" s="53">
        <v>619.067</v>
      </c>
      <c r="G31" s="52">
        <f>F31/F$47*100</f>
        <v>27.44427066431886</v>
      </c>
      <c r="H31" s="52">
        <f>1.7*F31/1000</f>
        <v>1.0524139</v>
      </c>
      <c r="I31" s="46" t="s">
        <v>38</v>
      </c>
      <c r="J31" s="46" t="s">
        <v>38</v>
      </c>
      <c r="K31" s="46" t="s">
        <v>38</v>
      </c>
      <c r="L31" s="46" t="s">
        <v>38</v>
      </c>
      <c r="M31" s="46" t="s">
        <v>38</v>
      </c>
      <c r="N31" s="46" t="s">
        <v>38</v>
      </c>
      <c r="O31" s="46" t="s">
        <v>38</v>
      </c>
      <c r="P31" s="46" t="s">
        <v>38</v>
      </c>
      <c r="Q31" s="46" t="s">
        <v>38</v>
      </c>
      <c r="R31" s="46" t="s">
        <v>39</v>
      </c>
      <c r="S31" s="46" t="s">
        <v>38</v>
      </c>
      <c r="T31" s="46" t="s">
        <v>38</v>
      </c>
      <c r="U31" s="46" t="s">
        <v>39</v>
      </c>
      <c r="V31" s="46" t="s">
        <v>38</v>
      </c>
      <c r="W31" s="46" t="s">
        <v>38</v>
      </c>
      <c r="X31" s="46" t="s">
        <v>39</v>
      </c>
      <c r="Y31" s="46" t="s">
        <v>38</v>
      </c>
      <c r="Z31" s="46" t="s">
        <v>38</v>
      </c>
    </row>
    <row r="32" spans="1:26" ht="19.5" customHeight="1">
      <c r="A32" s="50"/>
      <c r="B32" s="50" t="s">
        <v>54</v>
      </c>
      <c r="C32" s="46" t="s">
        <v>38</v>
      </c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  <c r="I32" s="46" t="s">
        <v>38</v>
      </c>
      <c r="J32" s="46" t="s">
        <v>38</v>
      </c>
      <c r="K32" s="46" t="s">
        <v>38</v>
      </c>
      <c r="L32" s="46" t="s">
        <v>38</v>
      </c>
      <c r="M32" s="46" t="s">
        <v>38</v>
      </c>
      <c r="N32" s="46" t="s">
        <v>38</v>
      </c>
      <c r="O32" s="46" t="s">
        <v>38</v>
      </c>
      <c r="P32" s="46" t="s">
        <v>38</v>
      </c>
      <c r="Q32" s="46" t="s">
        <v>38</v>
      </c>
      <c r="R32" s="46">
        <v>321.998</v>
      </c>
      <c r="S32" s="54">
        <f>R32/R$48*100</f>
        <v>0.13304094772944047</v>
      </c>
      <c r="T32" s="54">
        <f>1.7*R32/1000</f>
        <v>0.5473965999999999</v>
      </c>
      <c r="U32" s="46" t="s">
        <v>39</v>
      </c>
      <c r="V32" s="54" t="s">
        <v>38</v>
      </c>
      <c r="W32" s="54" t="s">
        <v>38</v>
      </c>
      <c r="X32" s="46" t="s">
        <v>39</v>
      </c>
      <c r="Y32" s="54" t="s">
        <v>38</v>
      </c>
      <c r="Z32" s="54" t="s">
        <v>38</v>
      </c>
    </row>
    <row r="33" spans="1:26" ht="19.5" customHeight="1">
      <c r="A33" s="50"/>
      <c r="B33" s="50" t="s">
        <v>53</v>
      </c>
      <c r="C33" s="46">
        <v>219.977</v>
      </c>
      <c r="D33" s="54">
        <f>C33/C$47*100</f>
        <v>6.851922570163237</v>
      </c>
      <c r="E33" s="54">
        <f>1.7*C33/1000</f>
        <v>0.3739609</v>
      </c>
      <c r="F33" s="46" t="s">
        <v>38</v>
      </c>
      <c r="G33" s="46" t="s">
        <v>38</v>
      </c>
      <c r="H33" s="46" t="s">
        <v>38</v>
      </c>
      <c r="I33" s="46">
        <v>108.24</v>
      </c>
      <c r="J33" s="46">
        <f>I33/I$48*100</f>
        <v>0.04476329293521964</v>
      </c>
      <c r="K33" s="54">
        <f>1.7*I33/1000</f>
        <v>0.18400799999999998</v>
      </c>
      <c r="L33" s="46">
        <v>130.427</v>
      </c>
      <c r="M33" s="46" t="s">
        <v>38</v>
      </c>
      <c r="N33" s="54" t="s">
        <v>38</v>
      </c>
      <c r="O33" s="46">
        <v>180.619</v>
      </c>
      <c r="P33" s="54">
        <f>O33/O$48*100</f>
        <v>0.07568401768624021</v>
      </c>
      <c r="Q33" s="54">
        <f>1.7*O33/1000</f>
        <v>0.3070523</v>
      </c>
      <c r="R33" s="46">
        <v>130.427</v>
      </c>
      <c r="S33" s="54">
        <f>R33/R$48*100</f>
        <v>0.05388894244531871</v>
      </c>
      <c r="T33" s="54">
        <f>1.7*R33/1000</f>
        <v>0.22172589999999998</v>
      </c>
      <c r="U33" s="46" t="s">
        <v>39</v>
      </c>
      <c r="V33" s="54" t="s">
        <v>38</v>
      </c>
      <c r="W33" s="46" t="s">
        <v>38</v>
      </c>
      <c r="X33" s="46" t="s">
        <v>39</v>
      </c>
      <c r="Y33" s="54" t="s">
        <v>38</v>
      </c>
      <c r="Z33" s="46" t="s">
        <v>38</v>
      </c>
    </row>
    <row r="34" spans="1:26" ht="19.5" customHeight="1">
      <c r="A34" s="50"/>
      <c r="B34" s="59" t="s">
        <v>52</v>
      </c>
      <c r="C34" s="48">
        <v>162.558</v>
      </c>
      <c r="D34" s="47">
        <f>C34/C$47*100</f>
        <v>5.063414944110499</v>
      </c>
      <c r="E34" s="47">
        <f>1.7*C34/1000</f>
        <v>0.2763486</v>
      </c>
      <c r="F34" s="48" t="s">
        <v>38</v>
      </c>
      <c r="G34" s="48" t="s">
        <v>38</v>
      </c>
      <c r="H34" s="48" t="s">
        <v>38</v>
      </c>
      <c r="I34" s="48" t="s">
        <v>38</v>
      </c>
      <c r="J34" s="48" t="s">
        <v>38</v>
      </c>
      <c r="K34" s="48" t="s">
        <v>38</v>
      </c>
      <c r="L34" s="48" t="s">
        <v>38</v>
      </c>
      <c r="M34" s="48" t="s">
        <v>38</v>
      </c>
      <c r="N34" s="48" t="s">
        <v>38</v>
      </c>
      <c r="O34" s="48" t="s">
        <v>38</v>
      </c>
      <c r="P34" s="48" t="s">
        <v>38</v>
      </c>
      <c r="Q34" s="48" t="s">
        <v>38</v>
      </c>
      <c r="R34" s="48" t="s">
        <v>39</v>
      </c>
      <c r="S34" s="48" t="s">
        <v>38</v>
      </c>
      <c r="T34" s="48" t="s">
        <v>38</v>
      </c>
      <c r="U34" s="48" t="s">
        <v>39</v>
      </c>
      <c r="V34" s="48" t="s">
        <v>38</v>
      </c>
      <c r="W34" s="48" t="s">
        <v>38</v>
      </c>
      <c r="X34" s="48" t="s">
        <v>39</v>
      </c>
      <c r="Y34" s="48" t="s">
        <v>38</v>
      </c>
      <c r="Z34" s="48" t="s">
        <v>38</v>
      </c>
    </row>
    <row r="35" spans="1:26" ht="19.5" customHeight="1">
      <c r="A35" s="45"/>
      <c r="B35" s="44" t="s">
        <v>37</v>
      </c>
      <c r="C35" s="42">
        <v>956.022</v>
      </c>
      <c r="D35" s="41">
        <f>C35/C$47*100</f>
        <v>29.778516478416368</v>
      </c>
      <c r="E35" s="41">
        <f>1.7*C35/1000</f>
        <v>1.6252374</v>
      </c>
      <c r="F35" s="42">
        <v>619.067</v>
      </c>
      <c r="G35" s="41">
        <f>F35/F$47*100</f>
        <v>27.44427066431886</v>
      </c>
      <c r="H35" s="41">
        <f>1.7*F35/1000</f>
        <v>1.0524139</v>
      </c>
      <c r="I35" s="42">
        <v>108.24</v>
      </c>
      <c r="J35" s="41">
        <f>I35/I$48*100</f>
        <v>0.04476329293521964</v>
      </c>
      <c r="K35" s="41">
        <f>1.7*I35/1000</f>
        <v>0.18400799999999998</v>
      </c>
      <c r="L35" s="42">
        <v>452.425</v>
      </c>
      <c r="M35" s="60">
        <f>L35/L$48*100</f>
        <v>0.18168947870755528</v>
      </c>
      <c r="N35" s="60">
        <f>1.7*L35/1000</f>
        <v>0.7691224999999999</v>
      </c>
      <c r="O35" s="42">
        <v>180.619</v>
      </c>
      <c r="P35" s="41">
        <v>0.07253483329762928</v>
      </c>
      <c r="Q35" s="41">
        <v>0.3070523</v>
      </c>
      <c r="R35" s="42">
        <v>452.425</v>
      </c>
      <c r="S35" s="41">
        <v>0.07253483329762928</v>
      </c>
      <c r="T35" s="41">
        <v>0.3070523</v>
      </c>
      <c r="U35" s="42" t="s">
        <v>39</v>
      </c>
      <c r="V35" s="48" t="s">
        <v>38</v>
      </c>
      <c r="W35" s="48" t="s">
        <v>38</v>
      </c>
      <c r="X35" s="42" t="s">
        <v>39</v>
      </c>
      <c r="Y35" s="48" t="s">
        <v>38</v>
      </c>
      <c r="Z35" s="48" t="s">
        <v>38</v>
      </c>
    </row>
    <row r="36" spans="1:26" ht="19.5" customHeight="1">
      <c r="A36" s="55" t="s">
        <v>51</v>
      </c>
      <c r="B36" s="55" t="s">
        <v>50</v>
      </c>
      <c r="C36" s="53" t="s">
        <v>38</v>
      </c>
      <c r="D36" s="53" t="s">
        <v>38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53" t="s">
        <v>38</v>
      </c>
      <c r="K36" s="53" t="s">
        <v>38</v>
      </c>
      <c r="L36" s="53" t="s">
        <v>38</v>
      </c>
      <c r="M36" s="53" t="s">
        <v>38</v>
      </c>
      <c r="N36" s="53" t="s">
        <v>38</v>
      </c>
      <c r="O36" s="53" t="s">
        <v>38</v>
      </c>
      <c r="P36" s="53" t="s">
        <v>38</v>
      </c>
      <c r="Q36" s="53" t="s">
        <v>38</v>
      </c>
      <c r="R36" s="53" t="s">
        <v>39</v>
      </c>
      <c r="S36" s="53" t="s">
        <v>38</v>
      </c>
      <c r="T36" s="53" t="s">
        <v>38</v>
      </c>
      <c r="U36" s="53" t="s">
        <v>39</v>
      </c>
      <c r="V36" s="53" t="s">
        <v>38</v>
      </c>
      <c r="W36" s="53" t="s">
        <v>38</v>
      </c>
      <c r="X36" s="53" t="s">
        <v>39</v>
      </c>
      <c r="Y36" s="53" t="s">
        <v>38</v>
      </c>
      <c r="Z36" s="53" t="s">
        <v>38</v>
      </c>
    </row>
    <row r="37" spans="1:26" ht="19.5" customHeight="1">
      <c r="A37" s="50"/>
      <c r="B37" s="50" t="s">
        <v>49</v>
      </c>
      <c r="C37" s="46">
        <v>5254.694</v>
      </c>
      <c r="D37" s="54">
        <f aca="true" t="shared" si="18" ref="D37:D44">C37/C$47*100</f>
        <v>163.67509520495932</v>
      </c>
      <c r="E37" s="54">
        <f aca="true" t="shared" si="19" ref="E37:E44">1.7*C37/1000</f>
        <v>8.932979800000002</v>
      </c>
      <c r="F37" s="46">
        <v>3591.107</v>
      </c>
      <c r="G37" s="54">
        <f>F37/F$47*100</f>
        <v>159.1997513880244</v>
      </c>
      <c r="H37" s="54">
        <f>1.7*F37/1000</f>
        <v>6.1048819</v>
      </c>
      <c r="I37" s="46">
        <v>4854.241</v>
      </c>
      <c r="J37" s="54">
        <f>I37/I$48*100</f>
        <v>2.00750010958198</v>
      </c>
      <c r="K37" s="54">
        <f>1.7*I37/1000</f>
        <v>8.2522097</v>
      </c>
      <c r="L37" s="46">
        <v>2079.05</v>
      </c>
      <c r="M37" s="54">
        <f>L37/L$48*100</f>
        <v>0.8349262545326691</v>
      </c>
      <c r="N37" s="54">
        <f>1.7*L37/1000</f>
        <v>3.5343850000000003</v>
      </c>
      <c r="O37" s="46">
        <v>1180.564</v>
      </c>
      <c r="P37" s="54">
        <f>O37/O$48*100</f>
        <v>0.494686753086544</v>
      </c>
      <c r="Q37" s="54">
        <f>1.7*O37/1000</f>
        <v>2.0069588</v>
      </c>
      <c r="R37" s="46">
        <v>485.957</v>
      </c>
      <c r="S37" s="54">
        <f>R37/R$48*100</f>
        <v>0.20078441429995128</v>
      </c>
      <c r="T37" s="54">
        <f>1.7*R37/1000</f>
        <v>0.8261269</v>
      </c>
      <c r="U37" s="46" t="s">
        <v>39</v>
      </c>
      <c r="V37" s="54" t="s">
        <v>38</v>
      </c>
      <c r="W37" s="54" t="s">
        <v>38</v>
      </c>
      <c r="X37" s="46">
        <v>316.893</v>
      </c>
      <c r="Y37" s="54" t="s">
        <v>38</v>
      </c>
      <c r="Z37" s="54" t="s">
        <v>38</v>
      </c>
    </row>
    <row r="38" spans="1:26" ht="19.5" customHeight="1">
      <c r="A38" s="50"/>
      <c r="B38" s="50" t="s">
        <v>48</v>
      </c>
      <c r="C38" s="46">
        <v>317.134</v>
      </c>
      <c r="D38" s="54">
        <f t="shared" si="18"/>
        <v>9.87820368659518</v>
      </c>
      <c r="E38" s="54">
        <f t="shared" si="19"/>
        <v>0.5391277999999999</v>
      </c>
      <c r="F38" s="46" t="s">
        <v>38</v>
      </c>
      <c r="G38" s="46" t="s">
        <v>38</v>
      </c>
      <c r="H38" s="46" t="s">
        <v>38</v>
      </c>
      <c r="I38" s="46">
        <v>154.425</v>
      </c>
      <c r="J38" s="54">
        <f>I38/I$48*100</f>
        <v>0.06386337316630908</v>
      </c>
      <c r="K38" s="54">
        <f>1.7*I38/1000</f>
        <v>0.26252250000000005</v>
      </c>
      <c r="L38" s="46">
        <v>767.153</v>
      </c>
      <c r="M38" s="54">
        <f>L38/L$48*100</f>
        <v>0.3080811817625842</v>
      </c>
      <c r="N38" s="54">
        <f>1.7*L38/1000</f>
        <v>1.3041601</v>
      </c>
      <c r="O38" s="46">
        <v>1095.581</v>
      </c>
      <c r="P38" s="54">
        <f>O38/O$48*100</f>
        <v>0.459076685070279</v>
      </c>
      <c r="Q38" s="54">
        <f>1.7*O38/1000</f>
        <v>1.8624876999999997</v>
      </c>
      <c r="R38" s="46">
        <v>758.857</v>
      </c>
      <c r="S38" s="54">
        <f>R38/R$48*100</f>
        <v>0.31353938369530254</v>
      </c>
      <c r="T38" s="54">
        <f>1.7*R38/1000</f>
        <v>1.2900568999999997</v>
      </c>
      <c r="U38" s="46" t="s">
        <v>39</v>
      </c>
      <c r="V38" s="54" t="s">
        <v>38</v>
      </c>
      <c r="W38" s="54" t="s">
        <v>38</v>
      </c>
      <c r="X38" s="46" t="s">
        <v>39</v>
      </c>
      <c r="Y38" s="54" t="s">
        <v>38</v>
      </c>
      <c r="Z38" s="54" t="s">
        <v>38</v>
      </c>
    </row>
    <row r="39" spans="1:26" ht="19.5" customHeight="1">
      <c r="A39" s="50"/>
      <c r="B39" s="50" t="s">
        <v>47</v>
      </c>
      <c r="C39" s="46">
        <v>430.896</v>
      </c>
      <c r="D39" s="54">
        <f t="shared" si="18"/>
        <v>13.421703304404813</v>
      </c>
      <c r="E39" s="54">
        <f t="shared" si="19"/>
        <v>0.7325231999999999</v>
      </c>
      <c r="F39" s="46">
        <v>467.058</v>
      </c>
      <c r="G39" s="54">
        <f>F39/F$47*100</f>
        <v>20.705458646536542</v>
      </c>
      <c r="H39" s="54">
        <f>1.7*F39/1000</f>
        <v>0.7939986</v>
      </c>
      <c r="I39" s="46" t="s">
        <v>38</v>
      </c>
      <c r="J39" s="46" t="s">
        <v>38</v>
      </c>
      <c r="K39" s="46" t="s">
        <v>38</v>
      </c>
      <c r="L39" s="46">
        <v>150.433</v>
      </c>
      <c r="M39" s="54">
        <f>L39/L$48*100</f>
        <v>0.06041242935384575</v>
      </c>
      <c r="N39" s="54">
        <f>1.7*L39/1000</f>
        <v>0.25573609999999997</v>
      </c>
      <c r="O39" s="46" t="s">
        <v>38</v>
      </c>
      <c r="P39" s="46" t="s">
        <v>38</v>
      </c>
      <c r="Q39" s="46" t="s">
        <v>38</v>
      </c>
      <c r="R39" s="46">
        <v>443.781</v>
      </c>
      <c r="S39" s="54">
        <f>R39/R$48*100</f>
        <v>0.18335842093528168</v>
      </c>
      <c r="T39" s="54">
        <f>1.7*R39/1000</f>
        <v>0.7544276999999999</v>
      </c>
      <c r="U39" s="46">
        <v>429.55</v>
      </c>
      <c r="V39" s="54">
        <f>U39/U$48*100</f>
        <v>0.18325028333509935</v>
      </c>
      <c r="W39" s="54">
        <f>1.7*U39/1000</f>
        <v>0.730235</v>
      </c>
      <c r="X39" s="46">
        <v>5.384</v>
      </c>
      <c r="Y39" s="54">
        <f>X39/X$48*100</f>
        <v>0.0025437381578748124</v>
      </c>
      <c r="Z39" s="54">
        <f>1.7*X39/1000</f>
        <v>0.0091528</v>
      </c>
    </row>
    <row r="40" spans="1:26" ht="19.5" customHeight="1">
      <c r="A40" s="50"/>
      <c r="B40" s="50" t="s">
        <v>46</v>
      </c>
      <c r="C40" s="46">
        <v>2140.727</v>
      </c>
      <c r="D40" s="54">
        <f t="shared" si="18"/>
        <v>66.68013314054575</v>
      </c>
      <c r="E40" s="54">
        <f t="shared" si="19"/>
        <v>3.6392358999999996</v>
      </c>
      <c r="F40" s="46">
        <v>148.876</v>
      </c>
      <c r="G40" s="54">
        <f>F40/F$47*100</f>
        <v>6.599920912310194</v>
      </c>
      <c r="H40" s="54">
        <f>1.7*F40/1000</f>
        <v>0.2530892</v>
      </c>
      <c r="I40" s="46">
        <v>144.412</v>
      </c>
      <c r="J40" s="54">
        <f>I40/I$48*100</f>
        <v>0.059722437725064116</v>
      </c>
      <c r="K40" s="54">
        <f>1.7*I40/1000</f>
        <v>0.2455004</v>
      </c>
      <c r="L40" s="46">
        <v>661.717</v>
      </c>
      <c r="M40" s="54">
        <f>L40/L$48*100</f>
        <v>0.2657391098677733</v>
      </c>
      <c r="N40" s="54">
        <f>1.7*L40/1000</f>
        <v>1.1249189</v>
      </c>
      <c r="O40" s="46">
        <v>1475.275</v>
      </c>
      <c r="P40" s="54">
        <f>O40/O$48*100</f>
        <v>0.6181782602719981</v>
      </c>
      <c r="Q40" s="54">
        <f>1.7*O40/1000</f>
        <v>2.5079675000000003</v>
      </c>
      <c r="R40" s="46">
        <v>143.102</v>
      </c>
      <c r="S40" s="54">
        <f>R40/R$48*100</f>
        <v>0.059125912900013025</v>
      </c>
      <c r="T40" s="54">
        <f>1.7*R40/1000</f>
        <v>0.2432734</v>
      </c>
      <c r="U40" s="46">
        <v>31.868</v>
      </c>
      <c r="V40" s="54">
        <f>U40/U$48*100</f>
        <v>0.013595204351816891</v>
      </c>
      <c r="W40" s="54">
        <f>1.7*U40/1000</f>
        <v>0.0541756</v>
      </c>
      <c r="X40" s="46">
        <v>210.203</v>
      </c>
      <c r="Y40" s="54">
        <f>X40/X$48*100</f>
        <v>0.0993130371470578</v>
      </c>
      <c r="Z40" s="54">
        <f>1.7*X40/1000</f>
        <v>0.3573451</v>
      </c>
    </row>
    <row r="41" spans="1:26" ht="19.5" customHeight="1">
      <c r="A41" s="50"/>
      <c r="B41" s="50" t="s">
        <v>45</v>
      </c>
      <c r="C41" s="46">
        <v>597.751</v>
      </c>
      <c r="D41" s="54">
        <f t="shared" si="18"/>
        <v>18.618962747185588</v>
      </c>
      <c r="E41" s="54">
        <f t="shared" si="19"/>
        <v>1.0161767</v>
      </c>
      <c r="F41" s="46" t="s">
        <v>38</v>
      </c>
      <c r="G41" s="46" t="s">
        <v>38</v>
      </c>
      <c r="H41" s="46" t="s">
        <v>38</v>
      </c>
      <c r="I41" s="46" t="s">
        <v>38</v>
      </c>
      <c r="J41" s="46" t="s">
        <v>38</v>
      </c>
      <c r="K41" s="46" t="s">
        <v>38</v>
      </c>
      <c r="L41" s="46" t="s">
        <v>38</v>
      </c>
      <c r="M41" s="46" t="s">
        <v>38</v>
      </c>
      <c r="N41" s="46" t="s">
        <v>38</v>
      </c>
      <c r="O41" s="46" t="s">
        <v>38</v>
      </c>
      <c r="P41" s="46" t="s">
        <v>38</v>
      </c>
      <c r="Q41" s="46" t="s">
        <v>38</v>
      </c>
      <c r="R41" s="46" t="s">
        <v>38</v>
      </c>
      <c r="S41" s="46" t="s">
        <v>38</v>
      </c>
      <c r="T41" s="46" t="s">
        <v>38</v>
      </c>
      <c r="U41" s="46" t="s">
        <v>39</v>
      </c>
      <c r="V41" s="46" t="s">
        <v>38</v>
      </c>
      <c r="W41" s="46" t="s">
        <v>38</v>
      </c>
      <c r="X41" s="46" t="s">
        <v>39</v>
      </c>
      <c r="Y41" s="46" t="s">
        <v>38</v>
      </c>
      <c r="Z41" s="46" t="s">
        <v>38</v>
      </c>
    </row>
    <row r="42" spans="1:26" ht="19.5" customHeight="1">
      <c r="A42" s="50"/>
      <c r="B42" s="59" t="s">
        <v>44</v>
      </c>
      <c r="C42" s="48">
        <v>2549.567</v>
      </c>
      <c r="D42" s="47">
        <f t="shared" si="18"/>
        <v>79.4148282386039</v>
      </c>
      <c r="E42" s="47">
        <f t="shared" si="19"/>
        <v>4.3342639</v>
      </c>
      <c r="F42" s="48">
        <v>2045.947</v>
      </c>
      <c r="G42" s="47">
        <f>F42/F$47*100</f>
        <v>90.70023637643612</v>
      </c>
      <c r="H42" s="47">
        <f>1.7*F42/1000</f>
        <v>3.4781098999999998</v>
      </c>
      <c r="I42" s="48">
        <v>4486.589</v>
      </c>
      <c r="J42" s="47">
        <f>I42/I$48*100</f>
        <v>1.8554554479576328</v>
      </c>
      <c r="K42" s="47">
        <f>1.7*I42/1000</f>
        <v>7.627201299999999</v>
      </c>
      <c r="L42" s="48">
        <v>6397.732</v>
      </c>
      <c r="M42" s="47">
        <f>L42/L$48*100</f>
        <v>2.5692669326200916</v>
      </c>
      <c r="N42" s="47">
        <f>1.7*L42/1000</f>
        <v>10.8761444</v>
      </c>
      <c r="O42" s="48">
        <v>5404.464</v>
      </c>
      <c r="P42" s="47">
        <f>O42/O$48*100</f>
        <v>2.264609752908877</v>
      </c>
      <c r="Q42" s="47">
        <f>1.7*O42/1000</f>
        <v>9.1875888</v>
      </c>
      <c r="R42" s="48">
        <v>5993.623</v>
      </c>
      <c r="S42" s="47">
        <f>R42/R$48*100</f>
        <v>2.4764044629251494</v>
      </c>
      <c r="T42" s="47">
        <f>1.7*R42/1000</f>
        <v>10.1891591</v>
      </c>
      <c r="U42" s="58">
        <v>5045.77</v>
      </c>
      <c r="V42" s="47" t="s">
        <v>38</v>
      </c>
      <c r="W42" s="47" t="s">
        <v>38</v>
      </c>
      <c r="X42" s="48">
        <v>2302.228</v>
      </c>
      <c r="Y42" s="47" t="s">
        <v>38</v>
      </c>
      <c r="Z42" s="47" t="s">
        <v>38</v>
      </c>
    </row>
    <row r="43" spans="1:26" ht="19.5" customHeight="1">
      <c r="A43" s="50"/>
      <c r="B43" s="44" t="s">
        <v>37</v>
      </c>
      <c r="C43" s="57">
        <v>11290.769</v>
      </c>
      <c r="D43" s="41">
        <f t="shared" si="18"/>
        <v>351.68892632229455</v>
      </c>
      <c r="E43" s="56">
        <f t="shared" si="19"/>
        <v>19.194307300000002</v>
      </c>
      <c r="F43" s="57">
        <v>6252.988</v>
      </c>
      <c r="G43" s="56">
        <f>F43/F$47*100</f>
        <v>277.2053673233073</v>
      </c>
      <c r="H43" s="56">
        <f>1.7*F43/1000</f>
        <v>10.6300796</v>
      </c>
      <c r="I43" s="57">
        <v>9965.108</v>
      </c>
      <c r="J43" s="56">
        <f>I43/I$48*100</f>
        <v>4.121129421055994</v>
      </c>
      <c r="K43" s="56">
        <f>1.7*I43/1000</f>
        <v>16.9406836</v>
      </c>
      <c r="L43" s="57">
        <v>10056.085</v>
      </c>
      <c r="M43" s="56">
        <f>L43/L$48*100</f>
        <v>4.038425908136964</v>
      </c>
      <c r="N43" s="56">
        <f>1.7*L43/1000</f>
        <v>17.0953445</v>
      </c>
      <c r="O43" s="57">
        <v>9444.407</v>
      </c>
      <c r="P43" s="56">
        <f>O43/O$48*100</f>
        <v>3.9574500269852604</v>
      </c>
      <c r="Q43" s="56">
        <f>1.7*O43/1000</f>
        <v>16.0554919</v>
      </c>
      <c r="R43" s="57">
        <v>8131.649</v>
      </c>
      <c r="S43" s="56">
        <f>R43/R$48*100</f>
        <v>3.359779531435466</v>
      </c>
      <c r="T43" s="56">
        <f>1.7*R43/1000</f>
        <v>13.8238033</v>
      </c>
      <c r="U43" s="57">
        <v>5802.599</v>
      </c>
      <c r="V43" s="56">
        <f>U43/U$48*100</f>
        <v>2.4754461898031996</v>
      </c>
      <c r="W43" s="56">
        <f>1.7*U43/1000</f>
        <v>9.864418299999999</v>
      </c>
      <c r="X43" s="57">
        <v>3370.337</v>
      </c>
      <c r="Y43" s="56">
        <f>X43/X$48*100</f>
        <v>1.5923578810916277</v>
      </c>
      <c r="Z43" s="56">
        <f>1.7*X43/1000</f>
        <v>5.7295729</v>
      </c>
    </row>
    <row r="44" spans="1:26" ht="19.5" customHeight="1">
      <c r="A44" s="55" t="s">
        <v>43</v>
      </c>
      <c r="B44" s="55" t="s">
        <v>42</v>
      </c>
      <c r="C44" s="53">
        <v>3210.442</v>
      </c>
      <c r="D44" s="54">
        <f t="shared" si="18"/>
        <v>100</v>
      </c>
      <c r="E44" s="52">
        <f t="shared" si="19"/>
        <v>5.4577514</v>
      </c>
      <c r="F44" s="53">
        <v>2255.724</v>
      </c>
      <c r="G44" s="52">
        <f>F44/F$47*100</f>
        <v>100</v>
      </c>
      <c r="H44" s="52">
        <f>1.7*F44/1000</f>
        <v>3.8347308000000004</v>
      </c>
      <c r="I44" s="53">
        <v>1327.468</v>
      </c>
      <c r="J44" s="52">
        <f>I44/I$48*100</f>
        <v>0.5489822519043807</v>
      </c>
      <c r="K44" s="52">
        <f>1.7*I44/1000</f>
        <v>2.2566956</v>
      </c>
      <c r="L44" s="53">
        <v>2340.922</v>
      </c>
      <c r="M44" s="52">
        <f>L44/L$48*100</f>
        <v>0.9400915021827877</v>
      </c>
      <c r="N44" s="52">
        <f>1.7*L44/1000</f>
        <v>3.9795674</v>
      </c>
      <c r="O44" s="53">
        <v>1903.905</v>
      </c>
      <c r="P44" s="52">
        <f>O44/O$48*100</f>
        <v>0.7977852811327777</v>
      </c>
      <c r="Q44" s="52">
        <f>1.7*O44/1000</f>
        <v>3.2366385</v>
      </c>
      <c r="R44" s="53">
        <v>2345.325</v>
      </c>
      <c r="S44" s="52">
        <f>R44/R$48*100</f>
        <v>0.9690254620635842</v>
      </c>
      <c r="T44" s="52">
        <f>1.7*R44/1000</f>
        <v>3.9870525</v>
      </c>
      <c r="U44" s="53">
        <v>2685.898</v>
      </c>
      <c r="V44" s="52">
        <f>U44/U$48*100</f>
        <v>1.1458306821305477</v>
      </c>
      <c r="W44" s="52">
        <f>1.7*U44/1000</f>
        <v>4.5660266</v>
      </c>
      <c r="X44" s="53">
        <v>1905.948</v>
      </c>
      <c r="Y44" s="52">
        <f>X44/X$48*100</f>
        <v>0.9004889774378126</v>
      </c>
      <c r="Z44" s="52">
        <f>1.7*X44/1000</f>
        <v>3.2401116</v>
      </c>
    </row>
    <row r="45" spans="1:26" ht="19.5" customHeight="1">
      <c r="A45" s="50"/>
      <c r="B45" s="51" t="s">
        <v>41</v>
      </c>
      <c r="C45" s="46" t="s">
        <v>38</v>
      </c>
      <c r="D45" s="46" t="s">
        <v>38</v>
      </c>
      <c r="E45" s="46" t="s">
        <v>38</v>
      </c>
      <c r="F45" s="46" t="s">
        <v>38</v>
      </c>
      <c r="G45" s="46" t="s">
        <v>38</v>
      </c>
      <c r="H45" s="46" t="s">
        <v>38</v>
      </c>
      <c r="I45" s="46" t="s">
        <v>38</v>
      </c>
      <c r="J45" s="46" t="s">
        <v>38</v>
      </c>
      <c r="K45" s="46" t="s">
        <v>38</v>
      </c>
      <c r="L45" s="46" t="s">
        <v>38</v>
      </c>
      <c r="M45" s="46" t="s">
        <v>38</v>
      </c>
      <c r="N45" s="46" t="s">
        <v>38</v>
      </c>
      <c r="O45" s="46" t="s">
        <v>38</v>
      </c>
      <c r="P45" s="46" t="s">
        <v>38</v>
      </c>
      <c r="Q45" s="46" t="s">
        <v>38</v>
      </c>
      <c r="R45" s="46" t="s">
        <v>39</v>
      </c>
      <c r="S45" s="46" t="s">
        <v>38</v>
      </c>
      <c r="T45" s="46" t="s">
        <v>38</v>
      </c>
      <c r="U45" s="46" t="s">
        <v>39</v>
      </c>
      <c r="V45" s="46" t="s">
        <v>38</v>
      </c>
      <c r="W45" s="46" t="s">
        <v>38</v>
      </c>
      <c r="X45" s="46" t="s">
        <v>39</v>
      </c>
      <c r="Y45" s="46" t="s">
        <v>38</v>
      </c>
      <c r="Z45" s="46" t="s">
        <v>38</v>
      </c>
    </row>
    <row r="46" spans="1:26" ht="19.5" customHeight="1">
      <c r="A46" s="50"/>
      <c r="B46" s="49" t="s">
        <v>40</v>
      </c>
      <c r="C46" s="48" t="s">
        <v>38</v>
      </c>
      <c r="D46" s="48" t="s">
        <v>38</v>
      </c>
      <c r="E46" s="48" t="s">
        <v>38</v>
      </c>
      <c r="F46" s="48" t="s">
        <v>38</v>
      </c>
      <c r="G46" s="48" t="s">
        <v>38</v>
      </c>
      <c r="H46" s="48" t="s">
        <v>38</v>
      </c>
      <c r="I46" s="48" t="s">
        <v>38</v>
      </c>
      <c r="J46" s="48" t="s">
        <v>38</v>
      </c>
      <c r="K46" s="48" t="s">
        <v>38</v>
      </c>
      <c r="L46" s="48" t="s">
        <v>38</v>
      </c>
      <c r="M46" s="48" t="s">
        <v>38</v>
      </c>
      <c r="N46" s="48" t="s">
        <v>38</v>
      </c>
      <c r="O46" s="48" t="s">
        <v>38</v>
      </c>
      <c r="P46" s="48" t="s">
        <v>38</v>
      </c>
      <c r="Q46" s="48" t="s">
        <v>38</v>
      </c>
      <c r="R46" s="48">
        <v>45.293</v>
      </c>
      <c r="S46" s="47">
        <f>R46/R$48*100</f>
        <v>0.018713854264652413</v>
      </c>
      <c r="T46" s="47">
        <f>1.7*R46/1000</f>
        <v>0.0769981</v>
      </c>
      <c r="U46" s="48">
        <v>299.635</v>
      </c>
      <c r="V46" s="47">
        <f>U46/U$48*100</f>
        <v>0.12782725793763822</v>
      </c>
      <c r="W46" s="47">
        <f>1.7*U46/1000</f>
        <v>0.5093795</v>
      </c>
      <c r="X46" s="46" t="s">
        <v>39</v>
      </c>
      <c r="Y46" s="46" t="s">
        <v>38</v>
      </c>
      <c r="Z46" s="46" t="s">
        <v>38</v>
      </c>
    </row>
    <row r="47" spans="1:26" ht="19.5" customHeight="1">
      <c r="A47" s="45"/>
      <c r="B47" s="44" t="s">
        <v>37</v>
      </c>
      <c r="C47" s="42">
        <v>3210.442</v>
      </c>
      <c r="D47" s="43">
        <f>C47/C$48*100</f>
        <v>1.3271901186382646</v>
      </c>
      <c r="E47" s="41">
        <f>1.7*C47/1000</f>
        <v>5.4577514</v>
      </c>
      <c r="F47" s="42">
        <v>2255.724</v>
      </c>
      <c r="G47" s="43">
        <f>F47/F$48*100</f>
        <v>0.9212509905629853</v>
      </c>
      <c r="H47" s="41">
        <f>1.7*F47/1000</f>
        <v>3.8347308000000004</v>
      </c>
      <c r="I47" s="42">
        <v>1327.468</v>
      </c>
      <c r="J47" s="41">
        <f>I47/I$48*100</f>
        <v>0.5489822519043807</v>
      </c>
      <c r="K47" s="41">
        <f>1.7*I47/1000</f>
        <v>2.2566956</v>
      </c>
      <c r="L47" s="42">
        <v>2340.922</v>
      </c>
      <c r="M47" s="41">
        <f>L47/L$48*100</f>
        <v>0.9400915021827877</v>
      </c>
      <c r="N47" s="41">
        <f>1.7*L47/1000</f>
        <v>3.9795674</v>
      </c>
      <c r="O47" s="42">
        <v>2011.826</v>
      </c>
      <c r="P47" s="41">
        <f>O47/O$48*100</f>
        <v>0.8430069625323907</v>
      </c>
      <c r="Q47" s="41">
        <f>1.7*O47/1000</f>
        <v>3.4201042</v>
      </c>
      <c r="R47" s="42">
        <v>2390.618</v>
      </c>
      <c r="S47" s="41">
        <f>R47/R$48*100</f>
        <v>0.9877393163282366</v>
      </c>
      <c r="T47" s="41">
        <f>1.7*R47/1000</f>
        <v>4.0640506</v>
      </c>
      <c r="U47" s="42">
        <v>2985.533</v>
      </c>
      <c r="V47" s="41">
        <f>U47/U$48*100</f>
        <v>1.2736579400681858</v>
      </c>
      <c r="W47" s="41">
        <f>1.7*U47/1000</f>
        <v>5.0754061</v>
      </c>
      <c r="X47" s="42">
        <v>1905.948</v>
      </c>
      <c r="Y47" s="41">
        <f>X47/X$48*100</f>
        <v>0.9004889774378126</v>
      </c>
      <c r="Z47" s="41">
        <f>1.7*X47/1000</f>
        <v>3.2401116</v>
      </c>
    </row>
    <row r="48" spans="1:26" ht="19.5" customHeight="1">
      <c r="A48" s="237" t="s">
        <v>36</v>
      </c>
      <c r="B48" s="237"/>
      <c r="C48" s="38">
        <v>241897.672</v>
      </c>
      <c r="D48" s="40">
        <f>C48/C$48*100</f>
        <v>100</v>
      </c>
      <c r="E48" s="37">
        <f>1.7*C48/1000</f>
        <v>411.2260424</v>
      </c>
      <c r="F48" s="38">
        <v>244854.445</v>
      </c>
      <c r="G48" s="40">
        <f>F48/F$48*100</f>
        <v>100</v>
      </c>
      <c r="H48" s="37">
        <f>1.7*F48/1000</f>
        <v>416.2525565</v>
      </c>
      <c r="I48" s="38">
        <v>241805.267</v>
      </c>
      <c r="J48" s="37">
        <f>I48/I$48*100</f>
        <v>100</v>
      </c>
      <c r="K48" s="37">
        <f>1.7*I48/1000</f>
        <v>411.06895389999994</v>
      </c>
      <c r="L48" s="38">
        <v>249010.016</v>
      </c>
      <c r="M48" s="37">
        <f>L48/L$48*100</f>
        <v>100</v>
      </c>
      <c r="N48" s="37">
        <f>1.7*L48/1000</f>
        <v>423.3170272</v>
      </c>
      <c r="O48" s="38">
        <v>238648.8</v>
      </c>
      <c r="P48" s="37">
        <f>O48/O$48*100</f>
        <v>100</v>
      </c>
      <c r="Q48" s="37">
        <f>1.7*O48/1000</f>
        <v>405.70295999999996</v>
      </c>
      <c r="R48" s="39">
        <v>242029.244</v>
      </c>
      <c r="S48" s="37">
        <f>R48/R$48*100</f>
        <v>100</v>
      </c>
      <c r="T48" s="37">
        <f>1.7*R48/1000</f>
        <v>411.44971480000004</v>
      </c>
      <c r="U48" s="38">
        <v>234406.186</v>
      </c>
      <c r="V48" s="37">
        <f>U48/U$48*100</f>
        <v>100</v>
      </c>
      <c r="W48" s="37">
        <f>1.7*U48/1000</f>
        <v>398.49051619999995</v>
      </c>
      <c r="X48" s="38">
        <v>211657.005</v>
      </c>
      <c r="Y48" s="37">
        <f>X48/X$48*100</f>
        <v>100</v>
      </c>
      <c r="Z48" s="37">
        <f>1.7*X48/1000</f>
        <v>359.8169085</v>
      </c>
    </row>
    <row r="49" spans="1:7" s="31" customFormat="1" ht="12.75" customHeight="1">
      <c r="A49" s="36"/>
      <c r="B49" s="36"/>
      <c r="C49" s="35"/>
      <c r="D49" s="35"/>
      <c r="E49" s="35"/>
      <c r="F49" s="35"/>
      <c r="G49" s="32"/>
    </row>
    <row r="50" spans="1:7" s="31" customFormat="1" ht="19.5" customHeight="1">
      <c r="A50" s="33"/>
      <c r="B50" s="33"/>
      <c r="C50" s="32"/>
      <c r="D50" s="32"/>
      <c r="E50" s="32"/>
      <c r="F50" s="34" t="s">
        <v>35</v>
      </c>
      <c r="G50" s="34"/>
    </row>
    <row r="51" spans="1:7" s="31" customFormat="1" ht="19.5" customHeight="1">
      <c r="A51" s="33"/>
      <c r="B51" s="33"/>
      <c r="C51" s="32"/>
      <c r="D51" s="32"/>
      <c r="E51" s="32"/>
      <c r="F51" s="34" t="s">
        <v>34</v>
      </c>
      <c r="G51" s="34"/>
    </row>
    <row r="52" spans="1:7" s="31" customFormat="1" ht="19.5" customHeight="1">
      <c r="A52" s="33"/>
      <c r="B52" s="33"/>
      <c r="C52" s="32"/>
      <c r="D52" s="32"/>
      <c r="E52" s="32"/>
      <c r="G52" s="33"/>
    </row>
  </sheetData>
  <sheetProtection/>
  <mergeCells count="12">
    <mergeCell ref="A48:B48"/>
    <mergeCell ref="C3:E3"/>
    <mergeCell ref="F3:H3"/>
    <mergeCell ref="R3:T3"/>
    <mergeCell ref="O3:Q3"/>
    <mergeCell ref="I3:K3"/>
    <mergeCell ref="X3:Z3"/>
    <mergeCell ref="L3:N3"/>
    <mergeCell ref="A8:A9"/>
    <mergeCell ref="U3:W3"/>
    <mergeCell ref="A3:B4"/>
    <mergeCell ref="A5:A7"/>
  </mergeCells>
  <printOptions/>
  <pageMargins left="0.5118110236220472" right="0.4724409448818898" top="0.6299212598425197" bottom="0.5905511811023623" header="0.35433070866141736" footer="0.275590551181102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zoomScale="80" zoomScaleNormal="80" zoomScaleSheetLayoutView="75" zoomScalePageLayoutView="0" workbookViewId="0" topLeftCell="A1">
      <pane xSplit="2" ySplit="3" topLeftCell="C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6" sqref="B56"/>
    </sheetView>
  </sheetViews>
  <sheetFormatPr defaultColWidth="11.625" defaultRowHeight="13.5"/>
  <cols>
    <col min="1" max="1" width="3.875" style="78" customWidth="1"/>
    <col min="2" max="2" width="15.125" style="79" customWidth="1"/>
    <col min="3" max="3" width="12.75390625" style="78" customWidth="1"/>
    <col min="4" max="4" width="11.125" style="78" customWidth="1"/>
    <col min="5" max="11" width="10.25390625" style="78" customWidth="1"/>
    <col min="12" max="13" width="10.375" style="78" customWidth="1"/>
    <col min="14" max="14" width="12.00390625" style="78" customWidth="1"/>
    <col min="15" max="16384" width="11.625" style="78" customWidth="1"/>
  </cols>
  <sheetData>
    <row r="1" spans="3:8" ht="33.75" customHeight="1">
      <c r="C1" s="76" t="s">
        <v>126</v>
      </c>
      <c r="D1" s="111"/>
      <c r="E1" s="111"/>
      <c r="F1" s="111"/>
      <c r="G1" s="111"/>
      <c r="H1" s="111"/>
    </row>
    <row r="2" spans="13:14" ht="21.75" customHeight="1">
      <c r="M2" s="238" t="s">
        <v>125</v>
      </c>
      <c r="N2" s="238"/>
    </row>
    <row r="3" spans="1:14" s="106" customFormat="1" ht="42.75">
      <c r="A3" s="110"/>
      <c r="B3" s="109" t="s">
        <v>124</v>
      </c>
      <c r="C3" s="107" t="s">
        <v>123</v>
      </c>
      <c r="D3" s="108" t="s">
        <v>122</v>
      </c>
      <c r="E3" s="107" t="s">
        <v>121</v>
      </c>
      <c r="F3" s="107" t="s">
        <v>120</v>
      </c>
      <c r="G3" s="108" t="s">
        <v>119</v>
      </c>
      <c r="H3" s="107" t="s">
        <v>118</v>
      </c>
      <c r="I3" s="107" t="s">
        <v>117</v>
      </c>
      <c r="J3" s="107" t="s">
        <v>116</v>
      </c>
      <c r="K3" s="107" t="s">
        <v>115</v>
      </c>
      <c r="L3" s="107" t="s">
        <v>114</v>
      </c>
      <c r="M3" s="107" t="s">
        <v>113</v>
      </c>
      <c r="N3" s="107" t="s">
        <v>112</v>
      </c>
    </row>
    <row r="4" spans="1:14" s="72" customFormat="1" ht="19.5" customHeight="1">
      <c r="A4" s="239" t="s">
        <v>111</v>
      </c>
      <c r="B4" s="104" t="s">
        <v>110</v>
      </c>
      <c r="C4" s="94">
        <v>100</v>
      </c>
      <c r="D4" s="94">
        <v>100.008333333333</v>
      </c>
      <c r="E4" s="94">
        <v>100.008333333333</v>
      </c>
      <c r="F4" s="94">
        <v>99.9916666666667</v>
      </c>
      <c r="G4" s="94">
        <v>100</v>
      </c>
      <c r="H4" s="94">
        <v>99.9833333333333</v>
      </c>
      <c r="I4" s="94">
        <v>100</v>
      </c>
      <c r="J4" s="94">
        <v>100</v>
      </c>
      <c r="K4" s="94">
        <v>100</v>
      </c>
      <c r="L4" s="94">
        <v>100.008333333333</v>
      </c>
      <c r="M4" s="94">
        <v>100</v>
      </c>
      <c r="N4" s="94">
        <v>100.008333333333</v>
      </c>
    </row>
    <row r="5" spans="1:14" s="72" customFormat="1" ht="19.5" customHeight="1">
      <c r="A5" s="240"/>
      <c r="B5" s="104">
        <v>18</v>
      </c>
      <c r="C5" s="94">
        <v>118.1</v>
      </c>
      <c r="D5" s="94">
        <v>125.1</v>
      </c>
      <c r="E5" s="94">
        <v>111.191666666667</v>
      </c>
      <c r="F5" s="94">
        <v>127.95</v>
      </c>
      <c r="G5" s="94">
        <v>123.483333333333</v>
      </c>
      <c r="H5" s="94">
        <v>122.025</v>
      </c>
      <c r="I5" s="94">
        <v>124.666666666667</v>
      </c>
      <c r="J5" s="94">
        <v>129.775</v>
      </c>
      <c r="K5" s="94">
        <v>108.058333333333</v>
      </c>
      <c r="L5" s="94">
        <v>119.6</v>
      </c>
      <c r="M5" s="94">
        <v>132.4</v>
      </c>
      <c r="N5" s="94">
        <v>102.183333333333</v>
      </c>
    </row>
    <row r="6" spans="1:14" s="72" customFormat="1" ht="19.5" customHeight="1">
      <c r="A6" s="240"/>
      <c r="B6" s="104">
        <v>19</v>
      </c>
      <c r="C6" s="94">
        <v>125.15</v>
      </c>
      <c r="D6" s="94">
        <v>144.775</v>
      </c>
      <c r="E6" s="94">
        <v>115.366666666667</v>
      </c>
      <c r="F6" s="94">
        <v>134.116666666667</v>
      </c>
      <c r="G6" s="94">
        <v>129.083333333333</v>
      </c>
      <c r="H6" s="94">
        <v>131.033333333333</v>
      </c>
      <c r="I6" s="94">
        <v>129.825</v>
      </c>
      <c r="J6" s="94">
        <v>142.975</v>
      </c>
      <c r="K6" s="94">
        <v>112.533333333333</v>
      </c>
      <c r="L6" s="94">
        <v>130.475</v>
      </c>
      <c r="M6" s="94">
        <v>137.225</v>
      </c>
      <c r="N6" s="94">
        <v>103.958333333333</v>
      </c>
    </row>
    <row r="7" spans="1:14" s="72" customFormat="1" ht="19.5" customHeight="1">
      <c r="A7" s="240"/>
      <c r="B7" s="104">
        <v>20</v>
      </c>
      <c r="C7" s="94">
        <v>153.833333333333</v>
      </c>
      <c r="D7" s="94">
        <v>175.325</v>
      </c>
      <c r="E7" s="94">
        <v>128.291666666667</v>
      </c>
      <c r="F7" s="94">
        <v>178.2</v>
      </c>
      <c r="G7" s="94">
        <v>166.983333333333</v>
      </c>
      <c r="H7" s="94">
        <v>170.341666666667</v>
      </c>
      <c r="I7" s="94">
        <v>175.8</v>
      </c>
      <c r="J7" s="94">
        <v>184.8</v>
      </c>
      <c r="K7" s="94">
        <v>126.183333333333</v>
      </c>
      <c r="L7" s="94">
        <v>157.9</v>
      </c>
      <c r="M7" s="94">
        <v>185.175</v>
      </c>
      <c r="N7" s="94">
        <v>108.708333333333</v>
      </c>
    </row>
    <row r="8" spans="1:14" s="72" customFormat="1" ht="19.5" customHeight="1">
      <c r="A8" s="240"/>
      <c r="B8" s="104">
        <v>21</v>
      </c>
      <c r="C8" s="94">
        <v>101.808333333333</v>
      </c>
      <c r="D8" s="94">
        <v>91.175</v>
      </c>
      <c r="E8" s="94">
        <v>97.4</v>
      </c>
      <c r="F8" s="94">
        <v>103.725</v>
      </c>
      <c r="G8" s="94">
        <v>96.225</v>
      </c>
      <c r="H8" s="94">
        <v>95.9916666666667</v>
      </c>
      <c r="I8" s="94">
        <v>99.675</v>
      </c>
      <c r="J8" s="94">
        <v>107.4</v>
      </c>
      <c r="K8" s="94">
        <v>109.675</v>
      </c>
      <c r="L8" s="94">
        <v>95.7666666666667</v>
      </c>
      <c r="M8" s="94">
        <v>114.05</v>
      </c>
      <c r="N8" s="94">
        <v>103</v>
      </c>
    </row>
    <row r="9" spans="1:14" s="72" customFormat="1" ht="19.5" customHeight="1">
      <c r="A9" s="105"/>
      <c r="B9" s="104">
        <v>22</v>
      </c>
      <c r="C9" s="94">
        <v>117.791666666667</v>
      </c>
      <c r="D9" s="94">
        <v>116.025</v>
      </c>
      <c r="E9" s="94">
        <v>107.541666666667</v>
      </c>
      <c r="F9" s="94">
        <v>123.866666666667</v>
      </c>
      <c r="G9" s="94">
        <v>117.341666666667</v>
      </c>
      <c r="H9" s="94">
        <v>118.625</v>
      </c>
      <c r="I9" s="94">
        <v>121.908333333333</v>
      </c>
      <c r="J9" s="94">
        <v>129.591666666667</v>
      </c>
      <c r="K9" s="94">
        <v>115.416666666667</v>
      </c>
      <c r="L9" s="94">
        <v>120.533333333333</v>
      </c>
      <c r="M9" s="94">
        <v>156.15</v>
      </c>
      <c r="N9" s="94">
        <v>102.841666666667</v>
      </c>
    </row>
    <row r="10" spans="1:14" s="72" customFormat="1" ht="6" customHeight="1">
      <c r="A10" s="103"/>
      <c r="B10" s="102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s="72" customFormat="1" ht="19.5" customHeight="1">
      <c r="A11" s="239" t="s">
        <v>109</v>
      </c>
      <c r="B11" s="104" t="s">
        <v>108</v>
      </c>
      <c r="C11" s="94">
        <v>106.416666666667</v>
      </c>
      <c r="D11" s="94">
        <v>108.241666666667</v>
      </c>
      <c r="E11" s="94">
        <v>103.641666666667</v>
      </c>
      <c r="F11" s="94">
        <v>108.85</v>
      </c>
      <c r="G11" s="94">
        <v>108.925</v>
      </c>
      <c r="H11" s="94">
        <v>107.691666666667</v>
      </c>
      <c r="I11" s="94">
        <v>109.283333333333</v>
      </c>
      <c r="J11" s="94">
        <v>110.5</v>
      </c>
      <c r="K11" s="94">
        <v>102.725</v>
      </c>
      <c r="L11" s="94">
        <v>109.941666666667</v>
      </c>
      <c r="M11" s="94">
        <v>108.6</v>
      </c>
      <c r="N11" s="94">
        <v>100.525</v>
      </c>
    </row>
    <row r="12" spans="1:14" s="72" customFormat="1" ht="19.5" customHeight="1">
      <c r="A12" s="241"/>
      <c r="B12" s="104">
        <v>18</v>
      </c>
      <c r="C12" s="94">
        <v>117.858333333333</v>
      </c>
      <c r="D12" s="94">
        <v>126.625</v>
      </c>
      <c r="E12" s="94">
        <v>111.283333333333</v>
      </c>
      <c r="F12" s="94">
        <v>128.741666666667</v>
      </c>
      <c r="G12" s="94">
        <v>120.941666666667</v>
      </c>
      <c r="H12" s="94">
        <v>121.625</v>
      </c>
      <c r="I12" s="94">
        <v>123.45</v>
      </c>
      <c r="J12" s="94">
        <v>130.225</v>
      </c>
      <c r="K12" s="94">
        <v>108.5</v>
      </c>
      <c r="L12" s="94">
        <v>117.025</v>
      </c>
      <c r="M12" s="94">
        <v>134.3</v>
      </c>
      <c r="N12" s="94">
        <v>102.516666666667</v>
      </c>
    </row>
    <row r="13" spans="1:14" s="72" customFormat="1" ht="19.5" customHeight="1">
      <c r="A13" s="241"/>
      <c r="B13" s="104">
        <v>19</v>
      </c>
      <c r="C13" s="94">
        <v>133.4</v>
      </c>
      <c r="D13" s="94">
        <v>156.275</v>
      </c>
      <c r="E13" s="94">
        <v>120.3</v>
      </c>
      <c r="F13" s="94">
        <v>144.541666666667</v>
      </c>
      <c r="G13" s="94">
        <v>140.158333333333</v>
      </c>
      <c r="H13" s="94">
        <v>141.925</v>
      </c>
      <c r="I13" s="94">
        <v>141.633333333333</v>
      </c>
      <c r="J13" s="94">
        <v>155.575</v>
      </c>
      <c r="K13" s="94">
        <v>116.058333333333</v>
      </c>
      <c r="L13" s="94">
        <v>141.891666666667</v>
      </c>
      <c r="M13" s="94">
        <v>146.175</v>
      </c>
      <c r="N13" s="94">
        <v>104.866666666667</v>
      </c>
    </row>
    <row r="14" spans="1:14" s="72" customFormat="1" ht="19.5" customHeight="1">
      <c r="A14" s="241"/>
      <c r="B14" s="104">
        <v>20</v>
      </c>
      <c r="C14" s="94">
        <v>140.425</v>
      </c>
      <c r="D14" s="94">
        <v>149.825</v>
      </c>
      <c r="E14" s="94">
        <v>118.741666666667</v>
      </c>
      <c r="F14" s="94">
        <v>159.358333333333</v>
      </c>
      <c r="G14" s="94">
        <v>149.916666666667</v>
      </c>
      <c r="H14" s="94">
        <v>152.533333333333</v>
      </c>
      <c r="I14" s="94">
        <v>157.575</v>
      </c>
      <c r="J14" s="94">
        <v>161.8</v>
      </c>
      <c r="K14" s="94">
        <v>121.841666666667</v>
      </c>
      <c r="L14" s="94">
        <v>137.275</v>
      </c>
      <c r="M14" s="94">
        <v>176.875</v>
      </c>
      <c r="N14" s="94">
        <v>108.216666666667</v>
      </c>
    </row>
    <row r="15" spans="1:14" s="72" customFormat="1" ht="19.5" customHeight="1">
      <c r="A15" s="241"/>
      <c r="B15" s="104">
        <v>21</v>
      </c>
      <c r="C15" s="94">
        <v>107.758333333333</v>
      </c>
      <c r="D15" s="94">
        <v>104.55</v>
      </c>
      <c r="E15" s="94">
        <v>101.425</v>
      </c>
      <c r="F15" s="94">
        <v>112.975</v>
      </c>
      <c r="G15" s="94">
        <v>102.616666666667</v>
      </c>
      <c r="H15" s="94">
        <v>102.95</v>
      </c>
      <c r="I15" s="94">
        <v>107.666666666667</v>
      </c>
      <c r="J15" s="94">
        <v>119.45</v>
      </c>
      <c r="K15" s="94">
        <v>112.658333333333</v>
      </c>
      <c r="L15" s="94">
        <v>106.666666666667</v>
      </c>
      <c r="M15" s="94">
        <v>118.3</v>
      </c>
      <c r="N15" s="94">
        <v>102.558333333333</v>
      </c>
    </row>
    <row r="16" spans="1:14" s="72" customFormat="1" ht="19.5" customHeight="1">
      <c r="A16" s="105"/>
      <c r="B16" s="104">
        <v>22</v>
      </c>
      <c r="C16" s="94">
        <v>118.6</v>
      </c>
      <c r="D16" s="94">
        <v>114.3</v>
      </c>
      <c r="E16" s="94">
        <v>108.555555555556</v>
      </c>
      <c r="F16" s="94">
        <v>123.544444444444</v>
      </c>
      <c r="G16" s="94">
        <v>118.8</v>
      </c>
      <c r="H16" s="94">
        <v>120.422222222222</v>
      </c>
      <c r="I16" s="94">
        <v>122.544444444444</v>
      </c>
      <c r="J16" s="94">
        <v>129.822222222222</v>
      </c>
      <c r="K16" s="94">
        <v>115.3</v>
      </c>
      <c r="L16" s="94">
        <v>118.155555555556</v>
      </c>
      <c r="M16" s="94">
        <v>158.566666666667</v>
      </c>
      <c r="N16" s="94">
        <v>102.977777777778</v>
      </c>
    </row>
    <row r="17" spans="1:14" s="72" customFormat="1" ht="6.75" customHeight="1">
      <c r="A17" s="103"/>
      <c r="B17" s="10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72" customFormat="1" ht="19.5" customHeight="1" hidden="1">
      <c r="A18" s="101"/>
      <c r="B18" s="98" t="s">
        <v>107</v>
      </c>
      <c r="C18" s="94">
        <v>86.2</v>
      </c>
      <c r="D18" s="94">
        <v>85</v>
      </c>
      <c r="E18" s="94">
        <v>90.9</v>
      </c>
      <c r="F18" s="94">
        <v>83</v>
      </c>
      <c r="G18" s="94">
        <v>80.8</v>
      </c>
      <c r="H18" s="94">
        <v>82</v>
      </c>
      <c r="I18" s="94"/>
      <c r="J18" s="94"/>
      <c r="K18" s="94"/>
      <c r="L18" s="94"/>
      <c r="M18" s="94"/>
      <c r="N18" s="94"/>
    </row>
    <row r="19" spans="1:14" s="72" customFormat="1" ht="19.5" customHeight="1" hidden="1">
      <c r="A19" s="101"/>
      <c r="B19" s="98">
        <v>2</v>
      </c>
      <c r="C19" s="94">
        <v>86.6</v>
      </c>
      <c r="D19" s="94">
        <v>84</v>
      </c>
      <c r="E19" s="94">
        <v>91.6</v>
      </c>
      <c r="F19" s="94">
        <v>80.9</v>
      </c>
      <c r="G19" s="94">
        <v>84.6</v>
      </c>
      <c r="H19" s="94">
        <v>82.6</v>
      </c>
      <c r="I19" s="94"/>
      <c r="J19" s="94"/>
      <c r="K19" s="94"/>
      <c r="L19" s="94"/>
      <c r="M19" s="94"/>
      <c r="N19" s="94"/>
    </row>
    <row r="20" spans="1:14" s="72" customFormat="1" ht="19.5" customHeight="1" hidden="1">
      <c r="A20" s="101"/>
      <c r="B20" s="98">
        <v>3</v>
      </c>
      <c r="C20" s="94">
        <v>89.4</v>
      </c>
      <c r="D20" s="94">
        <v>85</v>
      </c>
      <c r="E20" s="94">
        <v>93.4</v>
      </c>
      <c r="F20" s="94">
        <v>84.8</v>
      </c>
      <c r="G20" s="94">
        <v>92.1</v>
      </c>
      <c r="H20" s="94">
        <v>86.9</v>
      </c>
      <c r="I20" s="94"/>
      <c r="J20" s="94"/>
      <c r="K20" s="94"/>
      <c r="L20" s="94"/>
      <c r="M20" s="94"/>
      <c r="N20" s="94"/>
    </row>
    <row r="21" spans="1:14" s="72" customFormat="1" ht="19.5" customHeight="1" hidden="1">
      <c r="A21" s="101"/>
      <c r="B21" s="98">
        <v>4</v>
      </c>
      <c r="C21" s="94">
        <v>97</v>
      </c>
      <c r="D21" s="94">
        <v>94.3</v>
      </c>
      <c r="E21" s="94">
        <v>97.7</v>
      </c>
      <c r="F21" s="94">
        <v>87.7</v>
      </c>
      <c r="G21" s="94">
        <v>99.8</v>
      </c>
      <c r="H21" s="94">
        <v>97.2</v>
      </c>
      <c r="I21" s="94"/>
      <c r="J21" s="94"/>
      <c r="K21" s="94"/>
      <c r="L21" s="94"/>
      <c r="M21" s="94"/>
      <c r="N21" s="94"/>
    </row>
    <row r="22" spans="1:14" s="72" customFormat="1" ht="19.5" customHeight="1" hidden="1">
      <c r="A22" s="101"/>
      <c r="B22" s="98">
        <v>5</v>
      </c>
      <c r="C22" s="94">
        <v>98.6</v>
      </c>
      <c r="D22" s="94">
        <v>94.8</v>
      </c>
      <c r="E22" s="94">
        <v>99.5</v>
      </c>
      <c r="F22" s="94">
        <v>97.1</v>
      </c>
      <c r="G22" s="94">
        <v>98</v>
      </c>
      <c r="H22" s="94">
        <v>100.2</v>
      </c>
      <c r="I22" s="94"/>
      <c r="J22" s="94"/>
      <c r="K22" s="94"/>
      <c r="L22" s="94"/>
      <c r="M22" s="94"/>
      <c r="N22" s="94"/>
    </row>
    <row r="23" spans="1:14" s="72" customFormat="1" ht="19.5" customHeight="1" hidden="1">
      <c r="A23" s="101"/>
      <c r="B23" s="98">
        <v>6</v>
      </c>
      <c r="C23" s="94">
        <v>97</v>
      </c>
      <c r="D23" s="94">
        <v>93.7</v>
      </c>
      <c r="E23" s="94">
        <v>98.3</v>
      </c>
      <c r="F23" s="94">
        <v>100.2</v>
      </c>
      <c r="G23" s="94">
        <v>94.8</v>
      </c>
      <c r="H23" s="94">
        <v>96.6</v>
      </c>
      <c r="I23" s="94"/>
      <c r="J23" s="94"/>
      <c r="K23" s="94"/>
      <c r="L23" s="94"/>
      <c r="M23" s="94"/>
      <c r="N23" s="94"/>
    </row>
    <row r="24" spans="1:14" s="72" customFormat="1" ht="19.5" customHeight="1" hidden="1">
      <c r="A24" s="101"/>
      <c r="B24" s="98">
        <v>7</v>
      </c>
      <c r="C24" s="94">
        <v>101.8</v>
      </c>
      <c r="D24" s="94">
        <v>97.9</v>
      </c>
      <c r="E24" s="94">
        <v>101.6</v>
      </c>
      <c r="F24" s="94">
        <v>99</v>
      </c>
      <c r="G24" s="94">
        <v>100.6</v>
      </c>
      <c r="H24" s="94">
        <v>103.3</v>
      </c>
      <c r="I24" s="94"/>
      <c r="J24" s="94"/>
      <c r="K24" s="94"/>
      <c r="L24" s="94"/>
      <c r="M24" s="94"/>
      <c r="N24" s="94"/>
    </row>
    <row r="25" spans="1:14" s="72" customFormat="1" ht="19.5" customHeight="1" hidden="1">
      <c r="A25" s="101"/>
      <c r="B25" s="98">
        <v>8</v>
      </c>
      <c r="C25" s="94">
        <v>104.8</v>
      </c>
      <c r="D25" s="94">
        <v>99.4</v>
      </c>
      <c r="E25" s="94">
        <v>104.2</v>
      </c>
      <c r="F25" s="94">
        <v>106.3</v>
      </c>
      <c r="G25" s="94">
        <v>106.1</v>
      </c>
      <c r="H25" s="94">
        <v>107.4</v>
      </c>
      <c r="I25" s="94"/>
      <c r="J25" s="94"/>
      <c r="K25" s="94"/>
      <c r="L25" s="94"/>
      <c r="M25" s="94"/>
      <c r="N25" s="94"/>
    </row>
    <row r="26" spans="1:14" s="72" customFormat="1" ht="19.5" customHeight="1" hidden="1">
      <c r="A26" s="101"/>
      <c r="B26" s="98">
        <v>9</v>
      </c>
      <c r="C26" s="94">
        <v>107</v>
      </c>
      <c r="D26" s="94">
        <v>102.4</v>
      </c>
      <c r="E26" s="94">
        <v>106.1</v>
      </c>
      <c r="F26" s="94">
        <v>110.3</v>
      </c>
      <c r="G26" s="94">
        <v>109.4</v>
      </c>
      <c r="H26" s="94">
        <v>110.9</v>
      </c>
      <c r="I26" s="94"/>
      <c r="J26" s="94"/>
      <c r="K26" s="94"/>
      <c r="L26" s="94"/>
      <c r="M26" s="94"/>
      <c r="N26" s="94"/>
    </row>
    <row r="27" spans="1:14" ht="19.5" customHeight="1" hidden="1">
      <c r="A27" s="97"/>
      <c r="B27" s="98">
        <v>10</v>
      </c>
      <c r="C27" s="94">
        <v>110.8</v>
      </c>
      <c r="D27" s="94">
        <v>121.1</v>
      </c>
      <c r="E27" s="94">
        <v>106.9</v>
      </c>
      <c r="F27" s="94">
        <v>115</v>
      </c>
      <c r="G27" s="94">
        <v>111</v>
      </c>
      <c r="H27" s="94">
        <v>112.6</v>
      </c>
      <c r="I27" s="94"/>
      <c r="J27" s="94"/>
      <c r="K27" s="94"/>
      <c r="L27" s="94"/>
      <c r="M27" s="94"/>
      <c r="N27" s="94"/>
    </row>
    <row r="28" spans="1:14" ht="19.5" customHeight="1" hidden="1">
      <c r="A28" s="97"/>
      <c r="B28" s="98">
        <v>11</v>
      </c>
      <c r="C28" s="94">
        <v>110.3</v>
      </c>
      <c r="D28" s="94">
        <v>121.8</v>
      </c>
      <c r="E28" s="94">
        <v>105.6</v>
      </c>
      <c r="F28" s="94">
        <v>118.3</v>
      </c>
      <c r="G28" s="94">
        <v>108.7</v>
      </c>
      <c r="H28" s="94">
        <v>110.8</v>
      </c>
      <c r="I28" s="94"/>
      <c r="J28" s="94"/>
      <c r="K28" s="94"/>
      <c r="L28" s="94"/>
      <c r="M28" s="94"/>
      <c r="N28" s="94"/>
    </row>
    <row r="29" spans="1:14" ht="19.5" customHeight="1" hidden="1">
      <c r="A29" s="97"/>
      <c r="B29" s="98">
        <v>12</v>
      </c>
      <c r="C29" s="94">
        <v>110.5</v>
      </c>
      <c r="D29" s="94">
        <v>120.7</v>
      </c>
      <c r="E29" s="94">
        <v>104.3</v>
      </c>
      <c r="F29" s="94">
        <v>117.3</v>
      </c>
      <c r="G29" s="94">
        <v>114.1</v>
      </c>
      <c r="H29" s="94">
        <v>109.3</v>
      </c>
      <c r="I29" s="94"/>
      <c r="J29" s="94"/>
      <c r="K29" s="94"/>
      <c r="L29" s="94"/>
      <c r="M29" s="94"/>
      <c r="N29" s="94"/>
    </row>
    <row r="30" spans="1:14" ht="19.5" customHeight="1" hidden="1">
      <c r="A30" s="97" t="s">
        <v>106</v>
      </c>
      <c r="B30" s="100" t="s">
        <v>105</v>
      </c>
      <c r="C30" s="99">
        <v>111.8</v>
      </c>
      <c r="D30" s="99">
        <v>117.6</v>
      </c>
      <c r="E30" s="99">
        <v>104.5</v>
      </c>
      <c r="F30" s="99">
        <v>116.2</v>
      </c>
      <c r="G30" s="99">
        <v>122.9</v>
      </c>
      <c r="H30" s="99">
        <v>111.2</v>
      </c>
      <c r="I30" s="99">
        <v>115.7</v>
      </c>
      <c r="J30" s="99">
        <v>120.5</v>
      </c>
      <c r="K30" s="99">
        <v>104.3</v>
      </c>
      <c r="L30" s="99">
        <v>125.5</v>
      </c>
      <c r="M30" s="99">
        <v>121.7</v>
      </c>
      <c r="N30" s="99">
        <v>101</v>
      </c>
    </row>
    <row r="31" spans="1:14" ht="19.5" customHeight="1" hidden="1">
      <c r="A31" s="97"/>
      <c r="B31" s="98">
        <v>2</v>
      </c>
      <c r="C31" s="94">
        <v>113.9</v>
      </c>
      <c r="D31" s="94">
        <v>117.6</v>
      </c>
      <c r="E31" s="94">
        <v>106.7</v>
      </c>
      <c r="F31" s="94">
        <v>115.5</v>
      </c>
      <c r="G31" s="94">
        <v>123.5</v>
      </c>
      <c r="H31" s="94">
        <v>116.1</v>
      </c>
      <c r="I31" s="94">
        <v>120</v>
      </c>
      <c r="J31" s="94">
        <v>120.5</v>
      </c>
      <c r="K31" s="94">
        <v>105.4</v>
      </c>
      <c r="L31" s="94">
        <v>130.2</v>
      </c>
      <c r="M31" s="94">
        <v>121.7</v>
      </c>
      <c r="N31" s="94">
        <v>101.3</v>
      </c>
    </row>
    <row r="32" spans="1:14" ht="19.5" customHeight="1" hidden="1">
      <c r="A32" s="97"/>
      <c r="B32" s="98">
        <v>3</v>
      </c>
      <c r="C32" s="94">
        <v>114.6</v>
      </c>
      <c r="D32" s="94">
        <v>117.6</v>
      </c>
      <c r="E32" s="94">
        <v>108.3</v>
      </c>
      <c r="F32" s="94">
        <v>123.3</v>
      </c>
      <c r="G32" s="94">
        <v>118.2</v>
      </c>
      <c r="H32" s="94">
        <v>116.7</v>
      </c>
      <c r="I32" s="94">
        <v>120</v>
      </c>
      <c r="J32" s="94">
        <v>120.5</v>
      </c>
      <c r="K32" s="94">
        <v>106.3</v>
      </c>
      <c r="L32" s="94">
        <v>137.9</v>
      </c>
      <c r="M32" s="94">
        <v>121.7</v>
      </c>
      <c r="N32" s="94">
        <v>101.3</v>
      </c>
    </row>
    <row r="33" spans="1:14" ht="19.5" customHeight="1" hidden="1">
      <c r="A33" s="97"/>
      <c r="B33" s="98">
        <v>4</v>
      </c>
      <c r="C33" s="94">
        <v>116.3</v>
      </c>
      <c r="D33" s="94">
        <v>123.7</v>
      </c>
      <c r="E33" s="94">
        <v>109</v>
      </c>
      <c r="F33" s="94">
        <v>124</v>
      </c>
      <c r="G33" s="94">
        <v>118.6</v>
      </c>
      <c r="H33" s="94">
        <v>117.9</v>
      </c>
      <c r="I33" s="94">
        <v>121.4</v>
      </c>
      <c r="J33" s="94">
        <v>131.7</v>
      </c>
      <c r="K33" s="94">
        <v>106.7</v>
      </c>
      <c r="L33" s="94">
        <v>121.7</v>
      </c>
      <c r="M33" s="94">
        <v>129.1</v>
      </c>
      <c r="N33" s="94">
        <v>101.6</v>
      </c>
    </row>
    <row r="34" spans="1:14" ht="19.5" customHeight="1" hidden="1">
      <c r="A34" s="97"/>
      <c r="B34" s="98">
        <v>5</v>
      </c>
      <c r="C34" s="94">
        <v>119.9</v>
      </c>
      <c r="D34" s="94">
        <v>123.7</v>
      </c>
      <c r="E34" s="94">
        <v>113.2</v>
      </c>
      <c r="F34" s="94">
        <v>124.5</v>
      </c>
      <c r="G34" s="94">
        <v>125.4</v>
      </c>
      <c r="H34" s="94">
        <v>125.6</v>
      </c>
      <c r="I34" s="94">
        <v>128.2</v>
      </c>
      <c r="J34" s="94">
        <v>131.7</v>
      </c>
      <c r="K34" s="94">
        <v>109</v>
      </c>
      <c r="L34" s="94">
        <v>106.2</v>
      </c>
      <c r="M34" s="94">
        <v>129.1</v>
      </c>
      <c r="N34" s="94">
        <v>102.1</v>
      </c>
    </row>
    <row r="35" spans="1:14" ht="19.5" customHeight="1" hidden="1">
      <c r="A35" s="97"/>
      <c r="B35" s="98">
        <v>6</v>
      </c>
      <c r="C35" s="94">
        <v>120</v>
      </c>
      <c r="D35" s="94">
        <v>123.7</v>
      </c>
      <c r="E35" s="94">
        <v>113.3</v>
      </c>
      <c r="F35" s="94">
        <v>129.1</v>
      </c>
      <c r="G35" s="94">
        <v>124.8</v>
      </c>
      <c r="H35" s="94">
        <v>124.8</v>
      </c>
      <c r="I35" s="94">
        <v>127.3</v>
      </c>
      <c r="J35" s="94">
        <v>131.7</v>
      </c>
      <c r="K35" s="94">
        <v>109</v>
      </c>
      <c r="L35" s="94">
        <v>109.5</v>
      </c>
      <c r="M35" s="94">
        <v>129.1</v>
      </c>
      <c r="N35" s="94">
        <v>102.1</v>
      </c>
    </row>
    <row r="36" spans="1:14" ht="19.5" customHeight="1" hidden="1">
      <c r="A36" s="97"/>
      <c r="B36" s="98">
        <v>7</v>
      </c>
      <c r="C36" s="94">
        <v>122.6</v>
      </c>
      <c r="D36" s="94">
        <v>137.3</v>
      </c>
      <c r="E36" s="94">
        <v>114</v>
      </c>
      <c r="F36" s="94">
        <v>131.5</v>
      </c>
      <c r="G36" s="94">
        <v>126.7</v>
      </c>
      <c r="H36" s="94">
        <v>126.5</v>
      </c>
      <c r="I36" s="94">
        <v>129</v>
      </c>
      <c r="J36" s="94">
        <v>138.6</v>
      </c>
      <c r="K36" s="94">
        <v>109</v>
      </c>
      <c r="L36" s="94">
        <v>110.3</v>
      </c>
      <c r="M36" s="94">
        <v>136.5</v>
      </c>
      <c r="N36" s="94">
        <v>102.7</v>
      </c>
    </row>
    <row r="37" spans="1:14" ht="19.5" customHeight="1" hidden="1">
      <c r="A37" s="97"/>
      <c r="B37" s="98">
        <v>8</v>
      </c>
      <c r="C37" s="94">
        <v>126.5</v>
      </c>
      <c r="D37" s="94">
        <v>137.3</v>
      </c>
      <c r="E37" s="94">
        <v>117.7</v>
      </c>
      <c r="F37" s="94">
        <v>134.1</v>
      </c>
      <c r="G37" s="94">
        <v>132.8</v>
      </c>
      <c r="H37" s="94">
        <v>133.3</v>
      </c>
      <c r="I37" s="94">
        <v>136.2</v>
      </c>
      <c r="J37" s="94">
        <v>138.6</v>
      </c>
      <c r="K37" s="94">
        <v>111.5</v>
      </c>
      <c r="L37" s="94">
        <v>117</v>
      </c>
      <c r="M37" s="94">
        <v>136.5</v>
      </c>
      <c r="N37" s="94">
        <v>103</v>
      </c>
    </row>
    <row r="38" spans="1:14" ht="19.5" customHeight="1" hidden="1">
      <c r="A38" s="97"/>
      <c r="B38" s="98">
        <v>9</v>
      </c>
      <c r="C38" s="94">
        <v>126.9</v>
      </c>
      <c r="D38" s="94">
        <v>137.3</v>
      </c>
      <c r="E38" s="94">
        <v>117.6</v>
      </c>
      <c r="F38" s="94">
        <v>140.6</v>
      </c>
      <c r="G38" s="94">
        <v>132.4</v>
      </c>
      <c r="H38" s="94">
        <v>133.6</v>
      </c>
      <c r="I38" s="94">
        <v>136</v>
      </c>
      <c r="J38" s="94">
        <v>138.6</v>
      </c>
      <c r="K38" s="94">
        <v>111.5</v>
      </c>
      <c r="L38" s="94">
        <v>124.1</v>
      </c>
      <c r="M38" s="94">
        <v>136.5</v>
      </c>
      <c r="N38" s="94">
        <v>103.2</v>
      </c>
    </row>
    <row r="39" spans="1:14" ht="19.5" customHeight="1" hidden="1">
      <c r="A39" s="97"/>
      <c r="B39" s="98">
        <v>10</v>
      </c>
      <c r="C39" s="94">
        <v>119.3</v>
      </c>
      <c r="D39" s="94">
        <v>121.8</v>
      </c>
      <c r="E39" s="94">
        <v>112.3</v>
      </c>
      <c r="F39" s="94">
        <v>141.8</v>
      </c>
      <c r="G39" s="94">
        <v>121.2</v>
      </c>
      <c r="H39" s="94">
        <v>122.9</v>
      </c>
      <c r="I39" s="94">
        <v>123.9</v>
      </c>
      <c r="J39" s="94">
        <v>128.3</v>
      </c>
      <c r="K39" s="94">
        <v>108.8</v>
      </c>
      <c r="L39" s="94">
        <v>126.1</v>
      </c>
      <c r="M39" s="94">
        <v>142.3</v>
      </c>
      <c r="N39" s="94">
        <v>102.7</v>
      </c>
    </row>
    <row r="40" spans="1:14" ht="19.5" customHeight="1" hidden="1">
      <c r="A40" s="97"/>
      <c r="B40" s="98">
        <v>11</v>
      </c>
      <c r="C40" s="94">
        <v>115.8</v>
      </c>
      <c r="D40" s="94">
        <v>121.8</v>
      </c>
      <c r="E40" s="94">
        <v>109.3</v>
      </c>
      <c r="F40" s="94">
        <v>130.9</v>
      </c>
      <c r="G40" s="94">
        <v>116.2</v>
      </c>
      <c r="H40" s="94">
        <v>117.7</v>
      </c>
      <c r="I40" s="94">
        <v>119.2</v>
      </c>
      <c r="J40" s="94">
        <v>128.3</v>
      </c>
      <c r="K40" s="94">
        <v>107.6</v>
      </c>
      <c r="L40" s="94">
        <v>114.9</v>
      </c>
      <c r="M40" s="94">
        <v>142.3</v>
      </c>
      <c r="N40" s="94">
        <v>102.6</v>
      </c>
    </row>
    <row r="41" spans="1:14" ht="19.5" customHeight="1" hidden="1">
      <c r="A41" s="97"/>
      <c r="B41" s="96">
        <v>12</v>
      </c>
      <c r="C41" s="95">
        <v>115.5</v>
      </c>
      <c r="D41" s="95">
        <v>121.8</v>
      </c>
      <c r="E41" s="95">
        <v>108.4</v>
      </c>
      <c r="F41" s="95">
        <v>123.9</v>
      </c>
      <c r="G41" s="95">
        <v>119.1</v>
      </c>
      <c r="H41" s="95">
        <v>118</v>
      </c>
      <c r="I41" s="95">
        <v>119.1</v>
      </c>
      <c r="J41" s="95">
        <v>128.3</v>
      </c>
      <c r="K41" s="95">
        <v>107.6</v>
      </c>
      <c r="L41" s="95">
        <v>111.8</v>
      </c>
      <c r="M41" s="95">
        <v>142.3</v>
      </c>
      <c r="N41" s="95">
        <v>102.6</v>
      </c>
    </row>
    <row r="42" spans="1:14" ht="19.5" customHeight="1" hidden="1">
      <c r="A42" s="89"/>
      <c r="B42" s="88" t="s">
        <v>104</v>
      </c>
      <c r="C42" s="94">
        <v>113.4</v>
      </c>
      <c r="D42" s="94">
        <v>123.7</v>
      </c>
      <c r="E42" s="94">
        <v>108</v>
      </c>
      <c r="F42" s="94">
        <v>120.6</v>
      </c>
      <c r="G42" s="94">
        <v>114.6</v>
      </c>
      <c r="H42" s="94">
        <v>115.9</v>
      </c>
      <c r="I42" s="94">
        <v>116.8</v>
      </c>
      <c r="J42" s="94">
        <v>122.3</v>
      </c>
      <c r="K42" s="94">
        <v>107.6</v>
      </c>
      <c r="L42" s="94">
        <v>115.3</v>
      </c>
      <c r="M42" s="94">
        <v>117.4</v>
      </c>
      <c r="N42" s="94">
        <v>102.5</v>
      </c>
    </row>
    <row r="43" spans="1:14" ht="19.5" customHeight="1" hidden="1">
      <c r="A43" s="89"/>
      <c r="B43" s="88">
        <v>2</v>
      </c>
      <c r="C43" s="94">
        <v>111.1</v>
      </c>
      <c r="D43" s="94">
        <v>123.7</v>
      </c>
      <c r="E43" s="94">
        <v>105.8</v>
      </c>
      <c r="F43" s="94">
        <v>125.6</v>
      </c>
      <c r="G43" s="94">
        <v>108.2</v>
      </c>
      <c r="H43" s="94">
        <v>110</v>
      </c>
      <c r="I43" s="94">
        <v>111</v>
      </c>
      <c r="J43" s="94">
        <v>122.3</v>
      </c>
      <c r="K43" s="94">
        <v>106.5</v>
      </c>
      <c r="L43" s="94">
        <v>125.1</v>
      </c>
      <c r="M43" s="94">
        <v>117</v>
      </c>
      <c r="N43" s="94">
        <v>102.5</v>
      </c>
    </row>
    <row r="44" spans="1:14" ht="19.5" customHeight="1" hidden="1">
      <c r="A44" s="89"/>
      <c r="B44" s="88">
        <v>3</v>
      </c>
      <c r="C44" s="94">
        <v>112.1</v>
      </c>
      <c r="D44" s="94">
        <v>123.7</v>
      </c>
      <c r="E44" s="94">
        <v>106.8</v>
      </c>
      <c r="F44" s="94">
        <v>118.3</v>
      </c>
      <c r="G44" s="94">
        <v>111.3</v>
      </c>
      <c r="H44" s="94">
        <v>113.3</v>
      </c>
      <c r="I44" s="94">
        <v>113.3</v>
      </c>
      <c r="J44" s="94">
        <v>122.3</v>
      </c>
      <c r="K44" s="94">
        <v>107.2</v>
      </c>
      <c r="L44" s="94">
        <v>122.3</v>
      </c>
      <c r="M44" s="94">
        <v>117</v>
      </c>
      <c r="N44" s="94">
        <v>102.6</v>
      </c>
    </row>
    <row r="45" spans="1:14" ht="19.5" customHeight="1" hidden="1">
      <c r="A45" s="89"/>
      <c r="B45" s="88">
        <v>4</v>
      </c>
      <c r="C45" s="94">
        <v>117.5</v>
      </c>
      <c r="D45" s="94">
        <v>146.9</v>
      </c>
      <c r="E45" s="94">
        <v>109.1</v>
      </c>
      <c r="F45" s="94">
        <v>119.6</v>
      </c>
      <c r="G45" s="94">
        <v>116.8</v>
      </c>
      <c r="H45" s="94">
        <v>119.5</v>
      </c>
      <c r="I45" s="94">
        <v>119</v>
      </c>
      <c r="J45" s="94">
        <v>136.4</v>
      </c>
      <c r="K45" s="94">
        <v>108.2</v>
      </c>
      <c r="L45" s="94">
        <v>117.4</v>
      </c>
      <c r="M45" s="94">
        <v>117</v>
      </c>
      <c r="N45" s="94">
        <v>103.5</v>
      </c>
    </row>
    <row r="46" spans="1:14" ht="19.5" customHeight="1" hidden="1">
      <c r="A46" s="89"/>
      <c r="B46" s="88">
        <v>5</v>
      </c>
      <c r="C46" s="94">
        <v>122.6</v>
      </c>
      <c r="D46" s="94">
        <v>146.9</v>
      </c>
      <c r="E46" s="94">
        <v>113.8</v>
      </c>
      <c r="F46" s="94">
        <v>125.4</v>
      </c>
      <c r="G46" s="94">
        <v>125.2</v>
      </c>
      <c r="H46" s="94">
        <v>129</v>
      </c>
      <c r="I46" s="94">
        <v>127.2</v>
      </c>
      <c r="J46" s="94">
        <v>136.4</v>
      </c>
      <c r="K46" s="94">
        <v>111.5</v>
      </c>
      <c r="L46" s="94">
        <v>123.5</v>
      </c>
      <c r="M46" s="94">
        <v>117</v>
      </c>
      <c r="N46" s="94">
        <v>103.8</v>
      </c>
    </row>
    <row r="47" spans="1:14" ht="19.5" customHeight="1" hidden="1">
      <c r="A47" s="89"/>
      <c r="B47" s="88">
        <v>6</v>
      </c>
      <c r="C47" s="94">
        <v>124.4</v>
      </c>
      <c r="D47" s="94">
        <v>146.9</v>
      </c>
      <c r="E47" s="94">
        <v>115.6</v>
      </c>
      <c r="F47" s="94">
        <v>134.2</v>
      </c>
      <c r="G47" s="94">
        <v>128.2</v>
      </c>
      <c r="H47" s="94">
        <v>131.1</v>
      </c>
      <c r="I47" s="94">
        <v>128.4</v>
      </c>
      <c r="J47" s="94">
        <v>136.4</v>
      </c>
      <c r="K47" s="94">
        <v>112.4</v>
      </c>
      <c r="L47" s="94">
        <v>130.4</v>
      </c>
      <c r="M47" s="94">
        <v>117</v>
      </c>
      <c r="N47" s="94">
        <v>103.9</v>
      </c>
    </row>
    <row r="48" spans="1:14" ht="19.5" customHeight="1" hidden="1">
      <c r="A48" s="89"/>
      <c r="B48" s="88">
        <v>7</v>
      </c>
      <c r="C48" s="94">
        <v>128.4</v>
      </c>
      <c r="D48" s="94">
        <v>151.8</v>
      </c>
      <c r="E48" s="94">
        <v>117.8</v>
      </c>
      <c r="F48" s="94">
        <v>138.8</v>
      </c>
      <c r="G48" s="94">
        <v>131.5</v>
      </c>
      <c r="H48" s="94">
        <v>134.6</v>
      </c>
      <c r="I48" s="94">
        <v>131.5</v>
      </c>
      <c r="J48" s="94">
        <v>150</v>
      </c>
      <c r="K48" s="94">
        <v>114.1</v>
      </c>
      <c r="L48" s="94">
        <v>137.5</v>
      </c>
      <c r="M48" s="94">
        <v>120</v>
      </c>
      <c r="N48" s="94">
        <v>104.5</v>
      </c>
    </row>
    <row r="49" spans="1:14" ht="19.5" customHeight="1" hidden="1">
      <c r="A49" s="89"/>
      <c r="B49" s="88">
        <v>8</v>
      </c>
      <c r="C49" s="94">
        <v>129.8</v>
      </c>
      <c r="D49" s="94">
        <v>151.8</v>
      </c>
      <c r="E49" s="94">
        <v>119.9</v>
      </c>
      <c r="F49" s="94">
        <v>143.3</v>
      </c>
      <c r="G49" s="94">
        <v>132.4</v>
      </c>
      <c r="H49" s="94">
        <v>135.9</v>
      </c>
      <c r="I49" s="94">
        <v>133.4</v>
      </c>
      <c r="J49" s="94">
        <v>150</v>
      </c>
      <c r="K49" s="94">
        <v>115.5</v>
      </c>
      <c r="L49" s="94">
        <v>134.9</v>
      </c>
      <c r="M49" s="94">
        <v>120</v>
      </c>
      <c r="N49" s="94">
        <v>104.6</v>
      </c>
    </row>
    <row r="50" spans="1:14" ht="19.5" customHeight="1" hidden="1">
      <c r="A50" s="89"/>
      <c r="B50" s="88">
        <v>9</v>
      </c>
      <c r="C50" s="94">
        <v>127.5</v>
      </c>
      <c r="D50" s="94">
        <v>151.8</v>
      </c>
      <c r="E50" s="94">
        <v>117</v>
      </c>
      <c r="F50" s="94">
        <v>144.2</v>
      </c>
      <c r="G50" s="94">
        <v>128.9</v>
      </c>
      <c r="H50" s="94">
        <v>132.6</v>
      </c>
      <c r="I50" s="94">
        <v>130.4</v>
      </c>
      <c r="J50" s="94">
        <v>150</v>
      </c>
      <c r="K50" s="94">
        <v>113.9</v>
      </c>
      <c r="L50" s="94">
        <v>131.3</v>
      </c>
      <c r="M50" s="94">
        <v>120</v>
      </c>
      <c r="N50" s="94">
        <v>104.5</v>
      </c>
    </row>
    <row r="51" spans="1:14" ht="20.25" customHeight="1" hidden="1">
      <c r="A51" s="89"/>
      <c r="B51" s="88">
        <v>10</v>
      </c>
      <c r="C51" s="94">
        <v>132.6</v>
      </c>
      <c r="D51" s="94">
        <v>156.7</v>
      </c>
      <c r="E51" s="94">
        <v>119.9</v>
      </c>
      <c r="F51" s="94">
        <v>138.7</v>
      </c>
      <c r="G51" s="94">
        <v>137.9</v>
      </c>
      <c r="H51" s="94">
        <v>140.5</v>
      </c>
      <c r="I51" s="94">
        <v>136.3</v>
      </c>
      <c r="J51" s="94">
        <v>163.2</v>
      </c>
      <c r="K51" s="94">
        <v>114.9</v>
      </c>
      <c r="L51" s="94">
        <v>128.6</v>
      </c>
      <c r="M51" s="94">
        <v>122.1</v>
      </c>
      <c r="N51" s="94">
        <v>104.8</v>
      </c>
    </row>
    <row r="52" spans="1:14" ht="20.25" customHeight="1" hidden="1">
      <c r="A52" s="89"/>
      <c r="B52" s="88">
        <v>11</v>
      </c>
      <c r="C52" s="94">
        <v>138.8</v>
      </c>
      <c r="D52" s="94">
        <v>156.7</v>
      </c>
      <c r="E52" s="94">
        <v>123.7</v>
      </c>
      <c r="F52" s="94">
        <v>147.7</v>
      </c>
      <c r="G52" s="94">
        <v>152.9</v>
      </c>
      <c r="H52" s="94">
        <v>151.1</v>
      </c>
      <c r="I52" s="94">
        <v>149.1</v>
      </c>
      <c r="J52" s="94">
        <v>163.2</v>
      </c>
      <c r="K52" s="94">
        <v>117.4</v>
      </c>
      <c r="L52" s="94">
        <v>143.5</v>
      </c>
      <c r="M52" s="94">
        <v>122.1</v>
      </c>
      <c r="N52" s="94">
        <v>105</v>
      </c>
    </row>
    <row r="53" spans="1:14" ht="20.25" customHeight="1" hidden="1">
      <c r="A53" s="83"/>
      <c r="B53" s="93">
        <v>12</v>
      </c>
      <c r="C53" s="95">
        <v>143.6</v>
      </c>
      <c r="D53" s="95">
        <v>156.7</v>
      </c>
      <c r="E53" s="95">
        <v>127</v>
      </c>
      <c r="F53" s="95">
        <v>153</v>
      </c>
      <c r="G53" s="95">
        <v>161.1</v>
      </c>
      <c r="H53" s="95">
        <v>158.9</v>
      </c>
      <c r="I53" s="95">
        <v>161.5</v>
      </c>
      <c r="J53" s="95">
        <v>163.2</v>
      </c>
      <c r="K53" s="95">
        <v>121.2</v>
      </c>
      <c r="L53" s="95">
        <v>155.9</v>
      </c>
      <c r="M53" s="95">
        <v>122.5</v>
      </c>
      <c r="N53" s="95">
        <v>105.3</v>
      </c>
    </row>
    <row r="54" spans="1:14" ht="19.5" customHeight="1">
      <c r="A54" s="89"/>
      <c r="B54" s="88" t="s">
        <v>103</v>
      </c>
      <c r="C54" s="94">
        <v>145.1</v>
      </c>
      <c r="D54" s="94">
        <v>169.7</v>
      </c>
      <c r="E54" s="94">
        <v>126.5</v>
      </c>
      <c r="F54" s="94">
        <v>163.4</v>
      </c>
      <c r="G54" s="94">
        <v>155.4</v>
      </c>
      <c r="H54" s="94">
        <v>156</v>
      </c>
      <c r="I54" s="94">
        <v>159.4</v>
      </c>
      <c r="J54" s="94">
        <v>172.7</v>
      </c>
      <c r="K54" s="94">
        <v>121.2</v>
      </c>
      <c r="L54" s="94">
        <v>173.6</v>
      </c>
      <c r="M54" s="94">
        <v>126</v>
      </c>
      <c r="N54" s="94">
        <v>105.6</v>
      </c>
    </row>
    <row r="55" spans="1:14" ht="19.5" customHeight="1">
      <c r="A55" s="89"/>
      <c r="B55" s="88">
        <v>2</v>
      </c>
      <c r="C55" s="94">
        <v>144.4</v>
      </c>
      <c r="D55" s="94">
        <v>169.7</v>
      </c>
      <c r="E55" s="94">
        <v>125.8</v>
      </c>
      <c r="F55" s="94">
        <v>164.1</v>
      </c>
      <c r="G55" s="94">
        <v>153.6</v>
      </c>
      <c r="H55" s="94">
        <v>155.1</v>
      </c>
      <c r="I55" s="94">
        <v>159.4</v>
      </c>
      <c r="J55" s="94">
        <v>172.7</v>
      </c>
      <c r="K55" s="94">
        <v>121.2</v>
      </c>
      <c r="L55" s="94">
        <v>168.5</v>
      </c>
      <c r="M55" s="94">
        <v>126.4</v>
      </c>
      <c r="N55" s="94">
        <v>106.2</v>
      </c>
    </row>
    <row r="56" spans="1:14" ht="19.5" customHeight="1">
      <c r="A56" s="89"/>
      <c r="B56" s="88">
        <v>3</v>
      </c>
      <c r="C56" s="94">
        <v>146.1</v>
      </c>
      <c r="D56" s="94">
        <v>169.7</v>
      </c>
      <c r="E56" s="94">
        <v>127.5</v>
      </c>
      <c r="F56" s="94">
        <v>162.1</v>
      </c>
      <c r="G56" s="94">
        <v>158</v>
      </c>
      <c r="H56" s="94">
        <v>158.8</v>
      </c>
      <c r="I56" s="94">
        <v>164</v>
      </c>
      <c r="J56" s="94">
        <v>172.7</v>
      </c>
      <c r="K56" s="94">
        <v>121.2</v>
      </c>
      <c r="L56" s="94">
        <v>157.6</v>
      </c>
      <c r="M56" s="94">
        <v>126.7</v>
      </c>
      <c r="N56" s="94">
        <v>106.7</v>
      </c>
    </row>
    <row r="57" spans="1:14" ht="19.5" customHeight="1">
      <c r="A57" s="89"/>
      <c r="B57" s="88">
        <v>4</v>
      </c>
      <c r="C57" s="94">
        <v>142.6</v>
      </c>
      <c r="D57" s="94">
        <v>180.6</v>
      </c>
      <c r="E57" s="94">
        <v>106.1</v>
      </c>
      <c r="F57" s="94">
        <v>162.3</v>
      </c>
      <c r="G57" s="94">
        <v>159.5</v>
      </c>
      <c r="H57" s="94">
        <v>162.2</v>
      </c>
      <c r="I57" s="94">
        <v>168.4</v>
      </c>
      <c r="J57" s="94">
        <v>194.5</v>
      </c>
      <c r="K57" s="94">
        <v>121.5</v>
      </c>
      <c r="L57" s="94">
        <v>153.7</v>
      </c>
      <c r="M57" s="94">
        <v>129.8</v>
      </c>
      <c r="N57" s="94">
        <v>107.6</v>
      </c>
    </row>
    <row r="58" spans="1:14" ht="19.5" customHeight="1">
      <c r="A58" s="89"/>
      <c r="B58" s="88">
        <v>5</v>
      </c>
      <c r="C58" s="94">
        <v>158.1</v>
      </c>
      <c r="D58" s="94">
        <v>180.6</v>
      </c>
      <c r="E58" s="94">
        <v>134.5</v>
      </c>
      <c r="F58" s="94">
        <v>165</v>
      </c>
      <c r="G58" s="94">
        <v>173</v>
      </c>
      <c r="H58" s="94">
        <v>174.5</v>
      </c>
      <c r="I58" s="94">
        <v>181.6</v>
      </c>
      <c r="J58" s="94">
        <v>194.5</v>
      </c>
      <c r="K58" s="94">
        <v>123.8</v>
      </c>
      <c r="L58" s="94">
        <v>152.3</v>
      </c>
      <c r="M58" s="94">
        <v>129.8</v>
      </c>
      <c r="N58" s="94">
        <v>108.9</v>
      </c>
    </row>
    <row r="59" spans="1:14" ht="19.5" customHeight="1">
      <c r="A59" s="89"/>
      <c r="B59" s="88">
        <v>6</v>
      </c>
      <c r="C59" s="94">
        <v>170.2</v>
      </c>
      <c r="D59" s="94">
        <v>180.6</v>
      </c>
      <c r="E59" s="94">
        <v>144.1</v>
      </c>
      <c r="F59" s="94">
        <v>178.7</v>
      </c>
      <c r="G59" s="94">
        <v>196.5</v>
      </c>
      <c r="H59" s="94">
        <v>198</v>
      </c>
      <c r="I59" s="94">
        <v>205.2</v>
      </c>
      <c r="J59" s="94">
        <v>194.5</v>
      </c>
      <c r="K59" s="94">
        <v>131</v>
      </c>
      <c r="L59" s="94">
        <v>162.6</v>
      </c>
      <c r="M59" s="94">
        <v>130.1</v>
      </c>
      <c r="N59" s="94">
        <v>109.9</v>
      </c>
    </row>
    <row r="60" spans="1:14" ht="19.5" customHeight="1">
      <c r="A60" s="89"/>
      <c r="B60" s="88">
        <v>7</v>
      </c>
      <c r="C60" s="94">
        <v>187.2</v>
      </c>
      <c r="D60" s="94">
        <v>219.1</v>
      </c>
      <c r="E60" s="94">
        <v>151.7</v>
      </c>
      <c r="F60" s="94">
        <v>200.3</v>
      </c>
      <c r="G60" s="94">
        <v>215.4</v>
      </c>
      <c r="H60" s="94">
        <v>217.3</v>
      </c>
      <c r="I60" s="94">
        <v>227.8</v>
      </c>
      <c r="J60" s="94">
        <v>234.1</v>
      </c>
      <c r="K60" s="94">
        <v>136.4</v>
      </c>
      <c r="L60" s="94">
        <v>174</v>
      </c>
      <c r="M60" s="94">
        <v>137</v>
      </c>
      <c r="N60" s="94">
        <v>112.3</v>
      </c>
    </row>
    <row r="61" spans="1:14" ht="19.5" customHeight="1">
      <c r="A61" s="89"/>
      <c r="B61" s="88">
        <v>8</v>
      </c>
      <c r="C61" s="94">
        <v>188</v>
      </c>
      <c r="D61" s="94">
        <v>219.1</v>
      </c>
      <c r="E61" s="94">
        <v>152.3</v>
      </c>
      <c r="F61" s="94">
        <v>217.1</v>
      </c>
      <c r="G61" s="94">
        <v>214.2</v>
      </c>
      <c r="H61" s="94">
        <v>217.4</v>
      </c>
      <c r="I61" s="94">
        <v>226.8</v>
      </c>
      <c r="J61" s="94">
        <v>234.1</v>
      </c>
      <c r="K61" s="94">
        <v>139.1</v>
      </c>
      <c r="L61" s="94">
        <v>176.1</v>
      </c>
      <c r="M61" s="94">
        <v>137.8</v>
      </c>
      <c r="N61" s="94">
        <v>112.4</v>
      </c>
    </row>
    <row r="62" spans="1:14" ht="19.5" customHeight="1">
      <c r="A62" s="89"/>
      <c r="B62" s="88">
        <v>9</v>
      </c>
      <c r="C62" s="94">
        <v>178</v>
      </c>
      <c r="D62" s="94">
        <v>219.1</v>
      </c>
      <c r="E62" s="94">
        <v>143.8</v>
      </c>
      <c r="F62" s="94">
        <v>224.3</v>
      </c>
      <c r="G62" s="94">
        <v>192.4</v>
      </c>
      <c r="H62" s="94">
        <v>196.7</v>
      </c>
      <c r="I62" s="94">
        <v>204</v>
      </c>
      <c r="J62" s="94">
        <v>234.1</v>
      </c>
      <c r="K62" s="94">
        <v>136.2</v>
      </c>
      <c r="L62" s="94">
        <v>170.8</v>
      </c>
      <c r="M62" s="94">
        <v>138.7</v>
      </c>
      <c r="N62" s="94">
        <v>111.7</v>
      </c>
    </row>
    <row r="63" spans="1:14" ht="19.5" customHeight="1">
      <c r="A63" s="89"/>
      <c r="B63" s="88">
        <v>10</v>
      </c>
      <c r="C63" s="94">
        <v>148.9</v>
      </c>
      <c r="D63" s="94">
        <v>131.9</v>
      </c>
      <c r="E63" s="94">
        <v>128.4</v>
      </c>
      <c r="F63" s="94">
        <v>203.8</v>
      </c>
      <c r="G63" s="94">
        <v>161</v>
      </c>
      <c r="H63" s="94">
        <v>169</v>
      </c>
      <c r="I63" s="94">
        <v>173.4</v>
      </c>
      <c r="J63" s="94">
        <v>137.9</v>
      </c>
      <c r="K63" s="94">
        <v>130.3</v>
      </c>
      <c r="L63" s="94">
        <v>161.7</v>
      </c>
      <c r="M63" s="94">
        <v>149.9</v>
      </c>
      <c r="N63" s="94">
        <v>109.5</v>
      </c>
    </row>
    <row r="64" spans="1:14" ht="19.5" customHeight="1">
      <c r="A64" s="89"/>
      <c r="B64" s="88">
        <v>11</v>
      </c>
      <c r="C64" s="94">
        <v>127.1</v>
      </c>
      <c r="D64" s="94">
        <v>131.9</v>
      </c>
      <c r="E64" s="94">
        <v>107.2</v>
      </c>
      <c r="F64" s="94">
        <v>171.6</v>
      </c>
      <c r="G64" s="94">
        <v>121.6</v>
      </c>
      <c r="H64" s="94">
        <v>132.7</v>
      </c>
      <c r="I64" s="94">
        <v>134.1</v>
      </c>
      <c r="J64" s="94">
        <v>137.9</v>
      </c>
      <c r="K64" s="94">
        <v>121.3</v>
      </c>
      <c r="L64" s="94">
        <v>145.9</v>
      </c>
      <c r="M64" s="94">
        <v>153.3</v>
      </c>
      <c r="N64" s="94">
        <v>107.5</v>
      </c>
    </row>
    <row r="65" spans="1:14" ht="19.5" customHeight="1">
      <c r="A65" s="83"/>
      <c r="B65" s="93">
        <v>12</v>
      </c>
      <c r="C65" s="95">
        <v>110.3</v>
      </c>
      <c r="D65" s="95">
        <v>131.9</v>
      </c>
      <c r="E65" s="95">
        <v>91.6</v>
      </c>
      <c r="F65" s="95">
        <v>125.7</v>
      </c>
      <c r="G65" s="95">
        <v>103.2</v>
      </c>
      <c r="H65" s="95">
        <v>106.4</v>
      </c>
      <c r="I65" s="95">
        <v>105.5</v>
      </c>
      <c r="J65" s="95">
        <v>137.9</v>
      </c>
      <c r="K65" s="95">
        <v>111</v>
      </c>
      <c r="L65" s="95">
        <v>98</v>
      </c>
      <c r="M65" s="95">
        <v>154.1</v>
      </c>
      <c r="N65" s="95">
        <v>106.2</v>
      </c>
    </row>
    <row r="66" spans="1:14" ht="19.5" customHeight="1">
      <c r="A66" s="89"/>
      <c r="B66" s="88" t="s">
        <v>102</v>
      </c>
      <c r="C66" s="94">
        <v>92.5</v>
      </c>
      <c r="D66" s="94">
        <v>67.7</v>
      </c>
      <c r="E66" s="94">
        <v>86.4</v>
      </c>
      <c r="F66" s="94">
        <v>98.2</v>
      </c>
      <c r="G66" s="94">
        <v>93</v>
      </c>
      <c r="H66" s="94">
        <v>91</v>
      </c>
      <c r="I66" s="94">
        <v>92.8</v>
      </c>
      <c r="J66" s="94">
        <v>80.7</v>
      </c>
      <c r="K66" s="94">
        <v>104.9</v>
      </c>
      <c r="L66" s="94">
        <v>75</v>
      </c>
      <c r="M66" s="94">
        <v>154.1</v>
      </c>
      <c r="N66" s="94">
        <v>104.6</v>
      </c>
    </row>
    <row r="67" spans="1:14" ht="19.5" customHeight="1">
      <c r="A67" s="89"/>
      <c r="B67" s="88">
        <v>2</v>
      </c>
      <c r="C67" s="94">
        <v>91.1</v>
      </c>
      <c r="D67" s="94">
        <v>67.7</v>
      </c>
      <c r="E67" s="94">
        <v>88.3</v>
      </c>
      <c r="F67" s="94">
        <v>81.6</v>
      </c>
      <c r="G67" s="94">
        <v>89.3</v>
      </c>
      <c r="H67" s="94">
        <v>83.1</v>
      </c>
      <c r="I67" s="94">
        <v>87</v>
      </c>
      <c r="J67" s="94">
        <v>80.7</v>
      </c>
      <c r="K67" s="94">
        <v>103.3</v>
      </c>
      <c r="L67" s="94">
        <v>81.6</v>
      </c>
      <c r="M67" s="94">
        <v>154.1</v>
      </c>
      <c r="N67" s="94">
        <v>104.1</v>
      </c>
    </row>
    <row r="68" spans="1:14" ht="19.5" customHeight="1">
      <c r="A68" s="89"/>
      <c r="B68" s="88">
        <v>3</v>
      </c>
      <c r="C68" s="94">
        <v>91.1</v>
      </c>
      <c r="D68" s="94">
        <v>67.7</v>
      </c>
      <c r="E68" s="94">
        <v>90.5</v>
      </c>
      <c r="F68" s="94">
        <v>83.7</v>
      </c>
      <c r="G68" s="94">
        <v>79.9</v>
      </c>
      <c r="H68" s="94">
        <v>82.1</v>
      </c>
      <c r="I68" s="94">
        <v>84.3</v>
      </c>
      <c r="J68" s="94">
        <v>80.7</v>
      </c>
      <c r="K68" s="94">
        <v>103.3</v>
      </c>
      <c r="L68" s="94">
        <v>95.6</v>
      </c>
      <c r="M68" s="94">
        <v>154.1</v>
      </c>
      <c r="N68" s="94">
        <v>103.9</v>
      </c>
    </row>
    <row r="69" spans="1:14" ht="18.75" customHeight="1">
      <c r="A69" s="89"/>
      <c r="B69" s="88">
        <v>4</v>
      </c>
      <c r="C69" s="86">
        <v>95.1</v>
      </c>
      <c r="D69" s="86">
        <v>84.2</v>
      </c>
      <c r="E69" s="86">
        <v>93.6</v>
      </c>
      <c r="F69" s="86">
        <v>87.1</v>
      </c>
      <c r="G69" s="86">
        <v>85.5</v>
      </c>
      <c r="H69" s="86">
        <v>85.8</v>
      </c>
      <c r="I69" s="86">
        <v>90.3</v>
      </c>
      <c r="J69" s="86">
        <v>100</v>
      </c>
      <c r="K69" s="86">
        <v>104.8</v>
      </c>
      <c r="L69" s="86">
        <v>94</v>
      </c>
      <c r="M69" s="86">
        <v>153.3</v>
      </c>
      <c r="N69" s="86">
        <v>103.2</v>
      </c>
    </row>
    <row r="70" spans="1:14" ht="19.5" customHeight="1">
      <c r="A70" s="89"/>
      <c r="B70" s="88">
        <v>5</v>
      </c>
      <c r="C70" s="86">
        <v>96.8</v>
      </c>
      <c r="D70" s="86">
        <v>84.2</v>
      </c>
      <c r="E70" s="86">
        <v>96.6</v>
      </c>
      <c r="F70" s="86">
        <v>93</v>
      </c>
      <c r="G70" s="86">
        <v>87.8</v>
      </c>
      <c r="H70" s="86">
        <v>88.3</v>
      </c>
      <c r="I70" s="86">
        <v>90.6</v>
      </c>
      <c r="J70" s="86">
        <v>100</v>
      </c>
      <c r="K70" s="86">
        <v>107.2</v>
      </c>
      <c r="L70" s="86">
        <v>87.1</v>
      </c>
      <c r="M70" s="86">
        <v>152.2</v>
      </c>
      <c r="N70" s="86">
        <v>102.8</v>
      </c>
    </row>
    <row r="71" spans="1:14" ht="19.5" customHeight="1">
      <c r="A71" s="89"/>
      <c r="B71" s="88">
        <v>6</v>
      </c>
      <c r="C71" s="86">
        <v>99.3</v>
      </c>
      <c r="D71" s="86">
        <v>84.2</v>
      </c>
      <c r="E71" s="86">
        <v>99.1</v>
      </c>
      <c r="F71" s="86">
        <v>99.3</v>
      </c>
      <c r="G71" s="86">
        <v>92.9</v>
      </c>
      <c r="H71" s="86">
        <v>91.8</v>
      </c>
      <c r="I71" s="86">
        <v>95.3</v>
      </c>
      <c r="J71" s="86">
        <v>100</v>
      </c>
      <c r="K71" s="86">
        <v>109</v>
      </c>
      <c r="L71" s="86">
        <v>84.9</v>
      </c>
      <c r="M71" s="86">
        <v>150</v>
      </c>
      <c r="N71" s="86">
        <v>102.4</v>
      </c>
    </row>
    <row r="72" spans="1:14" ht="19.5" customHeight="1">
      <c r="A72" s="89"/>
      <c r="B72" s="88">
        <v>7</v>
      </c>
      <c r="C72" s="86">
        <v>107</v>
      </c>
      <c r="D72" s="86">
        <v>104.7</v>
      </c>
      <c r="E72" s="86">
        <v>101.4</v>
      </c>
      <c r="F72" s="86">
        <v>108.7</v>
      </c>
      <c r="G72" s="86">
        <v>100.5</v>
      </c>
      <c r="H72" s="86">
        <v>100.8</v>
      </c>
      <c r="I72" s="86">
        <v>105.7</v>
      </c>
      <c r="J72" s="86">
        <v>124.6</v>
      </c>
      <c r="K72" s="86">
        <v>112.9</v>
      </c>
      <c r="L72" s="86">
        <v>91.6</v>
      </c>
      <c r="M72" s="86">
        <v>151.1</v>
      </c>
      <c r="N72" s="86">
        <v>102.9</v>
      </c>
    </row>
    <row r="73" spans="1:14" ht="19.5" customHeight="1">
      <c r="A73" s="89"/>
      <c r="B73" s="88">
        <v>8</v>
      </c>
      <c r="C73" s="86">
        <v>108</v>
      </c>
      <c r="D73" s="86">
        <v>104.7</v>
      </c>
      <c r="E73" s="86">
        <v>102.4</v>
      </c>
      <c r="F73" s="86">
        <v>117.8</v>
      </c>
      <c r="G73" s="86">
        <v>101.2</v>
      </c>
      <c r="H73" s="86">
        <v>100.8</v>
      </c>
      <c r="I73" s="86">
        <v>104.6</v>
      </c>
      <c r="J73" s="86">
        <v>124.6</v>
      </c>
      <c r="K73" s="86">
        <v>113.5</v>
      </c>
      <c r="L73" s="86">
        <v>101.4</v>
      </c>
      <c r="M73" s="86">
        <v>151.1</v>
      </c>
      <c r="N73" s="86">
        <v>102.8</v>
      </c>
    </row>
    <row r="74" spans="1:14" ht="19.5" customHeight="1">
      <c r="A74" s="89"/>
      <c r="B74" s="88">
        <v>9</v>
      </c>
      <c r="C74" s="86">
        <v>110.6</v>
      </c>
      <c r="D74" s="86">
        <v>104.7</v>
      </c>
      <c r="E74" s="86">
        <v>104.8</v>
      </c>
      <c r="F74" s="86">
        <v>117.2</v>
      </c>
      <c r="G74" s="86">
        <v>105.2</v>
      </c>
      <c r="H74" s="86">
        <v>106.4</v>
      </c>
      <c r="I74" s="86">
        <v>110.9</v>
      </c>
      <c r="J74" s="86">
        <v>124.6</v>
      </c>
      <c r="K74" s="86">
        <v>114.3</v>
      </c>
      <c r="L74" s="86">
        <v>101.7</v>
      </c>
      <c r="M74" s="86">
        <v>151.1</v>
      </c>
      <c r="N74" s="86">
        <v>102.9</v>
      </c>
    </row>
    <row r="75" spans="1:14" ht="19.5" customHeight="1">
      <c r="A75" s="89"/>
      <c r="B75" s="88">
        <v>10</v>
      </c>
      <c r="C75" s="86">
        <v>109.3</v>
      </c>
      <c r="D75" s="86">
        <v>108.1</v>
      </c>
      <c r="E75" s="86">
        <v>102.7</v>
      </c>
      <c r="F75" s="86">
        <v>119.9</v>
      </c>
      <c r="G75" s="86">
        <v>102.2</v>
      </c>
      <c r="H75" s="86">
        <v>104.5</v>
      </c>
      <c r="I75" s="86">
        <v>108.2</v>
      </c>
      <c r="J75" s="86">
        <v>124.3</v>
      </c>
      <c r="K75" s="86">
        <v>114</v>
      </c>
      <c r="L75" s="86">
        <v>108.4</v>
      </c>
      <c r="M75" s="86">
        <v>152.7</v>
      </c>
      <c r="N75" s="86">
        <v>102.1</v>
      </c>
    </row>
    <row r="76" spans="1:14" ht="19.5" customHeight="1">
      <c r="A76" s="89"/>
      <c r="B76" s="88">
        <v>11</v>
      </c>
      <c r="C76" s="86">
        <v>110</v>
      </c>
      <c r="D76" s="86">
        <v>108.1</v>
      </c>
      <c r="E76" s="86">
        <v>101.6</v>
      </c>
      <c r="F76" s="86">
        <v>116.1</v>
      </c>
      <c r="G76" s="86">
        <v>108.3</v>
      </c>
      <c r="H76" s="86">
        <v>107.8</v>
      </c>
      <c r="I76" s="86">
        <v>112.1</v>
      </c>
      <c r="J76" s="86">
        <v>124.3</v>
      </c>
      <c r="K76" s="86">
        <v>113.5</v>
      </c>
      <c r="L76" s="86">
        <v>109</v>
      </c>
      <c r="M76" s="86">
        <v>153.1</v>
      </c>
      <c r="N76" s="86">
        <v>102.1</v>
      </c>
    </row>
    <row r="77" spans="1:14" ht="19.5" customHeight="1">
      <c r="A77" s="83"/>
      <c r="B77" s="93">
        <v>12</v>
      </c>
      <c r="C77" s="92">
        <v>110.9</v>
      </c>
      <c r="D77" s="92">
        <v>108.1</v>
      </c>
      <c r="E77" s="92">
        <v>101.4</v>
      </c>
      <c r="F77" s="92">
        <v>122.1</v>
      </c>
      <c r="G77" s="92">
        <v>108.9</v>
      </c>
      <c r="H77" s="92">
        <v>109.5</v>
      </c>
      <c r="I77" s="92">
        <v>114.3</v>
      </c>
      <c r="J77" s="92">
        <v>124.3</v>
      </c>
      <c r="K77" s="92">
        <v>115.4</v>
      </c>
      <c r="L77" s="92">
        <v>118.9</v>
      </c>
      <c r="M77" s="92">
        <v>153.5</v>
      </c>
      <c r="N77" s="92">
        <v>102.2</v>
      </c>
    </row>
    <row r="78" spans="1:14" ht="20.25" customHeight="1">
      <c r="A78" s="89"/>
      <c r="B78" s="88" t="s">
        <v>101</v>
      </c>
      <c r="C78" s="91">
        <v>114.6</v>
      </c>
      <c r="D78" s="90">
        <v>121.2</v>
      </c>
      <c r="E78" s="90">
        <v>103.2</v>
      </c>
      <c r="F78" s="90">
        <v>124.2</v>
      </c>
      <c r="G78" s="90">
        <v>113.6</v>
      </c>
      <c r="H78" s="90">
        <v>112.7</v>
      </c>
      <c r="I78" s="90">
        <v>118.3</v>
      </c>
      <c r="J78" s="90">
        <v>128.9</v>
      </c>
      <c r="K78" s="90">
        <v>115.5</v>
      </c>
      <c r="L78" s="90">
        <v>125.2</v>
      </c>
      <c r="M78" s="90">
        <v>154.2</v>
      </c>
      <c r="N78" s="90">
        <v>102.3</v>
      </c>
    </row>
    <row r="79" spans="1:14" ht="20.25" customHeight="1">
      <c r="A79" s="89"/>
      <c r="B79" s="88">
        <v>2</v>
      </c>
      <c r="C79" s="87">
        <v>115.2</v>
      </c>
      <c r="D79" s="86">
        <v>121.2</v>
      </c>
      <c r="E79" s="86">
        <v>104.2</v>
      </c>
      <c r="F79" s="86">
        <v>125.5</v>
      </c>
      <c r="G79" s="86">
        <v>112.7</v>
      </c>
      <c r="H79" s="86">
        <v>112.5</v>
      </c>
      <c r="I79" s="86">
        <v>119.9</v>
      </c>
      <c r="J79" s="86">
        <v>128.9</v>
      </c>
      <c r="K79" s="86">
        <v>116.3</v>
      </c>
      <c r="L79" s="86">
        <v>129.9</v>
      </c>
      <c r="M79" s="86">
        <v>154.2</v>
      </c>
      <c r="N79" s="86">
        <v>102.4</v>
      </c>
    </row>
    <row r="80" spans="1:14" ht="20.25" customHeight="1">
      <c r="A80" s="89"/>
      <c r="B80" s="88">
        <v>3</v>
      </c>
      <c r="C80" s="87">
        <v>116.3</v>
      </c>
      <c r="D80" s="86">
        <v>121.2</v>
      </c>
      <c r="E80" s="86">
        <v>106.1</v>
      </c>
      <c r="F80" s="86">
        <v>124.8</v>
      </c>
      <c r="G80" s="86">
        <v>112.6</v>
      </c>
      <c r="H80" s="86">
        <v>114.5</v>
      </c>
      <c r="I80" s="86">
        <v>121.8</v>
      </c>
      <c r="J80" s="86">
        <v>128.9</v>
      </c>
      <c r="K80" s="86">
        <v>115.5</v>
      </c>
      <c r="L80" s="86">
        <v>127.9</v>
      </c>
      <c r="M80" s="86">
        <v>154.2</v>
      </c>
      <c r="N80" s="86">
        <v>102.6</v>
      </c>
    </row>
    <row r="81" spans="1:14" ht="20.25" customHeight="1">
      <c r="A81" s="89"/>
      <c r="B81" s="88">
        <v>4</v>
      </c>
      <c r="C81" s="87">
        <v>121.8</v>
      </c>
      <c r="D81" s="86">
        <v>126.1</v>
      </c>
      <c r="E81" s="86">
        <v>110.8</v>
      </c>
      <c r="F81" s="86">
        <v>123.2</v>
      </c>
      <c r="G81" s="86">
        <v>120.4</v>
      </c>
      <c r="H81" s="86">
        <v>121.6</v>
      </c>
      <c r="I81" s="86">
        <v>128.2</v>
      </c>
      <c r="J81" s="86">
        <v>137.2</v>
      </c>
      <c r="K81" s="86">
        <v>115.6</v>
      </c>
      <c r="L81" s="86">
        <v>126.2</v>
      </c>
      <c r="M81" s="86">
        <v>156.7</v>
      </c>
      <c r="N81" s="86">
        <v>103</v>
      </c>
    </row>
    <row r="82" spans="1:14" ht="20.25" customHeight="1">
      <c r="A82" s="89"/>
      <c r="B82" s="88">
        <v>5</v>
      </c>
      <c r="C82" s="87">
        <v>125.2</v>
      </c>
      <c r="D82" s="86">
        <v>126.1</v>
      </c>
      <c r="E82" s="86">
        <v>113.8</v>
      </c>
      <c r="F82" s="86">
        <v>130.1</v>
      </c>
      <c r="G82" s="86">
        <v>128.1</v>
      </c>
      <c r="H82" s="86">
        <v>127.3</v>
      </c>
      <c r="I82" s="86">
        <v>133.3</v>
      </c>
      <c r="J82" s="86">
        <v>137.2</v>
      </c>
      <c r="K82" s="86">
        <v>116.8</v>
      </c>
      <c r="L82" s="86">
        <v>129.3</v>
      </c>
      <c r="M82" s="86">
        <v>156.7</v>
      </c>
      <c r="N82" s="86">
        <v>103.3</v>
      </c>
    </row>
    <row r="83" spans="1:14" ht="20.25" customHeight="1">
      <c r="A83" s="89"/>
      <c r="B83" s="88">
        <v>6</v>
      </c>
      <c r="C83" s="87">
        <v>121.4</v>
      </c>
      <c r="D83" s="86">
        <v>126.1</v>
      </c>
      <c r="E83" s="86">
        <v>109.5</v>
      </c>
      <c r="F83" s="86">
        <v>134</v>
      </c>
      <c r="G83" s="86">
        <v>117.3</v>
      </c>
      <c r="H83" s="86">
        <v>123.1</v>
      </c>
      <c r="I83" s="86">
        <v>126.1</v>
      </c>
      <c r="J83" s="86">
        <v>137.2</v>
      </c>
      <c r="K83" s="86">
        <v>118.1</v>
      </c>
      <c r="L83" s="86">
        <v>127.6</v>
      </c>
      <c r="M83" s="86">
        <v>156.7</v>
      </c>
      <c r="N83" s="86">
        <v>102.8</v>
      </c>
    </row>
    <row r="84" spans="1:14" ht="20.25" customHeight="1">
      <c r="A84" s="89"/>
      <c r="B84" s="88">
        <v>7</v>
      </c>
      <c r="C84" s="87">
        <v>117.7</v>
      </c>
      <c r="D84" s="86">
        <v>108.1</v>
      </c>
      <c r="E84" s="86">
        <v>107.6</v>
      </c>
      <c r="F84" s="86">
        <v>126.5</v>
      </c>
      <c r="G84" s="86">
        <v>115.4</v>
      </c>
      <c r="H84" s="86">
        <v>121</v>
      </c>
      <c r="I84" s="86">
        <v>124.1</v>
      </c>
      <c r="J84" s="86">
        <v>125.8</v>
      </c>
      <c r="K84" s="86">
        <v>115.8</v>
      </c>
      <c r="L84" s="86">
        <v>118.7</v>
      </c>
      <c r="M84" s="86">
        <v>158.6</v>
      </c>
      <c r="N84" s="86">
        <v>102.8</v>
      </c>
    </row>
    <row r="85" spans="1:14" ht="20.25" customHeight="1">
      <c r="A85" s="89"/>
      <c r="B85" s="88">
        <v>8</v>
      </c>
      <c r="C85" s="87">
        <v>116.5</v>
      </c>
      <c r="D85" s="86">
        <v>108.1</v>
      </c>
      <c r="E85" s="86">
        <v>107.3</v>
      </c>
      <c r="F85" s="86">
        <v>121.1</v>
      </c>
      <c r="G85" s="86">
        <v>114.4</v>
      </c>
      <c r="H85" s="86">
        <v>120.5</v>
      </c>
      <c r="I85" s="86">
        <v>119.3</v>
      </c>
      <c r="J85" s="86">
        <v>125.8</v>
      </c>
      <c r="K85" s="86">
        <v>114.6</v>
      </c>
      <c r="L85" s="86">
        <v>108.8</v>
      </c>
      <c r="M85" s="86">
        <v>158.6</v>
      </c>
      <c r="N85" s="86">
        <v>102.8</v>
      </c>
    </row>
    <row r="86" spans="1:14" ht="20.25" customHeight="1">
      <c r="A86" s="89"/>
      <c r="B86" s="88">
        <v>9</v>
      </c>
      <c r="C86" s="87">
        <v>113.7</v>
      </c>
      <c r="D86" s="86">
        <v>108.1</v>
      </c>
      <c r="E86" s="86">
        <v>105.8</v>
      </c>
      <c r="F86" s="86">
        <v>117.8</v>
      </c>
      <c r="G86" s="86">
        <v>110.8</v>
      </c>
      <c r="H86" s="86">
        <v>113.1</v>
      </c>
      <c r="I86" s="86">
        <v>112.5</v>
      </c>
      <c r="J86" s="86">
        <v>125.8</v>
      </c>
      <c r="K86" s="86">
        <v>114.6</v>
      </c>
      <c r="L86" s="86">
        <v>103</v>
      </c>
      <c r="M86" s="86">
        <v>158.6</v>
      </c>
      <c r="N86" s="86">
        <v>102.8</v>
      </c>
    </row>
    <row r="87" spans="1:14" ht="20.25" customHeight="1">
      <c r="A87" s="89"/>
      <c r="B87" s="88">
        <v>10</v>
      </c>
      <c r="C87" s="87">
        <v>115.3</v>
      </c>
      <c r="D87" s="86">
        <v>108.7</v>
      </c>
      <c r="E87" s="86">
        <v>106.8</v>
      </c>
      <c r="F87" s="86">
        <v>117.8</v>
      </c>
      <c r="G87" s="86">
        <v>116.7</v>
      </c>
      <c r="H87" s="86">
        <v>115.3</v>
      </c>
      <c r="I87" s="86">
        <v>115.1</v>
      </c>
      <c r="J87" s="86">
        <v>127</v>
      </c>
      <c r="K87" s="86">
        <v>113.9</v>
      </c>
      <c r="L87" s="86">
        <v>108.9</v>
      </c>
      <c r="M87" s="86">
        <v>159.7</v>
      </c>
      <c r="N87" s="86">
        <v>102.9</v>
      </c>
    </row>
    <row r="88" spans="1:14" ht="20.25" customHeight="1">
      <c r="A88" s="89"/>
      <c r="B88" s="88">
        <v>11</v>
      </c>
      <c r="C88" s="87">
        <v>116.2</v>
      </c>
      <c r="D88" s="86">
        <v>108.7</v>
      </c>
      <c r="E88" s="86">
        <v>106.8</v>
      </c>
      <c r="F88" s="86">
        <v>119</v>
      </c>
      <c r="G88" s="86">
        <v>118.9</v>
      </c>
      <c r="H88" s="86">
        <v>117.8</v>
      </c>
      <c r="I88" s="86">
        <v>118.2</v>
      </c>
      <c r="J88" s="86">
        <v>126.2</v>
      </c>
      <c r="K88" s="86">
        <v>113.9</v>
      </c>
      <c r="L88" s="86">
        <v>114.3</v>
      </c>
      <c r="M88" s="86">
        <v>159.7</v>
      </c>
      <c r="N88" s="86">
        <v>103</v>
      </c>
    </row>
    <row r="89" spans="1:14" ht="20.25" customHeight="1">
      <c r="A89" s="89"/>
      <c r="B89" s="88">
        <v>12</v>
      </c>
      <c r="C89" s="87">
        <v>119.6</v>
      </c>
      <c r="D89" s="86">
        <v>108.7</v>
      </c>
      <c r="E89" s="86">
        <v>108.6</v>
      </c>
      <c r="F89" s="86">
        <v>122.4</v>
      </c>
      <c r="G89" s="86">
        <v>127.2</v>
      </c>
      <c r="H89" s="86">
        <v>124.1</v>
      </c>
      <c r="I89" s="86">
        <v>126.1</v>
      </c>
      <c r="J89" s="86">
        <v>126.2</v>
      </c>
      <c r="K89" s="86">
        <v>114.4</v>
      </c>
      <c r="L89" s="86">
        <v>126.6</v>
      </c>
      <c r="M89" s="86">
        <v>159.7</v>
      </c>
      <c r="N89" s="86">
        <v>103.4</v>
      </c>
    </row>
    <row r="90" spans="1:14" ht="10.5" customHeight="1">
      <c r="A90" s="83"/>
      <c r="B90" s="85"/>
      <c r="C90" s="84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ht="10.5" customHeight="1"/>
    <row r="92" spans="2:6" ht="19.5" customHeight="1">
      <c r="B92" s="82" t="s">
        <v>100</v>
      </c>
      <c r="F92" s="78" t="s">
        <v>99</v>
      </c>
    </row>
    <row r="93" ht="16.5" customHeight="1">
      <c r="B93" s="72" t="s">
        <v>98</v>
      </c>
    </row>
    <row r="94" ht="16.5" customHeight="1">
      <c r="B94" s="72" t="s">
        <v>97</v>
      </c>
    </row>
    <row r="95" ht="19.5" customHeight="1"/>
    <row r="96" ht="19.5" customHeight="1"/>
    <row r="97" spans="2:14" ht="19.5" customHeight="1">
      <c r="B97" s="8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2:14" ht="19.5" customHeight="1">
      <c r="B98" s="8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2:14" ht="19.5" customHeight="1">
      <c r="B99" s="8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2:14" ht="19.5" customHeight="1">
      <c r="B100" s="8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2:14" ht="19.5" customHeight="1">
      <c r="B101" s="8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2:14" ht="19.5" customHeight="1">
      <c r="B102" s="8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2:14" ht="19.5" customHeight="1">
      <c r="B103" s="8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2:14" ht="19.5" customHeight="1">
      <c r="B104" s="8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2:14" ht="19.5" customHeight="1">
      <c r="B105" s="8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2:14" ht="19.5" customHeight="1">
      <c r="B106" s="8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3">
    <mergeCell ref="M2:N2"/>
    <mergeCell ref="A4:A8"/>
    <mergeCell ref="A11:A15"/>
  </mergeCells>
  <printOptions/>
  <pageMargins left="0.3937007874015748" right="0.35433070866141736" top="0.5905511811023623" bottom="0.5511811023622047" header="0.2755905511811024" footer="0.29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80" zoomScaleNormal="80" zoomScaleSheetLayoutView="80" zoomScalePageLayoutView="0" workbookViewId="0" topLeftCell="A11">
      <selection activeCell="A32" sqref="A32"/>
    </sheetView>
  </sheetViews>
  <sheetFormatPr defaultColWidth="9.00390625" defaultRowHeight="13.5"/>
  <cols>
    <col min="1" max="1" width="9.00390625" style="112" customWidth="1"/>
    <col min="2" max="7" width="8.625" style="112" customWidth="1"/>
    <col min="8" max="8" width="9.75390625" style="112" customWidth="1"/>
    <col min="9" max="9" width="8.625" style="112" customWidth="1"/>
    <col min="10" max="10" width="9.50390625" style="112" customWidth="1"/>
    <col min="11" max="16384" width="9.00390625" style="112" customWidth="1"/>
  </cols>
  <sheetData>
    <row r="1" spans="1:10" ht="34.5" customHeight="1">
      <c r="A1" s="247" t="s">
        <v>155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8:10" ht="18" customHeight="1">
      <c r="H2" s="248" t="s">
        <v>167</v>
      </c>
      <c r="I2" s="248"/>
      <c r="J2" s="248"/>
    </row>
    <row r="3" spans="1:10" ht="21.75" customHeight="1">
      <c r="A3" s="249" t="s">
        <v>154</v>
      </c>
      <c r="B3" s="252" t="s">
        <v>153</v>
      </c>
      <c r="C3" s="253"/>
      <c r="D3" s="253"/>
      <c r="E3" s="253" t="s">
        <v>152</v>
      </c>
      <c r="F3" s="253"/>
      <c r="G3" s="253"/>
      <c r="H3" s="253"/>
      <c r="I3" s="253"/>
      <c r="J3" s="253"/>
    </row>
    <row r="4" spans="1:10" ht="21.75" customHeight="1">
      <c r="A4" s="250"/>
      <c r="B4" s="242" t="s">
        <v>151</v>
      </c>
      <c r="C4" s="243"/>
      <c r="D4" s="243"/>
      <c r="E4" s="243" t="s">
        <v>151</v>
      </c>
      <c r="F4" s="243"/>
      <c r="G4" s="243"/>
      <c r="H4" s="244" t="s">
        <v>150</v>
      </c>
      <c r="I4" s="245"/>
      <c r="J4" s="242"/>
    </row>
    <row r="5" spans="1:10" ht="31.5" customHeight="1">
      <c r="A5" s="251"/>
      <c r="B5" s="122" t="s">
        <v>121</v>
      </c>
      <c r="C5" s="121" t="s">
        <v>149</v>
      </c>
      <c r="D5" s="121" t="s">
        <v>148</v>
      </c>
      <c r="E5" s="121" t="s">
        <v>121</v>
      </c>
      <c r="F5" s="121" t="s">
        <v>149</v>
      </c>
      <c r="G5" s="121" t="s">
        <v>148</v>
      </c>
      <c r="H5" s="120" t="s">
        <v>147</v>
      </c>
      <c r="I5" s="120" t="s">
        <v>146</v>
      </c>
      <c r="J5" s="120" t="s">
        <v>145</v>
      </c>
    </row>
    <row r="6" spans="1:10" ht="18" customHeight="1">
      <c r="A6" s="119" t="s">
        <v>168</v>
      </c>
      <c r="B6" s="132">
        <v>93.2</v>
      </c>
      <c r="C6" s="133">
        <v>80.3</v>
      </c>
      <c r="D6" s="133">
        <v>84.7</v>
      </c>
      <c r="E6" s="133">
        <v>94.3</v>
      </c>
      <c r="F6" s="133">
        <v>83.3</v>
      </c>
      <c r="G6" s="133">
        <v>86.9</v>
      </c>
      <c r="H6" s="134">
        <v>125</v>
      </c>
      <c r="I6" s="134">
        <v>1327</v>
      </c>
      <c r="J6" s="134">
        <v>6307</v>
      </c>
    </row>
    <row r="7" spans="1:10" ht="18" customHeight="1">
      <c r="A7" s="118" t="s">
        <v>144</v>
      </c>
      <c r="B7" s="132">
        <v>101.5</v>
      </c>
      <c r="C7" s="133">
        <v>100</v>
      </c>
      <c r="D7" s="133">
        <v>89.8</v>
      </c>
      <c r="E7" s="133">
        <v>102.3</v>
      </c>
      <c r="F7" s="133">
        <v>102.2</v>
      </c>
      <c r="G7" s="133">
        <v>90.6</v>
      </c>
      <c r="H7" s="134">
        <v>135</v>
      </c>
      <c r="I7" s="134">
        <v>1644</v>
      </c>
      <c r="J7" s="134">
        <v>6326</v>
      </c>
    </row>
    <row r="8" spans="1:10" ht="18" customHeight="1">
      <c r="A8" s="118" t="s">
        <v>143</v>
      </c>
      <c r="B8" s="132">
        <v>104.7</v>
      </c>
      <c r="C8" s="133">
        <v>101.5</v>
      </c>
      <c r="D8" s="133">
        <v>91.3</v>
      </c>
      <c r="E8" s="133">
        <v>105.6</v>
      </c>
      <c r="F8" s="133">
        <v>105</v>
      </c>
      <c r="G8" s="133">
        <v>92.6</v>
      </c>
      <c r="H8" s="134">
        <v>139</v>
      </c>
      <c r="I8" s="134">
        <v>1697</v>
      </c>
      <c r="J8" s="134">
        <v>6713</v>
      </c>
    </row>
    <row r="9" spans="1:10" ht="18" customHeight="1">
      <c r="A9" s="118" t="s">
        <v>142</v>
      </c>
      <c r="B9" s="132">
        <v>117</v>
      </c>
      <c r="C9" s="133">
        <v>13.4</v>
      </c>
      <c r="D9" s="133">
        <v>89.8</v>
      </c>
      <c r="E9" s="133">
        <v>118.1</v>
      </c>
      <c r="F9" s="133">
        <v>132.7</v>
      </c>
      <c r="G9" s="133">
        <v>99.6</v>
      </c>
      <c r="H9" s="134">
        <v>155</v>
      </c>
      <c r="I9" s="134">
        <v>2099</v>
      </c>
      <c r="J9" s="134">
        <v>6566</v>
      </c>
    </row>
    <row r="10" spans="1:10" ht="18" customHeight="1">
      <c r="A10" s="118" t="s">
        <v>141</v>
      </c>
      <c r="B10" s="133">
        <v>90.4</v>
      </c>
      <c r="C10" s="133">
        <v>87</v>
      </c>
      <c r="D10" s="133">
        <v>84.7</v>
      </c>
      <c r="E10" s="133">
        <v>91.4</v>
      </c>
      <c r="F10" s="133">
        <v>91.6</v>
      </c>
      <c r="G10" s="133">
        <v>98.9</v>
      </c>
      <c r="H10" s="134">
        <v>120</v>
      </c>
      <c r="I10" s="134">
        <v>1351</v>
      </c>
      <c r="J10" s="134">
        <v>6338</v>
      </c>
    </row>
    <row r="11" spans="1:10" ht="18" customHeight="1">
      <c r="A11" s="118" t="s">
        <v>169</v>
      </c>
      <c r="B11" s="133">
        <v>100</v>
      </c>
      <c r="C11" s="133">
        <v>100</v>
      </c>
      <c r="D11" s="133">
        <v>100</v>
      </c>
      <c r="E11" s="133">
        <v>100</v>
      </c>
      <c r="F11" s="133">
        <v>100</v>
      </c>
      <c r="G11" s="133">
        <v>100</v>
      </c>
      <c r="H11" s="134">
        <v>132</v>
      </c>
      <c r="I11" s="134">
        <v>1444</v>
      </c>
      <c r="J11" s="134" t="s">
        <v>156</v>
      </c>
    </row>
    <row r="12" spans="1:10" ht="6.75" customHeight="1">
      <c r="A12" s="117"/>
      <c r="B12" s="135"/>
      <c r="C12" s="135"/>
      <c r="D12" s="135"/>
      <c r="E12" s="135"/>
      <c r="F12" s="135"/>
      <c r="G12" s="135"/>
      <c r="H12" s="136"/>
      <c r="I12" s="137"/>
      <c r="J12" s="136"/>
    </row>
    <row r="13" spans="1:10" ht="18" customHeight="1">
      <c r="A13" s="116" t="s">
        <v>170</v>
      </c>
      <c r="B13" s="138">
        <v>94.8</v>
      </c>
      <c r="C13" s="138">
        <v>92.1</v>
      </c>
      <c r="D13" s="138">
        <v>98.9</v>
      </c>
      <c r="E13" s="138">
        <v>94.7</v>
      </c>
      <c r="F13" s="138">
        <v>93.7</v>
      </c>
      <c r="G13" s="138">
        <v>98.5</v>
      </c>
      <c r="H13" s="139">
        <v>125</v>
      </c>
      <c r="I13" s="140">
        <v>1353</v>
      </c>
      <c r="J13" s="139">
        <v>6278</v>
      </c>
    </row>
    <row r="14" spans="1:10" ht="18" customHeight="1">
      <c r="A14" s="115" t="s">
        <v>140</v>
      </c>
      <c r="B14" s="141">
        <v>97</v>
      </c>
      <c r="C14" s="141">
        <v>96.3</v>
      </c>
      <c r="D14" s="141">
        <v>99.4</v>
      </c>
      <c r="E14" s="141">
        <v>97.5</v>
      </c>
      <c r="F14" s="141">
        <v>977.7</v>
      </c>
      <c r="G14" s="141">
        <v>99.7</v>
      </c>
      <c r="H14" s="134">
        <v>128</v>
      </c>
      <c r="I14" s="142">
        <v>1411</v>
      </c>
      <c r="J14" s="134">
        <v>6272</v>
      </c>
    </row>
    <row r="15" spans="1:10" ht="18" customHeight="1">
      <c r="A15" s="115" t="s">
        <v>139</v>
      </c>
      <c r="B15" s="141">
        <v>97.9</v>
      </c>
      <c r="C15" s="141">
        <v>95.9</v>
      </c>
      <c r="D15" s="141">
        <v>99.8</v>
      </c>
      <c r="E15" s="141">
        <v>98.9</v>
      </c>
      <c r="F15" s="141">
        <v>97.4</v>
      </c>
      <c r="G15" s="141">
        <v>99.8</v>
      </c>
      <c r="H15" s="134">
        <v>130</v>
      </c>
      <c r="I15" s="142">
        <v>1406</v>
      </c>
      <c r="J15" s="134">
        <v>6276</v>
      </c>
    </row>
    <row r="16" spans="1:10" ht="18" customHeight="1">
      <c r="A16" s="115" t="s">
        <v>138</v>
      </c>
      <c r="B16" s="141">
        <v>101</v>
      </c>
      <c r="C16" s="141">
        <v>98</v>
      </c>
      <c r="D16" s="141">
        <v>99.9</v>
      </c>
      <c r="E16" s="141">
        <v>101</v>
      </c>
      <c r="F16" s="141">
        <v>98.7</v>
      </c>
      <c r="G16" s="141">
        <v>99.7</v>
      </c>
      <c r="H16" s="134">
        <v>133</v>
      </c>
      <c r="I16" s="142">
        <v>1425</v>
      </c>
      <c r="J16" s="134">
        <v>6271</v>
      </c>
    </row>
    <row r="17" spans="1:10" ht="18" customHeight="1">
      <c r="A17" s="115" t="s">
        <v>137</v>
      </c>
      <c r="B17" s="141">
        <v>104.9</v>
      </c>
      <c r="C17" s="141">
        <v>104.2</v>
      </c>
      <c r="D17" s="141">
        <v>99.9</v>
      </c>
      <c r="E17" s="141">
        <v>104.4</v>
      </c>
      <c r="F17" s="141">
        <v>102.5</v>
      </c>
      <c r="G17" s="141">
        <v>100.2</v>
      </c>
      <c r="H17" s="134">
        <v>137</v>
      </c>
      <c r="I17" s="142">
        <v>1480</v>
      </c>
      <c r="J17" s="134">
        <v>6303</v>
      </c>
    </row>
    <row r="18" spans="1:10" ht="18" customHeight="1">
      <c r="A18" s="115" t="s">
        <v>136</v>
      </c>
      <c r="B18" s="141">
        <v>103.6</v>
      </c>
      <c r="C18" s="141">
        <v>103.7</v>
      </c>
      <c r="D18" s="141">
        <v>100.1</v>
      </c>
      <c r="E18" s="141">
        <v>103.3</v>
      </c>
      <c r="F18" s="141">
        <v>103.4</v>
      </c>
      <c r="G18" s="141">
        <v>100.2</v>
      </c>
      <c r="H18" s="134">
        <v>136</v>
      </c>
      <c r="I18" s="142">
        <v>1490</v>
      </c>
      <c r="J18" s="134">
        <v>6305</v>
      </c>
    </row>
    <row r="19" spans="1:10" ht="18" customHeight="1">
      <c r="A19" s="115" t="s">
        <v>135</v>
      </c>
      <c r="B19" s="141">
        <v>101.6</v>
      </c>
      <c r="C19" s="141">
        <v>102.6</v>
      </c>
      <c r="D19" s="141">
        <v>10.3</v>
      </c>
      <c r="E19" s="141">
        <v>101</v>
      </c>
      <c r="F19" s="141">
        <v>101.3</v>
      </c>
      <c r="G19" s="141">
        <v>100.3</v>
      </c>
      <c r="H19" s="134">
        <v>133</v>
      </c>
      <c r="I19" s="142">
        <v>1463</v>
      </c>
      <c r="J19" s="134">
        <v>6307</v>
      </c>
    </row>
    <row r="20" spans="1:10" ht="18" customHeight="1">
      <c r="A20" s="115" t="s">
        <v>134</v>
      </c>
      <c r="B20" s="141">
        <v>100.5</v>
      </c>
      <c r="C20" s="141">
        <v>102.2</v>
      </c>
      <c r="D20" s="141">
        <v>100.3</v>
      </c>
      <c r="E20" s="141">
        <v>100.1</v>
      </c>
      <c r="F20" s="141">
        <v>101</v>
      </c>
      <c r="G20" s="141">
        <v>100.3</v>
      </c>
      <c r="H20" s="134">
        <v>132</v>
      </c>
      <c r="I20" s="142">
        <v>1459</v>
      </c>
      <c r="J20" s="134">
        <v>6310</v>
      </c>
    </row>
    <row r="21" spans="1:10" ht="18" customHeight="1">
      <c r="A21" s="115" t="s">
        <v>133</v>
      </c>
      <c r="B21" s="141">
        <v>99.6</v>
      </c>
      <c r="C21" s="141">
        <v>100.9</v>
      </c>
      <c r="D21" s="141">
        <v>100.3</v>
      </c>
      <c r="E21" s="141">
        <v>99.9</v>
      </c>
      <c r="F21" s="141">
        <v>101</v>
      </c>
      <c r="G21" s="141">
        <v>100.3</v>
      </c>
      <c r="H21" s="134">
        <v>132</v>
      </c>
      <c r="I21" s="142">
        <v>1459</v>
      </c>
      <c r="J21" s="143">
        <v>6310</v>
      </c>
    </row>
    <row r="22" spans="1:10" ht="18" customHeight="1">
      <c r="A22" s="115" t="s">
        <v>132</v>
      </c>
      <c r="B22" s="141">
        <v>99.3</v>
      </c>
      <c r="C22" s="141">
        <v>100.6</v>
      </c>
      <c r="D22" s="141">
        <v>100.3</v>
      </c>
      <c r="E22" s="141">
        <v>100.1</v>
      </c>
      <c r="F22" s="141">
        <v>101</v>
      </c>
      <c r="G22" s="141">
        <v>100.3</v>
      </c>
      <c r="H22" s="143">
        <v>132</v>
      </c>
      <c r="I22" s="144">
        <v>1458</v>
      </c>
      <c r="J22" s="143">
        <v>6472</v>
      </c>
    </row>
    <row r="23" spans="1:10" ht="18" customHeight="1">
      <c r="A23" s="115" t="s">
        <v>131</v>
      </c>
      <c r="B23" s="141">
        <v>99.4</v>
      </c>
      <c r="C23" s="141">
        <v>100.6</v>
      </c>
      <c r="D23" s="141">
        <v>100.3</v>
      </c>
      <c r="E23" s="141">
        <v>99.6</v>
      </c>
      <c r="F23" s="141">
        <v>99.7</v>
      </c>
      <c r="G23" s="141">
        <v>100.3</v>
      </c>
      <c r="H23" s="143">
        <v>131</v>
      </c>
      <c r="I23" s="144">
        <v>1439</v>
      </c>
      <c r="J23" s="143">
        <v>6470</v>
      </c>
    </row>
    <row r="24" spans="1:10" ht="18" customHeight="1">
      <c r="A24" s="115" t="s">
        <v>130</v>
      </c>
      <c r="B24" s="141">
        <v>100.4</v>
      </c>
      <c r="C24" s="141">
        <v>102.9</v>
      </c>
      <c r="D24" s="141">
        <v>100.4</v>
      </c>
      <c r="E24" s="141">
        <v>99.5</v>
      </c>
      <c r="F24" s="141">
        <v>102.5</v>
      </c>
      <c r="G24" s="141">
        <v>100.4</v>
      </c>
      <c r="H24" s="143">
        <v>131</v>
      </c>
      <c r="I24" s="144">
        <v>1479</v>
      </c>
      <c r="J24" s="143">
        <v>6477</v>
      </c>
    </row>
    <row r="25" spans="1:10" ht="6.75" customHeight="1">
      <c r="A25" s="114"/>
      <c r="B25" s="145"/>
      <c r="C25" s="145"/>
      <c r="D25" s="145"/>
      <c r="E25" s="145"/>
      <c r="F25" s="145"/>
      <c r="G25" s="145"/>
      <c r="H25" s="146"/>
      <c r="I25" s="147"/>
      <c r="J25" s="146"/>
    </row>
    <row r="26" spans="1:11" ht="9" customHeight="1">
      <c r="A26" s="78"/>
      <c r="B26" s="75"/>
      <c r="C26" s="75"/>
      <c r="D26" s="75"/>
      <c r="E26" s="75"/>
      <c r="F26" s="75"/>
      <c r="G26" s="75"/>
      <c r="H26" s="75"/>
      <c r="I26" s="75"/>
      <c r="J26" s="75"/>
      <c r="K26" s="113"/>
    </row>
    <row r="27" spans="1:10" ht="13.5">
      <c r="A27" s="78" t="s">
        <v>129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246" t="s">
        <v>128</v>
      </c>
      <c r="B28" s="246"/>
      <c r="C28" s="246"/>
      <c r="D28" s="246"/>
      <c r="E28" s="246"/>
      <c r="F28" s="246"/>
      <c r="G28" s="246"/>
      <c r="H28" s="246"/>
      <c r="I28" s="246"/>
      <c r="J28" s="246"/>
    </row>
    <row r="29" spans="1:10" ht="13.5">
      <c r="A29" s="246" t="s">
        <v>127</v>
      </c>
      <c r="B29" s="246"/>
      <c r="C29" s="246"/>
      <c r="D29" s="246"/>
      <c r="E29" s="246"/>
      <c r="F29" s="246"/>
      <c r="G29" s="246"/>
      <c r="H29" s="246"/>
      <c r="I29" s="246"/>
      <c r="J29" s="246"/>
    </row>
    <row r="30" spans="1:10" ht="13.5">
      <c r="A30" s="246" t="s">
        <v>171</v>
      </c>
      <c r="B30" s="246"/>
      <c r="C30" s="246"/>
      <c r="D30" s="246"/>
      <c r="E30" s="246"/>
      <c r="F30" s="246"/>
      <c r="G30" s="246"/>
      <c r="H30" s="246"/>
      <c r="I30" s="246"/>
      <c r="J30" s="246"/>
    </row>
  </sheetData>
  <sheetProtection/>
  <mergeCells count="11">
    <mergeCell ref="A1:J1"/>
    <mergeCell ref="H2:J2"/>
    <mergeCell ref="A3:A5"/>
    <mergeCell ref="B3:D3"/>
    <mergeCell ref="E3:J3"/>
    <mergeCell ref="B4:D4"/>
    <mergeCell ref="E4:G4"/>
    <mergeCell ref="H4:J4"/>
    <mergeCell ref="A28:J28"/>
    <mergeCell ref="A29:J29"/>
    <mergeCell ref="A30:J30"/>
  </mergeCells>
  <printOptions/>
  <pageMargins left="0.4330708661417323" right="0.3937007874015748" top="0.5905511811023623" bottom="0.6692913385826772" header="0.2755905511811024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="80" zoomScaleNormal="80" zoomScaleSheetLayoutView="80" zoomScalePageLayoutView="0" workbookViewId="0" topLeftCell="A11">
      <selection activeCell="A3" sqref="A3:A5"/>
    </sheetView>
  </sheetViews>
  <sheetFormatPr defaultColWidth="9.00390625" defaultRowHeight="13.5"/>
  <cols>
    <col min="1" max="1" width="21.00390625" style="150" customWidth="1"/>
    <col min="2" max="2" width="10.00390625" style="150" customWidth="1"/>
    <col min="3" max="5" width="9.625" style="150" customWidth="1"/>
    <col min="6" max="6" width="10.125" style="150" customWidth="1"/>
    <col min="7" max="7" width="9.625" style="150" customWidth="1"/>
    <col min="8" max="8" width="10.75390625" style="150" customWidth="1"/>
    <col min="9" max="10" width="9.75390625" style="150" customWidth="1"/>
    <col min="11" max="11" width="8.625" style="150" customWidth="1"/>
    <col min="12" max="16384" width="9.00390625" style="150" customWidth="1"/>
  </cols>
  <sheetData>
    <row r="1" spans="1:11" ht="33.75" customHeight="1">
      <c r="A1" s="262" t="s">
        <v>162</v>
      </c>
      <c r="B1" s="263"/>
      <c r="C1" s="263"/>
      <c r="D1" s="263"/>
      <c r="E1" s="263"/>
      <c r="F1" s="263"/>
      <c r="G1" s="263"/>
      <c r="H1" s="264"/>
      <c r="I1" s="264"/>
      <c r="J1" s="72"/>
      <c r="K1" s="72"/>
    </row>
    <row r="2" spans="1:11" ht="18" customHeight="1">
      <c r="A2" s="189"/>
      <c r="B2" s="162"/>
      <c r="C2" s="162"/>
      <c r="D2" s="162"/>
      <c r="E2" s="129"/>
      <c r="F2" s="129"/>
      <c r="G2" s="129"/>
      <c r="H2" s="162"/>
      <c r="I2" s="162"/>
      <c r="J2" s="162"/>
      <c r="K2" s="71" t="s">
        <v>161</v>
      </c>
    </row>
    <row r="3" spans="1:11" ht="18.75" customHeight="1">
      <c r="A3" s="254" t="s">
        <v>184</v>
      </c>
      <c r="B3" s="257">
        <v>2000</v>
      </c>
      <c r="C3" s="258"/>
      <c r="D3" s="257">
        <v>2001</v>
      </c>
      <c r="E3" s="258"/>
      <c r="F3" s="257">
        <v>2002</v>
      </c>
      <c r="G3" s="258"/>
      <c r="H3" s="257">
        <v>2003</v>
      </c>
      <c r="I3" s="258"/>
      <c r="J3" s="257">
        <v>2004</v>
      </c>
      <c r="K3" s="258"/>
    </row>
    <row r="4" spans="1:11" s="188" customFormat="1" ht="14.25" customHeight="1">
      <c r="A4" s="255"/>
      <c r="B4" s="259">
        <v>12</v>
      </c>
      <c r="C4" s="260"/>
      <c r="D4" s="261">
        <v>13</v>
      </c>
      <c r="E4" s="261"/>
      <c r="F4" s="261">
        <v>14</v>
      </c>
      <c r="G4" s="261"/>
      <c r="H4" s="259">
        <v>15</v>
      </c>
      <c r="I4" s="260"/>
      <c r="J4" s="259">
        <v>16</v>
      </c>
      <c r="K4" s="260"/>
    </row>
    <row r="5" spans="1:11" ht="26.25" customHeight="1">
      <c r="A5" s="256"/>
      <c r="B5" s="149" t="s">
        <v>158</v>
      </c>
      <c r="C5" s="149" t="s">
        <v>157</v>
      </c>
      <c r="D5" s="149" t="s">
        <v>158</v>
      </c>
      <c r="E5" s="149" t="s">
        <v>157</v>
      </c>
      <c r="F5" s="149" t="s">
        <v>158</v>
      </c>
      <c r="G5" s="149" t="s">
        <v>157</v>
      </c>
      <c r="H5" s="149" t="s">
        <v>158</v>
      </c>
      <c r="I5" s="149" t="s">
        <v>157</v>
      </c>
      <c r="J5" s="149" t="s">
        <v>158</v>
      </c>
      <c r="K5" s="149" t="s">
        <v>157</v>
      </c>
    </row>
    <row r="6" spans="1:11" ht="19.5" customHeight="1">
      <c r="A6" s="127" t="s">
        <v>183</v>
      </c>
      <c r="B6" s="187">
        <v>6119</v>
      </c>
      <c r="C6" s="160">
        <v>41.4</v>
      </c>
      <c r="D6" s="161">
        <v>4644</v>
      </c>
      <c r="E6" s="160">
        <v>32.5</v>
      </c>
      <c r="F6" s="161">
        <v>4677</v>
      </c>
      <c r="G6" s="160">
        <v>32.8</v>
      </c>
      <c r="H6" s="161">
        <v>4799</v>
      </c>
      <c r="I6" s="176">
        <v>34.2</v>
      </c>
      <c r="J6" s="161">
        <v>5210</v>
      </c>
      <c r="K6" s="176">
        <v>37.4</v>
      </c>
    </row>
    <row r="7" spans="1:11" ht="19.5" customHeight="1">
      <c r="A7" s="124" t="s">
        <v>182</v>
      </c>
      <c r="B7" s="171">
        <v>4032</v>
      </c>
      <c r="C7" s="154">
        <v>27.3</v>
      </c>
      <c r="D7" s="171">
        <v>3842</v>
      </c>
      <c r="E7" s="154">
        <v>26.9</v>
      </c>
      <c r="F7" s="155">
        <v>3799</v>
      </c>
      <c r="G7" s="154">
        <v>26.6</v>
      </c>
      <c r="H7" s="155">
        <v>3560</v>
      </c>
      <c r="I7" s="154">
        <v>25.4</v>
      </c>
      <c r="J7" s="155">
        <v>3064.737</v>
      </c>
      <c r="K7" s="154">
        <v>22</v>
      </c>
    </row>
    <row r="8" spans="1:11" ht="19.5" customHeight="1">
      <c r="A8" s="124" t="s">
        <v>181</v>
      </c>
      <c r="B8" s="155">
        <v>1387</v>
      </c>
      <c r="C8" s="154">
        <v>9.4</v>
      </c>
      <c r="D8" s="155">
        <v>1667</v>
      </c>
      <c r="E8" s="154">
        <v>11.7</v>
      </c>
      <c r="F8" s="155">
        <v>1484</v>
      </c>
      <c r="G8" s="154">
        <v>10.4</v>
      </c>
      <c r="H8" s="155">
        <v>1462</v>
      </c>
      <c r="I8" s="154">
        <v>10.4</v>
      </c>
      <c r="J8" s="155">
        <v>1552</v>
      </c>
      <c r="K8" s="170">
        <v>11.1</v>
      </c>
    </row>
    <row r="9" spans="1:11" ht="19.5" customHeight="1">
      <c r="A9" s="124" t="s">
        <v>180</v>
      </c>
      <c r="B9" s="155">
        <v>517</v>
      </c>
      <c r="C9" s="154">
        <v>3.5</v>
      </c>
      <c r="D9" s="155">
        <v>495</v>
      </c>
      <c r="E9" s="154">
        <v>3.5</v>
      </c>
      <c r="F9" s="155">
        <v>802</v>
      </c>
      <c r="G9" s="154">
        <v>5.6</v>
      </c>
      <c r="H9" s="155">
        <v>1161</v>
      </c>
      <c r="I9" s="154">
        <v>8.3</v>
      </c>
      <c r="J9" s="155">
        <v>1339</v>
      </c>
      <c r="K9" s="170">
        <v>9.6</v>
      </c>
    </row>
    <row r="10" spans="1:11" ht="19.5" customHeight="1">
      <c r="A10" s="124" t="s">
        <v>179</v>
      </c>
      <c r="B10" s="155">
        <v>317</v>
      </c>
      <c r="C10" s="154">
        <v>2.1</v>
      </c>
      <c r="D10" s="155">
        <v>669</v>
      </c>
      <c r="E10" s="154">
        <v>4.7</v>
      </c>
      <c r="F10" s="155">
        <v>516</v>
      </c>
      <c r="G10" s="154">
        <v>3.6</v>
      </c>
      <c r="H10" s="155">
        <v>814</v>
      </c>
      <c r="I10" s="154">
        <v>5.8</v>
      </c>
      <c r="J10" s="155">
        <v>504</v>
      </c>
      <c r="K10" s="154">
        <v>3.6</v>
      </c>
    </row>
    <row r="11" spans="1:11" ht="19.5" customHeight="1">
      <c r="A11" s="124" t="s">
        <v>178</v>
      </c>
      <c r="B11" s="155">
        <v>14</v>
      </c>
      <c r="C11" s="154">
        <v>0.1</v>
      </c>
      <c r="D11" s="155">
        <v>59</v>
      </c>
      <c r="E11" s="154">
        <v>0.4</v>
      </c>
      <c r="F11" s="155">
        <v>63</v>
      </c>
      <c r="G11" s="154">
        <v>0.4</v>
      </c>
      <c r="H11" s="175">
        <v>12</v>
      </c>
      <c r="I11" s="154">
        <v>0.1</v>
      </c>
      <c r="J11" s="159">
        <v>0</v>
      </c>
      <c r="K11" s="154">
        <v>0</v>
      </c>
    </row>
    <row r="12" spans="1:11" ht="21.75" customHeight="1">
      <c r="A12" s="125" t="s">
        <v>177</v>
      </c>
      <c r="B12" s="174">
        <v>12386</v>
      </c>
      <c r="C12" s="157">
        <v>83.9</v>
      </c>
      <c r="D12" s="158">
        <v>11376</v>
      </c>
      <c r="E12" s="157">
        <v>79.7</v>
      </c>
      <c r="F12" s="158">
        <v>11341</v>
      </c>
      <c r="G12" s="157">
        <v>79.5</v>
      </c>
      <c r="H12" s="174">
        <v>11808</v>
      </c>
      <c r="I12" s="173">
        <v>84.2</v>
      </c>
      <c r="J12" s="174">
        <v>11669.737000000001</v>
      </c>
      <c r="K12" s="173">
        <v>83.7</v>
      </c>
    </row>
    <row r="13" spans="1:11" ht="19.5" customHeight="1">
      <c r="A13" s="124" t="s">
        <v>176</v>
      </c>
      <c r="B13" s="155">
        <v>900</v>
      </c>
      <c r="C13" s="154">
        <v>6.1</v>
      </c>
      <c r="D13" s="155">
        <v>983.221</v>
      </c>
      <c r="E13" s="154">
        <v>6.9</v>
      </c>
      <c r="F13" s="155">
        <v>691</v>
      </c>
      <c r="G13" s="154">
        <v>4.8</v>
      </c>
      <c r="H13" s="155">
        <v>771</v>
      </c>
      <c r="I13" s="154">
        <v>5.5</v>
      </c>
      <c r="J13" s="155">
        <v>659</v>
      </c>
      <c r="K13" s="154">
        <v>4.7</v>
      </c>
    </row>
    <row r="14" spans="1:11" ht="19.5" customHeight="1">
      <c r="A14" s="124" t="s">
        <v>175</v>
      </c>
      <c r="B14" s="171">
        <v>375</v>
      </c>
      <c r="C14" s="170">
        <v>2.5</v>
      </c>
      <c r="D14" s="171">
        <v>253</v>
      </c>
      <c r="E14" s="170">
        <v>1.8</v>
      </c>
      <c r="F14" s="171">
        <v>100</v>
      </c>
      <c r="G14" s="170">
        <v>0.7</v>
      </c>
      <c r="H14" s="171">
        <v>121</v>
      </c>
      <c r="I14" s="170">
        <v>0.9</v>
      </c>
      <c r="J14" s="171">
        <v>164</v>
      </c>
      <c r="K14" s="170">
        <v>1.2</v>
      </c>
    </row>
    <row r="15" spans="1:11" ht="19.5" customHeight="1">
      <c r="A15" s="124" t="s">
        <v>174</v>
      </c>
      <c r="B15" s="155">
        <v>808</v>
      </c>
      <c r="C15" s="154">
        <v>5.5</v>
      </c>
      <c r="D15" s="155">
        <v>959.179</v>
      </c>
      <c r="E15" s="154">
        <v>6.7</v>
      </c>
      <c r="F15" s="155">
        <v>983.79</v>
      </c>
      <c r="G15" s="154">
        <v>6.9</v>
      </c>
      <c r="H15" s="155">
        <v>1046</v>
      </c>
      <c r="I15" s="154">
        <v>7.5</v>
      </c>
      <c r="J15" s="155">
        <v>1042</v>
      </c>
      <c r="K15" s="154">
        <v>7.5</v>
      </c>
    </row>
    <row r="16" spans="1:11" ht="31.5" customHeight="1">
      <c r="A16" s="124" t="s">
        <v>173</v>
      </c>
      <c r="B16" s="171">
        <v>302</v>
      </c>
      <c r="C16" s="170">
        <v>2</v>
      </c>
      <c r="D16" s="171">
        <v>709.2309999999998</v>
      </c>
      <c r="E16" s="170">
        <v>5</v>
      </c>
      <c r="F16" s="171">
        <v>1146.2099999999991</v>
      </c>
      <c r="G16" s="170">
        <v>8</v>
      </c>
      <c r="H16" s="171">
        <v>271</v>
      </c>
      <c r="I16" s="170">
        <v>1.9</v>
      </c>
      <c r="J16" s="171">
        <v>408.262999999999</v>
      </c>
      <c r="K16" s="170">
        <v>2.9</v>
      </c>
    </row>
    <row r="17" spans="1:11" s="72" customFormat="1" ht="31.5" customHeight="1">
      <c r="A17" s="149" t="s">
        <v>172</v>
      </c>
      <c r="B17" s="186">
        <v>14771</v>
      </c>
      <c r="C17" s="152">
        <v>100</v>
      </c>
      <c r="D17" s="186">
        <v>14280.631</v>
      </c>
      <c r="E17" s="152">
        <v>100</v>
      </c>
      <c r="F17" s="169">
        <v>14262</v>
      </c>
      <c r="G17" s="152">
        <v>100</v>
      </c>
      <c r="H17" s="169">
        <v>14017</v>
      </c>
      <c r="I17" s="152">
        <v>100</v>
      </c>
      <c r="J17" s="169">
        <v>13943</v>
      </c>
      <c r="K17" s="152">
        <v>100</v>
      </c>
    </row>
    <row r="18" spans="1:11" s="72" customFormat="1" ht="18" customHeight="1">
      <c r="A18" s="128"/>
      <c r="B18" s="185"/>
      <c r="C18" s="182"/>
      <c r="D18" s="185"/>
      <c r="E18" s="182"/>
      <c r="F18" s="184"/>
      <c r="G18" s="182"/>
      <c r="H18" s="183"/>
      <c r="I18" s="182"/>
      <c r="J18" s="183"/>
      <c r="K18" s="182"/>
    </row>
    <row r="19" spans="1:11" ht="18" customHeight="1">
      <c r="A19" s="181"/>
      <c r="B19" s="180"/>
      <c r="C19" s="179"/>
      <c r="D19" s="180"/>
      <c r="E19" s="179"/>
      <c r="F19" s="178"/>
      <c r="G19" s="177"/>
      <c r="H19" s="178"/>
      <c r="I19" s="177"/>
      <c r="J19" s="162"/>
      <c r="K19" s="162"/>
    </row>
    <row r="20" spans="1:11" ht="18.75" customHeight="1">
      <c r="A20" s="254" t="s">
        <v>184</v>
      </c>
      <c r="B20" s="257">
        <v>2005</v>
      </c>
      <c r="C20" s="258"/>
      <c r="D20" s="257">
        <v>2006</v>
      </c>
      <c r="E20" s="258"/>
      <c r="F20" s="257">
        <v>2007</v>
      </c>
      <c r="G20" s="258"/>
      <c r="H20" s="257">
        <v>2008</v>
      </c>
      <c r="I20" s="258"/>
      <c r="J20" s="257">
        <v>2009</v>
      </c>
      <c r="K20" s="258"/>
    </row>
    <row r="21" spans="1:11" ht="14.25" customHeight="1">
      <c r="A21" s="255"/>
      <c r="B21" s="259">
        <v>17</v>
      </c>
      <c r="C21" s="260"/>
      <c r="D21" s="261">
        <v>18</v>
      </c>
      <c r="E21" s="261"/>
      <c r="F21" s="261">
        <v>19</v>
      </c>
      <c r="G21" s="261"/>
      <c r="H21" s="261">
        <v>20</v>
      </c>
      <c r="I21" s="261"/>
      <c r="J21" s="261">
        <v>21</v>
      </c>
      <c r="K21" s="261"/>
    </row>
    <row r="22" spans="1:11" ht="26.25" customHeight="1">
      <c r="A22" s="256"/>
      <c r="B22" s="149" t="s">
        <v>158</v>
      </c>
      <c r="C22" s="149" t="s">
        <v>157</v>
      </c>
      <c r="D22" s="149" t="s">
        <v>160</v>
      </c>
      <c r="E22" s="149" t="s">
        <v>159</v>
      </c>
      <c r="F22" s="149" t="s">
        <v>160</v>
      </c>
      <c r="G22" s="149" t="s">
        <v>159</v>
      </c>
      <c r="H22" s="149" t="s">
        <v>158</v>
      </c>
      <c r="I22" s="149" t="s">
        <v>157</v>
      </c>
      <c r="J22" s="149" t="s">
        <v>158</v>
      </c>
      <c r="K22" s="149" t="s">
        <v>157</v>
      </c>
    </row>
    <row r="23" spans="1:11" ht="19.5" customHeight="1">
      <c r="A23" s="127" t="s">
        <v>183</v>
      </c>
      <c r="B23" s="161">
        <v>5259</v>
      </c>
      <c r="C23" s="176">
        <f aca="true" t="shared" si="0" ref="C23:C34">ROUND((B23/B$34)*100,1)</f>
        <v>37.2</v>
      </c>
      <c r="D23" s="161">
        <v>5182</v>
      </c>
      <c r="E23" s="160">
        <f aca="true" t="shared" si="1" ref="E23:E34">ROUND((D23/D$34)*100,1)</f>
        <v>36.7</v>
      </c>
      <c r="F23" s="161">
        <v>4679.595</v>
      </c>
      <c r="G23" s="160">
        <f aca="true" t="shared" si="2" ref="G23:G34">ROUND((F23/F$34)*100,1)</f>
        <v>34.1</v>
      </c>
      <c r="H23" s="161">
        <v>3728</v>
      </c>
      <c r="I23" s="160">
        <f aca="true" t="shared" si="3" ref="I23:I34">ROUND((H23/H$34)*100,1)</f>
        <v>28.2</v>
      </c>
      <c r="J23" s="161">
        <v>2746</v>
      </c>
      <c r="K23" s="160">
        <f aca="true" t="shared" si="4" ref="K23:K34">ROUND((J23/J$34)*100,1)</f>
        <v>23.3</v>
      </c>
    </row>
    <row r="24" spans="1:11" ht="19.5" customHeight="1">
      <c r="A24" s="124" t="s">
        <v>182</v>
      </c>
      <c r="B24" s="155">
        <v>3576</v>
      </c>
      <c r="C24" s="154">
        <f t="shared" si="0"/>
        <v>25.3</v>
      </c>
      <c r="D24" s="155">
        <v>3522</v>
      </c>
      <c r="E24" s="170">
        <f t="shared" si="1"/>
        <v>24.9</v>
      </c>
      <c r="F24" s="155">
        <v>3174.964</v>
      </c>
      <c r="G24" s="154">
        <f t="shared" si="2"/>
        <v>23.1</v>
      </c>
      <c r="H24" s="171">
        <v>2868</v>
      </c>
      <c r="I24" s="170">
        <f t="shared" si="3"/>
        <v>21.7</v>
      </c>
      <c r="J24" s="155">
        <v>2446</v>
      </c>
      <c r="K24" s="154">
        <f t="shared" si="4"/>
        <v>20.7</v>
      </c>
    </row>
    <row r="25" spans="1:11" ht="19.5" customHeight="1">
      <c r="A25" s="124" t="s">
        <v>181</v>
      </c>
      <c r="B25" s="155">
        <v>1474</v>
      </c>
      <c r="C25" s="154">
        <f t="shared" si="0"/>
        <v>10.4</v>
      </c>
      <c r="D25" s="155">
        <v>1477</v>
      </c>
      <c r="E25" s="170">
        <f t="shared" si="1"/>
        <v>10.4</v>
      </c>
      <c r="F25" s="155">
        <v>1549.526</v>
      </c>
      <c r="G25" s="154">
        <f t="shared" si="2"/>
        <v>11.3</v>
      </c>
      <c r="H25" s="155">
        <v>1437</v>
      </c>
      <c r="I25" s="154">
        <f t="shared" si="3"/>
        <v>10.9</v>
      </c>
      <c r="J25" s="155">
        <v>1398</v>
      </c>
      <c r="K25" s="154">
        <f t="shared" si="4"/>
        <v>11.8</v>
      </c>
    </row>
    <row r="26" spans="1:11" ht="19.5" customHeight="1">
      <c r="A26" s="124" t="s">
        <v>180</v>
      </c>
      <c r="B26" s="155">
        <v>1306</v>
      </c>
      <c r="C26" s="170">
        <f t="shared" si="0"/>
        <v>9.2</v>
      </c>
      <c r="D26" s="155">
        <v>2011</v>
      </c>
      <c r="E26" s="170">
        <f t="shared" si="1"/>
        <v>14.2</v>
      </c>
      <c r="F26" s="155">
        <v>2535.442</v>
      </c>
      <c r="G26" s="154">
        <f t="shared" si="2"/>
        <v>18.5</v>
      </c>
      <c r="H26" s="155">
        <v>2954</v>
      </c>
      <c r="I26" s="170">
        <f t="shared" si="3"/>
        <v>22.3</v>
      </c>
      <c r="J26" s="155">
        <v>2809</v>
      </c>
      <c r="K26" s="154">
        <f t="shared" si="4"/>
        <v>23.8</v>
      </c>
    </row>
    <row r="27" spans="1:11" ht="19.5" customHeight="1">
      <c r="A27" s="124" t="s">
        <v>179</v>
      </c>
      <c r="B27" s="155">
        <v>350</v>
      </c>
      <c r="C27" s="154">
        <f t="shared" si="0"/>
        <v>2.5</v>
      </c>
      <c r="D27" s="155">
        <v>578</v>
      </c>
      <c r="E27" s="154">
        <f t="shared" si="1"/>
        <v>4.1</v>
      </c>
      <c r="F27" s="155">
        <v>610.904</v>
      </c>
      <c r="G27" s="154">
        <f t="shared" si="2"/>
        <v>4.4</v>
      </c>
      <c r="H27" s="155">
        <v>501</v>
      </c>
      <c r="I27" s="154">
        <f t="shared" si="3"/>
        <v>3.8</v>
      </c>
      <c r="J27" s="155">
        <v>534</v>
      </c>
      <c r="K27" s="154">
        <f t="shared" si="4"/>
        <v>4.5</v>
      </c>
    </row>
    <row r="28" spans="1:11" ht="21.75" customHeight="1">
      <c r="A28" s="126" t="s">
        <v>178</v>
      </c>
      <c r="B28" s="175">
        <v>51</v>
      </c>
      <c r="C28" s="154">
        <f t="shared" si="0"/>
        <v>0.4</v>
      </c>
      <c r="D28" s="159">
        <v>0</v>
      </c>
      <c r="E28" s="154">
        <f t="shared" si="1"/>
        <v>0</v>
      </c>
      <c r="F28" s="159">
        <v>0</v>
      </c>
      <c r="G28" s="154">
        <f t="shared" si="2"/>
        <v>0</v>
      </c>
      <c r="H28" s="159">
        <v>6</v>
      </c>
      <c r="I28" s="156">
        <f t="shared" si="3"/>
        <v>0</v>
      </c>
      <c r="J28" s="159">
        <v>9</v>
      </c>
      <c r="K28" s="154">
        <f t="shared" si="4"/>
        <v>0.1</v>
      </c>
    </row>
    <row r="29" spans="1:11" ht="19.5" customHeight="1">
      <c r="A29" s="125" t="s">
        <v>177</v>
      </c>
      <c r="B29" s="158">
        <v>12016.562</v>
      </c>
      <c r="C29" s="173">
        <f t="shared" si="0"/>
        <v>85.1</v>
      </c>
      <c r="D29" s="158">
        <v>12770.315</v>
      </c>
      <c r="E29" s="173">
        <f t="shared" si="1"/>
        <v>90.4</v>
      </c>
      <c r="F29" s="175">
        <f>SUM(F23:F28)</f>
        <v>12550.431000000002</v>
      </c>
      <c r="G29" s="157">
        <f t="shared" si="2"/>
        <v>91.4</v>
      </c>
      <c r="H29" s="174">
        <f>SUM(H23:H28)</f>
        <v>11494</v>
      </c>
      <c r="I29" s="173">
        <f t="shared" si="3"/>
        <v>86.8</v>
      </c>
      <c r="J29" s="158">
        <f>SUM(J23:J28)</f>
        <v>9942</v>
      </c>
      <c r="K29" s="173">
        <f t="shared" si="4"/>
        <v>84.2</v>
      </c>
    </row>
    <row r="30" spans="1:11" ht="19.5" customHeight="1">
      <c r="A30" s="124" t="s">
        <v>176</v>
      </c>
      <c r="B30" s="171">
        <v>635</v>
      </c>
      <c r="C30" s="170">
        <f t="shared" si="0"/>
        <v>4.5</v>
      </c>
      <c r="D30" s="171">
        <v>2</v>
      </c>
      <c r="E30" s="156">
        <f t="shared" si="1"/>
        <v>0</v>
      </c>
      <c r="F30" s="155">
        <v>2</v>
      </c>
      <c r="G30" s="156">
        <f t="shared" si="2"/>
        <v>0</v>
      </c>
      <c r="H30" s="171">
        <v>3</v>
      </c>
      <c r="I30" s="156">
        <f t="shared" si="3"/>
        <v>0</v>
      </c>
      <c r="J30" s="155">
        <v>1</v>
      </c>
      <c r="K30" s="156">
        <f t="shared" si="4"/>
        <v>0</v>
      </c>
    </row>
    <row r="31" spans="1:11" ht="19.5" customHeight="1">
      <c r="A31" s="124" t="s">
        <v>175</v>
      </c>
      <c r="B31" s="171">
        <v>202</v>
      </c>
      <c r="C31" s="170">
        <f t="shared" si="0"/>
        <v>1.4</v>
      </c>
      <c r="D31" s="155">
        <v>133</v>
      </c>
      <c r="E31" s="170">
        <f t="shared" si="1"/>
        <v>0.9</v>
      </c>
      <c r="F31" s="155">
        <v>181.948</v>
      </c>
      <c r="G31" s="154">
        <f t="shared" si="2"/>
        <v>1.3</v>
      </c>
      <c r="H31" s="171">
        <v>112</v>
      </c>
      <c r="I31" s="154">
        <f t="shared" si="3"/>
        <v>0.8</v>
      </c>
      <c r="J31" s="155">
        <v>74</v>
      </c>
      <c r="K31" s="154">
        <f t="shared" si="4"/>
        <v>0.6</v>
      </c>
    </row>
    <row r="32" spans="1:11" ht="19.5" customHeight="1">
      <c r="A32" s="124" t="s">
        <v>174</v>
      </c>
      <c r="B32" s="155">
        <v>1062</v>
      </c>
      <c r="C32" s="154">
        <f t="shared" si="0"/>
        <v>7.5</v>
      </c>
      <c r="D32" s="155">
        <v>1003</v>
      </c>
      <c r="E32" s="170">
        <f t="shared" si="1"/>
        <v>7.1</v>
      </c>
      <c r="F32" s="155">
        <v>896.172</v>
      </c>
      <c r="G32" s="154">
        <f t="shared" si="2"/>
        <v>6.5</v>
      </c>
      <c r="H32" s="171">
        <v>1317</v>
      </c>
      <c r="I32" s="170">
        <f t="shared" si="3"/>
        <v>9.9</v>
      </c>
      <c r="J32" s="155">
        <v>1190</v>
      </c>
      <c r="K32" s="154">
        <f t="shared" si="4"/>
        <v>10.1</v>
      </c>
    </row>
    <row r="33" spans="1:11" ht="31.5" customHeight="1">
      <c r="A33" s="124" t="s">
        <v>173</v>
      </c>
      <c r="B33" s="172">
        <v>402.89599999999996</v>
      </c>
      <c r="C33" s="170">
        <f t="shared" si="0"/>
        <v>2.9</v>
      </c>
      <c r="D33" s="171">
        <f>D34-SUM(D29,D30,D32)</f>
        <v>358.6849999999995</v>
      </c>
      <c r="E33" s="170">
        <f t="shared" si="1"/>
        <v>2.5</v>
      </c>
      <c r="F33" s="155">
        <f>F34-SUM(F29,F30,F32)</f>
        <v>287.3969999999972</v>
      </c>
      <c r="G33" s="154">
        <f t="shared" si="2"/>
        <v>2.1</v>
      </c>
      <c r="H33" s="171">
        <f>H34-SUM(H29,H30,H32)</f>
        <v>429</v>
      </c>
      <c r="I33" s="170">
        <f t="shared" si="3"/>
        <v>3.2</v>
      </c>
      <c r="J33" s="171">
        <f>J34-SUM(J29,J30,J32)</f>
        <v>672</v>
      </c>
      <c r="K33" s="170">
        <f t="shared" si="4"/>
        <v>5.7</v>
      </c>
    </row>
    <row r="34" spans="1:11" ht="31.5" customHeight="1">
      <c r="A34" s="149" t="s">
        <v>172</v>
      </c>
      <c r="B34" s="169">
        <v>14127</v>
      </c>
      <c r="C34" s="152">
        <f t="shared" si="0"/>
        <v>100</v>
      </c>
      <c r="D34" s="169">
        <v>14134</v>
      </c>
      <c r="E34" s="152">
        <f t="shared" si="1"/>
        <v>100</v>
      </c>
      <c r="F34" s="169">
        <v>13736</v>
      </c>
      <c r="G34" s="152">
        <f t="shared" si="2"/>
        <v>100</v>
      </c>
      <c r="H34" s="169">
        <v>13243</v>
      </c>
      <c r="I34" s="152">
        <f t="shared" si="3"/>
        <v>100</v>
      </c>
      <c r="J34" s="169">
        <v>11805</v>
      </c>
      <c r="K34" s="152">
        <f t="shared" si="4"/>
        <v>100</v>
      </c>
    </row>
    <row r="35" spans="1:11" ht="8.25" customHeight="1">
      <c r="A35" s="151"/>
      <c r="B35" s="165"/>
      <c r="C35" s="164"/>
      <c r="D35" s="165"/>
      <c r="E35" s="164"/>
      <c r="F35" s="165"/>
      <c r="G35" s="164"/>
      <c r="H35" s="165"/>
      <c r="I35" s="164"/>
      <c r="J35" s="165"/>
      <c r="K35" s="164"/>
    </row>
    <row r="36" ht="14.25" customHeight="1">
      <c r="A36" s="150" t="s">
        <v>187</v>
      </c>
    </row>
    <row r="37" ht="13.5">
      <c r="A37" s="150" t="s">
        <v>186</v>
      </c>
    </row>
    <row r="38" spans="1:11" ht="13.5" customHeight="1">
      <c r="A38" s="72" t="s">
        <v>185</v>
      </c>
      <c r="B38" s="167"/>
      <c r="C38" s="168"/>
      <c r="D38" s="167"/>
      <c r="E38" s="168"/>
      <c r="F38" s="167"/>
      <c r="G38" s="168"/>
      <c r="H38" s="167"/>
      <c r="I38" s="168"/>
      <c r="J38" s="167"/>
      <c r="K38" s="166"/>
    </row>
    <row r="39" spans="1:11" ht="18" customHeight="1">
      <c r="A39" s="151"/>
      <c r="B39" s="165"/>
      <c r="C39" s="164"/>
      <c r="D39" s="165"/>
      <c r="E39" s="164"/>
      <c r="F39" s="165"/>
      <c r="G39" s="164"/>
      <c r="H39" s="165"/>
      <c r="I39" s="164"/>
      <c r="J39" s="165"/>
      <c r="K39" s="164"/>
    </row>
    <row r="40" ht="17.25" customHeight="1">
      <c r="A40" s="123"/>
    </row>
    <row r="41" ht="17.25" customHeight="1">
      <c r="A41" s="123"/>
    </row>
    <row r="42" spans="1:5" ht="34.5" customHeight="1">
      <c r="A42" s="123"/>
      <c r="B42" s="72"/>
      <c r="C42" s="72"/>
      <c r="D42" s="72"/>
      <c r="E42" s="72"/>
    </row>
    <row r="43" spans="1:5" ht="18" customHeight="1">
      <c r="A43" s="163"/>
      <c r="B43" s="162"/>
      <c r="C43" s="162"/>
      <c r="D43" s="162"/>
      <c r="E43" s="162"/>
    </row>
    <row r="44" spans="1:5" ht="18.75" customHeight="1">
      <c r="A44" s="254" t="s">
        <v>184</v>
      </c>
      <c r="B44" s="257">
        <v>2010</v>
      </c>
      <c r="C44" s="258"/>
      <c r="D44" s="257">
        <v>2010</v>
      </c>
      <c r="E44" s="258"/>
    </row>
    <row r="45" spans="1:5" ht="13.5" customHeight="1">
      <c r="A45" s="255"/>
      <c r="B45" s="259">
        <v>22</v>
      </c>
      <c r="C45" s="260"/>
      <c r="D45" s="259">
        <v>22</v>
      </c>
      <c r="E45" s="260"/>
    </row>
    <row r="46" spans="1:5" ht="26.25" customHeight="1">
      <c r="A46" s="256"/>
      <c r="B46" s="149" t="s">
        <v>158</v>
      </c>
      <c r="C46" s="149" t="s">
        <v>157</v>
      </c>
      <c r="D46" s="149" t="s">
        <v>158</v>
      </c>
      <c r="E46" s="149" t="s">
        <v>157</v>
      </c>
    </row>
    <row r="47" spans="1:5" ht="19.5" customHeight="1">
      <c r="A47" s="127" t="s">
        <v>183</v>
      </c>
      <c r="B47" s="161">
        <v>2042</v>
      </c>
      <c r="C47" s="160">
        <f aca="true" t="shared" si="5" ref="C47:C58">ROUND((B47/B$58)*100,1)</f>
        <v>16.3</v>
      </c>
      <c r="D47" s="161">
        <v>1855</v>
      </c>
      <c r="E47" s="160">
        <f aca="true" t="shared" si="6" ref="E47:E58">ROUND((D47/D$58)*100,1)</f>
        <v>14.6</v>
      </c>
    </row>
    <row r="48" spans="1:5" ht="19.5" customHeight="1">
      <c r="A48" s="124" t="s">
        <v>182</v>
      </c>
      <c r="B48" s="155">
        <v>3235</v>
      </c>
      <c r="C48" s="154">
        <f t="shared" si="5"/>
        <v>25.8</v>
      </c>
      <c r="D48" s="155">
        <v>2842</v>
      </c>
      <c r="E48" s="154">
        <f t="shared" si="6"/>
        <v>22.4</v>
      </c>
    </row>
    <row r="49" spans="1:5" ht="19.5" customHeight="1">
      <c r="A49" s="124" t="s">
        <v>181</v>
      </c>
      <c r="B49" s="155">
        <v>1415</v>
      </c>
      <c r="C49" s="154">
        <f t="shared" si="5"/>
        <v>11.3</v>
      </c>
      <c r="D49" s="155">
        <v>1577</v>
      </c>
      <c r="E49" s="154">
        <f t="shared" si="6"/>
        <v>12.4</v>
      </c>
    </row>
    <row r="50" spans="1:5" ht="19.5" customHeight="1">
      <c r="A50" s="124" t="s">
        <v>180</v>
      </c>
      <c r="B50" s="155">
        <v>3329</v>
      </c>
      <c r="C50" s="154">
        <f t="shared" si="5"/>
        <v>26.6</v>
      </c>
      <c r="D50" s="155">
        <v>4170</v>
      </c>
      <c r="E50" s="154">
        <f t="shared" si="6"/>
        <v>32.8</v>
      </c>
    </row>
    <row r="51" spans="1:5" ht="19.5" customHeight="1">
      <c r="A51" s="124" t="s">
        <v>179</v>
      </c>
      <c r="B51" s="155">
        <v>813</v>
      </c>
      <c r="C51" s="154">
        <f t="shared" si="5"/>
        <v>6.5</v>
      </c>
      <c r="D51" s="155">
        <v>549</v>
      </c>
      <c r="E51" s="154">
        <f t="shared" si="6"/>
        <v>4.3</v>
      </c>
    </row>
    <row r="52" spans="1:5" ht="19.5" customHeight="1">
      <c r="A52" s="126" t="s">
        <v>178</v>
      </c>
      <c r="B52" s="159">
        <v>0</v>
      </c>
      <c r="C52" s="154">
        <f t="shared" si="5"/>
        <v>0</v>
      </c>
      <c r="D52" s="159">
        <v>1</v>
      </c>
      <c r="E52" s="156">
        <f t="shared" si="6"/>
        <v>0</v>
      </c>
    </row>
    <row r="53" spans="1:5" ht="19.5" customHeight="1">
      <c r="A53" s="125" t="s">
        <v>177</v>
      </c>
      <c r="B53" s="158">
        <f>SUM(B47:B52)</f>
        <v>10834</v>
      </c>
      <c r="C53" s="157">
        <f t="shared" si="5"/>
        <v>86.5</v>
      </c>
      <c r="D53" s="158">
        <f>SUM(D47:D52)</f>
        <v>10994</v>
      </c>
      <c r="E53" s="157">
        <f t="shared" si="6"/>
        <v>86.6</v>
      </c>
    </row>
    <row r="54" spans="1:5" ht="19.5" customHeight="1">
      <c r="A54" s="124" t="s">
        <v>176</v>
      </c>
      <c r="B54" s="155">
        <v>7</v>
      </c>
      <c r="C54" s="156">
        <f t="shared" si="5"/>
        <v>0.1</v>
      </c>
      <c r="D54" s="155">
        <v>37</v>
      </c>
      <c r="E54" s="156">
        <f t="shared" si="6"/>
        <v>0.3</v>
      </c>
    </row>
    <row r="55" spans="1:5" ht="19.5" customHeight="1">
      <c r="A55" s="124" t="s">
        <v>175</v>
      </c>
      <c r="B55" s="155">
        <v>73</v>
      </c>
      <c r="C55" s="154">
        <f t="shared" si="5"/>
        <v>0.6</v>
      </c>
      <c r="D55" s="155">
        <v>37</v>
      </c>
      <c r="E55" s="154">
        <f t="shared" si="6"/>
        <v>0.3</v>
      </c>
    </row>
    <row r="56" spans="1:5" ht="19.5" customHeight="1">
      <c r="A56" s="124" t="s">
        <v>174</v>
      </c>
      <c r="B56" s="155">
        <v>1234</v>
      </c>
      <c r="C56" s="154">
        <f t="shared" si="5"/>
        <v>9.9</v>
      </c>
      <c r="D56" s="155">
        <v>1268</v>
      </c>
      <c r="E56" s="154">
        <f t="shared" si="6"/>
        <v>10</v>
      </c>
    </row>
    <row r="57" spans="1:5" ht="31.5" customHeight="1">
      <c r="A57" s="124" t="s">
        <v>173</v>
      </c>
      <c r="B57" s="155">
        <f>B58-SUM(B53,B54,B56)</f>
        <v>450</v>
      </c>
      <c r="C57" s="154">
        <f t="shared" si="5"/>
        <v>3.6</v>
      </c>
      <c r="D57" s="155">
        <f>D58-SUM(D53,D54,D56)</f>
        <v>396</v>
      </c>
      <c r="E57" s="154">
        <f t="shared" si="6"/>
        <v>3.1</v>
      </c>
    </row>
    <row r="58" spans="1:5" ht="31.5" customHeight="1">
      <c r="A58" s="149" t="s">
        <v>172</v>
      </c>
      <c r="B58" s="153">
        <v>12525</v>
      </c>
      <c r="C58" s="152">
        <f t="shared" si="5"/>
        <v>100</v>
      </c>
      <c r="D58" s="153">
        <v>12695</v>
      </c>
      <c r="E58" s="152">
        <f t="shared" si="6"/>
        <v>100</v>
      </c>
    </row>
    <row r="59" spans="1:5" ht="19.5" customHeight="1">
      <c r="A59" s="123"/>
      <c r="B59" s="72"/>
      <c r="C59" s="72"/>
      <c r="D59" s="72"/>
      <c r="E59" s="72"/>
    </row>
    <row r="60" ht="19.5" customHeight="1">
      <c r="A60" s="123"/>
    </row>
    <row r="61" ht="19.5" customHeight="1">
      <c r="A61" s="123"/>
    </row>
    <row r="62" ht="19.5" customHeight="1">
      <c r="A62" s="123"/>
    </row>
    <row r="63" ht="19.5" customHeight="1">
      <c r="A63" s="123"/>
    </row>
  </sheetData>
  <sheetProtection/>
  <mergeCells count="28">
    <mergeCell ref="D4:E4"/>
    <mergeCell ref="F4:G4"/>
    <mergeCell ref="H4:I4"/>
    <mergeCell ref="F21:G21"/>
    <mergeCell ref="H21:I21"/>
    <mergeCell ref="J21:K21"/>
    <mergeCell ref="H20:I20"/>
    <mergeCell ref="J20:K20"/>
    <mergeCell ref="J4:K4"/>
    <mergeCell ref="A1:I1"/>
    <mergeCell ref="J3:K3"/>
    <mergeCell ref="D20:E20"/>
    <mergeCell ref="F20:G20"/>
    <mergeCell ref="H3:I3"/>
    <mergeCell ref="A3:A5"/>
    <mergeCell ref="B4:C4"/>
    <mergeCell ref="B3:C3"/>
    <mergeCell ref="D3:E3"/>
    <mergeCell ref="F3:G3"/>
    <mergeCell ref="A44:A46"/>
    <mergeCell ref="B44:C44"/>
    <mergeCell ref="B45:C45"/>
    <mergeCell ref="D44:E44"/>
    <mergeCell ref="D45:E45"/>
    <mergeCell ref="A20:A22"/>
    <mergeCell ref="B21:C21"/>
    <mergeCell ref="D21:E21"/>
    <mergeCell ref="B20:C20"/>
  </mergeCells>
  <printOptions/>
  <pageMargins left="0.5118110236220472" right="0.4724409448818898" top="0.5511811023622047" bottom="0.5905511811023623" header="0.3937007874015748" footer="0.3937007874015748"/>
  <pageSetup horizontalDpi="600" verticalDpi="600" orientation="portrait" paperSize="9" scale="75" r:id="rId1"/>
  <rowBreaks count="1" manualBreakCount="1">
    <brk id="4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83"/>
  <sheetViews>
    <sheetView zoomScale="80" zoomScaleNormal="80" zoomScaleSheetLayoutView="80" zoomScalePageLayoutView="0" workbookViewId="0" topLeftCell="A1">
      <selection activeCell="A3" sqref="A3:A5"/>
    </sheetView>
  </sheetViews>
  <sheetFormatPr defaultColWidth="9.00390625" defaultRowHeight="13.5"/>
  <cols>
    <col min="1" max="1" width="21.00390625" style="150" customWidth="1"/>
    <col min="2" max="2" width="10.25390625" style="150" customWidth="1"/>
    <col min="3" max="3" width="9.625" style="150" customWidth="1"/>
    <col min="4" max="4" width="10.25390625" style="150" customWidth="1"/>
    <col min="5" max="5" width="9.625" style="150" customWidth="1"/>
    <col min="6" max="6" width="10.25390625" style="150" customWidth="1"/>
    <col min="7" max="7" width="9.625" style="150" customWidth="1"/>
    <col min="8" max="8" width="10.25390625" style="150" customWidth="1"/>
    <col min="9" max="9" width="9.625" style="150" customWidth="1"/>
    <col min="10" max="10" width="10.375" style="150" customWidth="1"/>
    <col min="11" max="12" width="9.375" style="150" customWidth="1"/>
    <col min="13" max="25" width="11.75390625" style="150" customWidth="1"/>
    <col min="26" max="16384" width="9.00390625" style="150" customWidth="1"/>
  </cols>
  <sheetData>
    <row r="1" spans="1:9" ht="43.5" customHeight="1">
      <c r="A1" s="269" t="s">
        <v>166</v>
      </c>
      <c r="B1" s="270"/>
      <c r="C1" s="270"/>
      <c r="D1" s="270"/>
      <c r="E1" s="270"/>
      <c r="F1" s="270"/>
      <c r="G1" s="270"/>
      <c r="H1" s="270"/>
      <c r="I1" s="270"/>
    </row>
    <row r="2" spans="2:11" s="72" customFormat="1" ht="18" customHeight="1">
      <c r="B2" s="162"/>
      <c r="C2" s="162"/>
      <c r="D2" s="162"/>
      <c r="E2" s="162"/>
      <c r="F2" s="162"/>
      <c r="G2" s="162"/>
      <c r="H2" s="162"/>
      <c r="I2" s="162"/>
      <c r="J2" s="129"/>
      <c r="K2" s="129" t="s">
        <v>165</v>
      </c>
    </row>
    <row r="3" spans="1:11" ht="18.75" customHeight="1">
      <c r="A3" s="265" t="s">
        <v>184</v>
      </c>
      <c r="B3" s="257">
        <v>2000</v>
      </c>
      <c r="C3" s="258"/>
      <c r="D3" s="257">
        <v>2001</v>
      </c>
      <c r="E3" s="258"/>
      <c r="F3" s="257">
        <v>2002</v>
      </c>
      <c r="G3" s="258"/>
      <c r="H3" s="257">
        <v>2003</v>
      </c>
      <c r="I3" s="258"/>
      <c r="J3" s="257">
        <v>2004</v>
      </c>
      <c r="K3" s="258"/>
    </row>
    <row r="4" spans="1:11" s="188" customFormat="1" ht="14.25" customHeight="1">
      <c r="A4" s="255"/>
      <c r="B4" s="259">
        <v>12</v>
      </c>
      <c r="C4" s="260"/>
      <c r="D4" s="261">
        <v>13</v>
      </c>
      <c r="E4" s="261"/>
      <c r="F4" s="261">
        <v>14</v>
      </c>
      <c r="G4" s="261"/>
      <c r="H4" s="259">
        <v>15</v>
      </c>
      <c r="I4" s="260"/>
      <c r="J4" s="259">
        <v>16</v>
      </c>
      <c r="K4" s="260"/>
    </row>
    <row r="5" spans="1:11" ht="26.25" customHeight="1">
      <c r="A5" s="256"/>
      <c r="B5" s="149" t="s">
        <v>158</v>
      </c>
      <c r="C5" s="149" t="s">
        <v>157</v>
      </c>
      <c r="D5" s="149" t="s">
        <v>158</v>
      </c>
      <c r="E5" s="149" t="s">
        <v>157</v>
      </c>
      <c r="F5" s="149" t="s">
        <v>158</v>
      </c>
      <c r="G5" s="149" t="s">
        <v>157</v>
      </c>
      <c r="H5" s="149" t="s">
        <v>158</v>
      </c>
      <c r="I5" s="149" t="s">
        <v>157</v>
      </c>
      <c r="J5" s="149" t="s">
        <v>158</v>
      </c>
      <c r="K5" s="149" t="s">
        <v>157</v>
      </c>
    </row>
    <row r="6" spans="1:28" ht="16.5" customHeight="1">
      <c r="A6" s="124" t="s">
        <v>176</v>
      </c>
      <c r="B6" s="193">
        <v>18123</v>
      </c>
      <c r="C6" s="192">
        <v>33.5</v>
      </c>
      <c r="D6" s="193">
        <v>16444</v>
      </c>
      <c r="E6" s="192">
        <v>30.2</v>
      </c>
      <c r="F6" s="199">
        <v>17522</v>
      </c>
      <c r="G6" s="198">
        <v>31.8</v>
      </c>
      <c r="H6" s="193">
        <v>17490</v>
      </c>
      <c r="I6" s="192">
        <v>29.9</v>
      </c>
      <c r="J6" s="193">
        <v>15545</v>
      </c>
      <c r="K6" s="192">
        <v>26.8</v>
      </c>
      <c r="Z6" s="203"/>
      <c r="AA6" s="203"/>
      <c r="AB6" s="203"/>
    </row>
    <row r="7" spans="1:28" ht="16.5" customHeight="1">
      <c r="A7" s="124" t="s">
        <v>175</v>
      </c>
      <c r="B7" s="193">
        <v>10923</v>
      </c>
      <c r="C7" s="192">
        <v>20.2</v>
      </c>
      <c r="D7" s="193">
        <v>11296</v>
      </c>
      <c r="E7" s="198">
        <v>20.8</v>
      </c>
      <c r="F7" s="199">
        <v>10881</v>
      </c>
      <c r="G7" s="198">
        <v>19.8</v>
      </c>
      <c r="H7" s="199">
        <v>12220</v>
      </c>
      <c r="I7" s="198">
        <v>20.9</v>
      </c>
      <c r="J7" s="199">
        <v>13154</v>
      </c>
      <c r="K7" s="198">
        <v>22.7</v>
      </c>
      <c r="Z7" s="203"/>
      <c r="AA7" s="203"/>
      <c r="AB7" s="203"/>
    </row>
    <row r="8" spans="1:28" ht="16.5" customHeight="1">
      <c r="A8" s="124" t="s">
        <v>193</v>
      </c>
      <c r="B8" s="193">
        <v>5715</v>
      </c>
      <c r="C8" s="192">
        <v>10.6</v>
      </c>
      <c r="D8" s="193">
        <v>6004</v>
      </c>
      <c r="E8" s="192">
        <v>11</v>
      </c>
      <c r="F8" s="199">
        <v>6011</v>
      </c>
      <c r="G8" s="198">
        <v>10.9</v>
      </c>
      <c r="H8" s="193">
        <v>6367</v>
      </c>
      <c r="I8" s="192">
        <v>10.9</v>
      </c>
      <c r="J8" s="193">
        <v>6357</v>
      </c>
      <c r="K8" s="198">
        <v>11</v>
      </c>
      <c r="Z8" s="203"/>
      <c r="AA8" s="203"/>
      <c r="AB8" s="203"/>
    </row>
    <row r="9" spans="1:28" ht="8.25" customHeight="1">
      <c r="A9" s="124"/>
      <c r="B9" s="193"/>
      <c r="C9" s="192"/>
      <c r="D9" s="193"/>
      <c r="E9" s="192"/>
      <c r="F9" s="199"/>
      <c r="G9" s="198"/>
      <c r="H9" s="193"/>
      <c r="I9" s="192"/>
      <c r="J9" s="193"/>
      <c r="K9" s="192"/>
      <c r="Z9" s="203"/>
      <c r="AA9" s="203"/>
      <c r="AB9" s="203"/>
    </row>
    <row r="10" spans="1:28" ht="16.5" customHeight="1">
      <c r="A10" s="124" t="s">
        <v>180</v>
      </c>
      <c r="B10" s="193">
        <v>6000</v>
      </c>
      <c r="C10" s="192">
        <v>11.1</v>
      </c>
      <c r="D10" s="193">
        <v>6386</v>
      </c>
      <c r="E10" s="192">
        <v>11.7</v>
      </c>
      <c r="F10" s="199">
        <v>6640</v>
      </c>
      <c r="G10" s="198">
        <v>12.1</v>
      </c>
      <c r="H10" s="193">
        <v>6608</v>
      </c>
      <c r="I10" s="192">
        <v>11.3</v>
      </c>
      <c r="J10" s="193">
        <v>6762</v>
      </c>
      <c r="K10" s="198">
        <v>11.7</v>
      </c>
      <c r="Z10" s="203"/>
      <c r="AA10" s="203"/>
      <c r="AB10" s="203"/>
    </row>
    <row r="11" spans="1:28" ht="16.5" customHeight="1">
      <c r="A11" s="124" t="s">
        <v>192</v>
      </c>
      <c r="B11" s="193">
        <v>123</v>
      </c>
      <c r="C11" s="192">
        <v>0.2</v>
      </c>
      <c r="D11" s="193">
        <v>681</v>
      </c>
      <c r="E11" s="192">
        <v>1.3</v>
      </c>
      <c r="F11" s="199">
        <v>867</v>
      </c>
      <c r="G11" s="198">
        <v>1.6</v>
      </c>
      <c r="H11" s="193">
        <v>1656</v>
      </c>
      <c r="I11" s="192">
        <v>2.8</v>
      </c>
      <c r="J11" s="193">
        <v>1104</v>
      </c>
      <c r="K11" s="192">
        <v>1.9</v>
      </c>
      <c r="Z11" s="203"/>
      <c r="AA11" s="203"/>
      <c r="AB11" s="203"/>
    </row>
    <row r="12" spans="1:28" ht="16.5" customHeight="1">
      <c r="A12" s="124" t="s">
        <v>182</v>
      </c>
      <c r="B12" s="193">
        <v>4802</v>
      </c>
      <c r="C12" s="192">
        <v>8.9</v>
      </c>
      <c r="D12" s="199">
        <v>4854</v>
      </c>
      <c r="E12" s="192">
        <v>8.9</v>
      </c>
      <c r="F12" s="199">
        <v>4634</v>
      </c>
      <c r="G12" s="198">
        <v>8.4</v>
      </c>
      <c r="H12" s="193">
        <v>5256</v>
      </c>
      <c r="I12" s="192">
        <v>9</v>
      </c>
      <c r="J12" s="193">
        <v>5107</v>
      </c>
      <c r="K12" s="192">
        <v>8.8</v>
      </c>
      <c r="Z12" s="203"/>
      <c r="AA12" s="203"/>
      <c r="AB12" s="203"/>
    </row>
    <row r="13" spans="1:28" ht="8.25" customHeight="1">
      <c r="A13" s="124"/>
      <c r="B13" s="193"/>
      <c r="C13" s="192"/>
      <c r="D13" s="193"/>
      <c r="E13" s="192"/>
      <c r="F13" s="199"/>
      <c r="G13" s="198"/>
      <c r="H13" s="193"/>
      <c r="I13" s="192"/>
      <c r="J13" s="193"/>
      <c r="K13" s="192"/>
      <c r="Z13" s="203"/>
      <c r="AA13" s="203"/>
      <c r="AB13" s="203"/>
    </row>
    <row r="14" spans="1:28" ht="16.5" customHeight="1">
      <c r="A14" s="124" t="s">
        <v>191</v>
      </c>
      <c r="B14" s="193">
        <v>0</v>
      </c>
      <c r="C14" s="192">
        <v>0</v>
      </c>
      <c r="D14" s="193">
        <v>0</v>
      </c>
      <c r="E14" s="192">
        <v>0</v>
      </c>
      <c r="F14" s="193">
        <v>0</v>
      </c>
      <c r="G14" s="192">
        <v>0</v>
      </c>
      <c r="H14" s="193">
        <v>0</v>
      </c>
      <c r="I14" s="192">
        <v>0</v>
      </c>
      <c r="J14" s="193">
        <v>0</v>
      </c>
      <c r="K14" s="192">
        <v>0</v>
      </c>
      <c r="Z14" s="203"/>
      <c r="AA14" s="203"/>
      <c r="AB14" s="203"/>
    </row>
    <row r="15" spans="1:28" ht="8.25" customHeight="1">
      <c r="A15" s="124"/>
      <c r="B15" s="193"/>
      <c r="C15" s="192">
        <v>0</v>
      </c>
      <c r="D15" s="193"/>
      <c r="E15" s="192"/>
      <c r="F15" s="199"/>
      <c r="G15" s="198"/>
      <c r="H15" s="193"/>
      <c r="I15" s="192"/>
      <c r="J15" s="193"/>
      <c r="K15" s="192"/>
      <c r="Z15" s="203"/>
      <c r="AA15" s="203"/>
      <c r="AB15" s="203"/>
    </row>
    <row r="16" spans="1:28" ht="16.5" customHeight="1">
      <c r="A16" s="124" t="s">
        <v>190</v>
      </c>
      <c r="B16" s="193">
        <v>1260</v>
      </c>
      <c r="C16" s="192">
        <v>2.3</v>
      </c>
      <c r="D16" s="193">
        <v>1266</v>
      </c>
      <c r="E16" s="192">
        <v>2.3</v>
      </c>
      <c r="F16" s="199">
        <v>1253</v>
      </c>
      <c r="G16" s="198">
        <v>2.3</v>
      </c>
      <c r="H16" s="193">
        <v>1243</v>
      </c>
      <c r="I16" s="192">
        <v>2.1</v>
      </c>
      <c r="J16" s="193">
        <v>1209.951</v>
      </c>
      <c r="K16" s="192">
        <v>2.1</v>
      </c>
      <c r="Z16" s="203"/>
      <c r="AA16" s="203"/>
      <c r="AB16" s="203"/>
    </row>
    <row r="17" spans="1:28" ht="16.5" customHeight="1">
      <c r="A17" s="148" t="s">
        <v>189</v>
      </c>
      <c r="B17" s="195">
        <v>0</v>
      </c>
      <c r="C17" s="192">
        <v>0</v>
      </c>
      <c r="D17" s="195">
        <v>0</v>
      </c>
      <c r="E17" s="192">
        <v>0</v>
      </c>
      <c r="F17" s="195">
        <v>0</v>
      </c>
      <c r="G17" s="192">
        <v>0</v>
      </c>
      <c r="H17" s="193">
        <v>56</v>
      </c>
      <c r="I17" s="192">
        <v>0.1</v>
      </c>
      <c r="J17" s="195">
        <v>56</v>
      </c>
      <c r="K17" s="192">
        <v>0.1</v>
      </c>
      <c r="Z17" s="203"/>
      <c r="AA17" s="203"/>
      <c r="AB17" s="203"/>
    </row>
    <row r="18" spans="1:28" ht="8.25" customHeight="1">
      <c r="A18" s="148"/>
      <c r="B18" s="195"/>
      <c r="C18" s="194"/>
      <c r="D18" s="195"/>
      <c r="E18" s="194"/>
      <c r="F18" s="195"/>
      <c r="G18" s="194"/>
      <c r="H18" s="193"/>
      <c r="I18" s="194"/>
      <c r="J18" s="195"/>
      <c r="K18" s="194"/>
      <c r="Z18" s="203"/>
      <c r="AA18" s="203"/>
      <c r="AB18" s="203"/>
    </row>
    <row r="19" spans="1:28" ht="16.5" customHeight="1">
      <c r="A19" s="124" t="s">
        <v>188</v>
      </c>
      <c r="B19" s="195">
        <v>0</v>
      </c>
      <c r="C19" s="192">
        <v>0</v>
      </c>
      <c r="D19" s="195">
        <v>0</v>
      </c>
      <c r="E19" s="192">
        <v>0</v>
      </c>
      <c r="F19" s="195">
        <v>0</v>
      </c>
      <c r="G19" s="192">
        <v>0</v>
      </c>
      <c r="H19" s="195">
        <v>0</v>
      </c>
      <c r="I19" s="192">
        <v>0</v>
      </c>
      <c r="J19" s="195">
        <v>111.917</v>
      </c>
      <c r="K19" s="192">
        <v>0.2</v>
      </c>
      <c r="Z19" s="203"/>
      <c r="AA19" s="203"/>
      <c r="AB19" s="203"/>
    </row>
    <row r="20" spans="1:28" ht="16.5" customHeight="1">
      <c r="A20" s="124" t="s">
        <v>48</v>
      </c>
      <c r="B20" s="195">
        <v>0</v>
      </c>
      <c r="C20" s="194">
        <v>0</v>
      </c>
      <c r="D20" s="195">
        <v>0</v>
      </c>
      <c r="E20" s="194">
        <v>0</v>
      </c>
      <c r="F20" s="195">
        <v>0</v>
      </c>
      <c r="G20" s="194">
        <v>0</v>
      </c>
      <c r="H20" s="195">
        <v>0</v>
      </c>
      <c r="I20" s="194">
        <v>0</v>
      </c>
      <c r="J20" s="195"/>
      <c r="K20" s="194">
        <v>0</v>
      </c>
      <c r="Z20" s="203"/>
      <c r="AA20" s="203"/>
      <c r="AB20" s="203"/>
    </row>
    <row r="21" spans="1:28" ht="16.5" customHeight="1">
      <c r="A21" s="124"/>
      <c r="B21" s="195"/>
      <c r="C21" s="194"/>
      <c r="D21" s="195"/>
      <c r="E21" s="194"/>
      <c r="F21" s="201"/>
      <c r="G21" s="200"/>
      <c r="H21" s="195"/>
      <c r="I21" s="194"/>
      <c r="J21" s="195"/>
      <c r="K21" s="194"/>
      <c r="Z21" s="203"/>
      <c r="AA21" s="203"/>
      <c r="AB21" s="203"/>
    </row>
    <row r="22" spans="1:28" ht="16.5" customHeight="1">
      <c r="A22" s="124" t="s">
        <v>174</v>
      </c>
      <c r="B22" s="199">
        <v>7211</v>
      </c>
      <c r="C22" s="192">
        <v>13.3</v>
      </c>
      <c r="D22" s="199">
        <v>7489</v>
      </c>
      <c r="E22" s="198">
        <v>13.8</v>
      </c>
      <c r="F22" s="199">
        <v>7212</v>
      </c>
      <c r="G22" s="198">
        <v>13.1</v>
      </c>
      <c r="H22" s="193">
        <v>7644</v>
      </c>
      <c r="I22" s="192">
        <v>13.1</v>
      </c>
      <c r="J22" s="193">
        <v>8612.064</v>
      </c>
      <c r="K22" s="192">
        <v>14.8</v>
      </c>
      <c r="Z22" s="203"/>
      <c r="AA22" s="203"/>
      <c r="AB22" s="203"/>
    </row>
    <row r="23" spans="1:28" ht="8.25" customHeight="1">
      <c r="A23" s="124"/>
      <c r="B23" s="199"/>
      <c r="C23" s="192"/>
      <c r="D23" s="193"/>
      <c r="E23" s="192"/>
      <c r="F23" s="199"/>
      <c r="G23" s="198"/>
      <c r="H23" s="193"/>
      <c r="I23" s="192"/>
      <c r="J23" s="193"/>
      <c r="K23" s="192"/>
      <c r="Z23" s="203"/>
      <c r="AA23" s="203"/>
      <c r="AB23" s="203"/>
    </row>
    <row r="24" spans="1:28" ht="16.5" customHeight="1">
      <c r="A24" s="124" t="s">
        <v>164</v>
      </c>
      <c r="B24" s="193">
        <v>0</v>
      </c>
      <c r="C24" s="192">
        <v>0</v>
      </c>
      <c r="D24" s="193">
        <v>0</v>
      </c>
      <c r="E24" s="192">
        <v>0</v>
      </c>
      <c r="F24" s="193">
        <v>0</v>
      </c>
      <c r="G24" s="192">
        <v>0</v>
      </c>
      <c r="H24" s="193">
        <v>0</v>
      </c>
      <c r="I24" s="192">
        <v>0</v>
      </c>
      <c r="J24" s="193">
        <v>0</v>
      </c>
      <c r="K24" s="192">
        <v>0</v>
      </c>
      <c r="Z24" s="203"/>
      <c r="AA24" s="203"/>
      <c r="AB24" s="203"/>
    </row>
    <row r="25" spans="1:28" ht="16.5" customHeight="1">
      <c r="A25" s="124"/>
      <c r="B25" s="193"/>
      <c r="C25" s="192"/>
      <c r="D25" s="193"/>
      <c r="E25" s="192"/>
      <c r="F25" s="193"/>
      <c r="G25" s="198"/>
      <c r="H25" s="193"/>
      <c r="I25" s="192"/>
      <c r="J25" s="193"/>
      <c r="K25" s="192"/>
      <c r="Z25" s="203"/>
      <c r="AA25" s="203"/>
      <c r="AB25" s="203"/>
    </row>
    <row r="26" spans="1:27" ht="21" customHeight="1">
      <c r="A26" s="149" t="s">
        <v>163</v>
      </c>
      <c r="B26" s="204">
        <v>54157</v>
      </c>
      <c r="C26" s="190">
        <v>100</v>
      </c>
      <c r="D26" s="204">
        <v>54421</v>
      </c>
      <c r="E26" s="190">
        <v>100</v>
      </c>
      <c r="F26" s="204">
        <v>55018</v>
      </c>
      <c r="G26" s="190">
        <v>100</v>
      </c>
      <c r="H26" s="191">
        <v>58538</v>
      </c>
      <c r="I26" s="190">
        <v>100</v>
      </c>
      <c r="J26" s="191">
        <v>58018</v>
      </c>
      <c r="K26" s="190">
        <v>100</v>
      </c>
      <c r="Z26" s="203"/>
      <c r="AA26" s="203"/>
    </row>
    <row r="27" spans="1:27" ht="21" customHeight="1">
      <c r="A27" s="151"/>
      <c r="C27" s="196"/>
      <c r="E27" s="196"/>
      <c r="G27" s="196"/>
      <c r="I27" s="196"/>
      <c r="K27" s="196"/>
      <c r="Z27" s="203"/>
      <c r="AA27" s="203"/>
    </row>
    <row r="28" spans="10:11" ht="22.5" customHeight="1">
      <c r="J28" s="131"/>
      <c r="K28" s="130"/>
    </row>
    <row r="29" spans="1:11" s="72" customFormat="1" ht="18.75" customHeight="1">
      <c r="A29" s="265" t="s">
        <v>184</v>
      </c>
      <c r="B29" s="266">
        <v>2005</v>
      </c>
      <c r="C29" s="267"/>
      <c r="D29" s="266">
        <v>2006</v>
      </c>
      <c r="E29" s="267"/>
      <c r="F29" s="266">
        <v>2007</v>
      </c>
      <c r="G29" s="267"/>
      <c r="H29" s="266">
        <v>2008</v>
      </c>
      <c r="I29" s="267"/>
      <c r="J29" s="266">
        <v>2009</v>
      </c>
      <c r="K29" s="267"/>
    </row>
    <row r="30" spans="1:11" s="72" customFormat="1" ht="14.25" customHeight="1">
      <c r="A30" s="255"/>
      <c r="B30" s="259">
        <v>17</v>
      </c>
      <c r="C30" s="268"/>
      <c r="D30" s="259">
        <v>18</v>
      </c>
      <c r="E30" s="260"/>
      <c r="F30" s="261">
        <v>19</v>
      </c>
      <c r="G30" s="261"/>
      <c r="H30" s="259">
        <v>20</v>
      </c>
      <c r="I30" s="260"/>
      <c r="J30" s="259">
        <v>21</v>
      </c>
      <c r="K30" s="260"/>
    </row>
    <row r="31" spans="1:11" s="72" customFormat="1" ht="26.25" customHeight="1">
      <c r="A31" s="256"/>
      <c r="B31" s="149" t="s">
        <v>158</v>
      </c>
      <c r="C31" s="149" t="s">
        <v>157</v>
      </c>
      <c r="D31" s="149" t="s">
        <v>160</v>
      </c>
      <c r="E31" s="149" t="s">
        <v>159</v>
      </c>
      <c r="F31" s="149" t="s">
        <v>160</v>
      </c>
      <c r="G31" s="149" t="s">
        <v>159</v>
      </c>
      <c r="H31" s="149" t="s">
        <v>158</v>
      </c>
      <c r="I31" s="149" t="s">
        <v>159</v>
      </c>
      <c r="J31" s="149" t="s">
        <v>158</v>
      </c>
      <c r="K31" s="149" t="s">
        <v>159</v>
      </c>
    </row>
    <row r="32" spans="1:11" s="72" customFormat="1" ht="17.25" customHeight="1">
      <c r="A32" s="124" t="s">
        <v>176</v>
      </c>
      <c r="B32" s="193">
        <v>13813</v>
      </c>
      <c r="C32" s="202">
        <v>23.8</v>
      </c>
      <c r="D32" s="193">
        <v>13951</v>
      </c>
      <c r="E32" s="192">
        <v>22</v>
      </c>
      <c r="F32" s="193">
        <v>13605</v>
      </c>
      <c r="G32" s="192">
        <v>19.9</v>
      </c>
      <c r="H32" s="199">
        <v>13949</v>
      </c>
      <c r="I32" s="198">
        <v>20.5</v>
      </c>
      <c r="J32" s="193">
        <v>12746</v>
      </c>
      <c r="K32" s="198">
        <v>19.2</v>
      </c>
    </row>
    <row r="33" spans="1:11" s="72" customFormat="1" ht="17.25" customHeight="1">
      <c r="A33" s="124" t="s">
        <v>175</v>
      </c>
      <c r="B33" s="193">
        <v>13136</v>
      </c>
      <c r="C33" s="192">
        <v>22.7</v>
      </c>
      <c r="D33" s="193">
        <v>12220</v>
      </c>
      <c r="E33" s="192">
        <v>19.3</v>
      </c>
      <c r="F33" s="199">
        <v>13253</v>
      </c>
      <c r="G33" s="192">
        <v>19.4</v>
      </c>
      <c r="H33" s="193">
        <v>13339</v>
      </c>
      <c r="I33" s="192">
        <v>19.6</v>
      </c>
      <c r="J33" s="199">
        <v>12571</v>
      </c>
      <c r="K33" s="198">
        <v>18.9</v>
      </c>
    </row>
    <row r="34" spans="1:11" s="72" customFormat="1" ht="17.25" customHeight="1">
      <c r="A34" s="124" t="s">
        <v>193</v>
      </c>
      <c r="B34" s="193">
        <v>6165</v>
      </c>
      <c r="C34" s="198">
        <v>10.6</v>
      </c>
      <c r="D34" s="193">
        <v>6393</v>
      </c>
      <c r="E34" s="192">
        <v>10.1</v>
      </c>
      <c r="F34" s="193">
        <v>6641</v>
      </c>
      <c r="G34" s="192">
        <v>9.7</v>
      </c>
      <c r="H34" s="193">
        <v>6110</v>
      </c>
      <c r="I34" s="192">
        <v>9</v>
      </c>
      <c r="J34" s="193">
        <v>5988</v>
      </c>
      <c r="K34" s="198">
        <v>9</v>
      </c>
    </row>
    <row r="35" spans="1:11" s="72" customFormat="1" ht="9" customHeight="1">
      <c r="A35" s="124"/>
      <c r="B35" s="193"/>
      <c r="C35" s="192"/>
      <c r="D35" s="193"/>
      <c r="E35" s="192"/>
      <c r="F35" s="193"/>
      <c r="G35" s="192"/>
      <c r="H35" s="193"/>
      <c r="I35" s="192"/>
      <c r="J35" s="193"/>
      <c r="K35" s="198"/>
    </row>
    <row r="36" spans="1:11" s="72" customFormat="1" ht="17.25" customHeight="1">
      <c r="A36" s="124" t="s">
        <v>180</v>
      </c>
      <c r="B36" s="193">
        <v>6396</v>
      </c>
      <c r="C36" s="198">
        <v>11</v>
      </c>
      <c r="D36" s="193">
        <v>7707</v>
      </c>
      <c r="E36" s="198">
        <v>12.2</v>
      </c>
      <c r="F36" s="193">
        <v>8129</v>
      </c>
      <c r="G36" s="192">
        <v>11.9</v>
      </c>
      <c r="H36" s="193">
        <v>8095</v>
      </c>
      <c r="I36" s="192">
        <v>11.9</v>
      </c>
      <c r="J36" s="193">
        <v>8011</v>
      </c>
      <c r="K36" s="198">
        <v>12.1</v>
      </c>
    </row>
    <row r="37" spans="1:11" s="72" customFormat="1" ht="17.25" customHeight="1">
      <c r="A37" s="124" t="s">
        <v>192</v>
      </c>
      <c r="B37" s="193">
        <v>1101</v>
      </c>
      <c r="C37" s="192">
        <v>1.9</v>
      </c>
      <c r="D37" s="193">
        <v>2864</v>
      </c>
      <c r="E37" s="192">
        <v>4.5</v>
      </c>
      <c r="F37" s="193">
        <v>3699</v>
      </c>
      <c r="G37" s="192">
        <v>5.4</v>
      </c>
      <c r="H37" s="193">
        <v>3064</v>
      </c>
      <c r="I37" s="192">
        <v>4.5</v>
      </c>
      <c r="J37" s="193">
        <v>2785</v>
      </c>
      <c r="K37" s="198">
        <v>4.2</v>
      </c>
    </row>
    <row r="38" spans="1:11" s="72" customFormat="1" ht="17.25" customHeight="1">
      <c r="A38" s="124" t="s">
        <v>182</v>
      </c>
      <c r="B38" s="199">
        <v>5372</v>
      </c>
      <c r="C38" s="198">
        <v>9.3</v>
      </c>
      <c r="D38" s="199">
        <v>5262</v>
      </c>
      <c r="E38" s="198">
        <v>8.3</v>
      </c>
      <c r="F38" s="193">
        <v>5571</v>
      </c>
      <c r="G38" s="192">
        <v>8.2</v>
      </c>
      <c r="H38" s="193">
        <v>5549</v>
      </c>
      <c r="I38" s="192">
        <v>8.1</v>
      </c>
      <c r="J38" s="193">
        <v>5092</v>
      </c>
      <c r="K38" s="198">
        <v>7.7</v>
      </c>
    </row>
    <row r="39" spans="1:11" s="72" customFormat="1" ht="9" customHeight="1">
      <c r="A39" s="124"/>
      <c r="B39" s="193"/>
      <c r="C39" s="192"/>
      <c r="D39" s="193"/>
      <c r="E39" s="192"/>
      <c r="F39" s="193"/>
      <c r="G39" s="192"/>
      <c r="H39" s="193"/>
      <c r="I39" s="192"/>
      <c r="J39" s="193"/>
      <c r="K39" s="198"/>
    </row>
    <row r="40" spans="1:11" s="72" customFormat="1" ht="17.25" customHeight="1">
      <c r="A40" s="124" t="s">
        <v>191</v>
      </c>
      <c r="B40" s="193">
        <v>0</v>
      </c>
      <c r="C40" s="192">
        <v>0</v>
      </c>
      <c r="D40" s="193">
        <v>0</v>
      </c>
      <c r="E40" s="192">
        <v>0</v>
      </c>
      <c r="F40" s="193">
        <v>0</v>
      </c>
      <c r="G40" s="192">
        <v>0</v>
      </c>
      <c r="H40" s="193">
        <v>0</v>
      </c>
      <c r="I40" s="192">
        <v>0</v>
      </c>
      <c r="J40" s="193">
        <v>4339</v>
      </c>
      <c r="K40" s="198">
        <v>6.5</v>
      </c>
    </row>
    <row r="41" spans="1:11" s="72" customFormat="1" ht="9" customHeight="1">
      <c r="A41" s="124"/>
      <c r="B41" s="193"/>
      <c r="C41" s="192"/>
      <c r="D41" s="193"/>
      <c r="E41" s="192"/>
      <c r="F41" s="193"/>
      <c r="G41" s="192"/>
      <c r="H41" s="193"/>
      <c r="I41" s="192"/>
      <c r="J41" s="193"/>
      <c r="K41" s="198"/>
    </row>
    <row r="42" spans="1:11" s="72" customFormat="1" ht="17.25" customHeight="1">
      <c r="A42" s="124" t="s">
        <v>190</v>
      </c>
      <c r="B42" s="193">
        <v>1250</v>
      </c>
      <c r="C42" s="192">
        <v>2.2</v>
      </c>
      <c r="D42" s="193">
        <v>1127</v>
      </c>
      <c r="E42" s="192">
        <v>1.8</v>
      </c>
      <c r="F42" s="193">
        <v>776</v>
      </c>
      <c r="G42" s="192">
        <v>1.1</v>
      </c>
      <c r="H42" s="193">
        <v>699</v>
      </c>
      <c r="I42" s="192">
        <v>1</v>
      </c>
      <c r="J42" s="193">
        <v>563</v>
      </c>
      <c r="K42" s="198">
        <v>0.8</v>
      </c>
    </row>
    <row r="43" spans="1:11" s="72" customFormat="1" ht="17.25" customHeight="1">
      <c r="A43" s="148" t="s">
        <v>189</v>
      </c>
      <c r="B43" s="195">
        <v>56</v>
      </c>
      <c r="C43" s="192">
        <v>0.1</v>
      </c>
      <c r="D43" s="195">
        <v>276</v>
      </c>
      <c r="E43" s="192">
        <v>0.4</v>
      </c>
      <c r="F43" s="195">
        <v>599</v>
      </c>
      <c r="G43" s="192">
        <v>0.9</v>
      </c>
      <c r="H43" s="195">
        <v>339</v>
      </c>
      <c r="I43" s="192">
        <v>0.5</v>
      </c>
      <c r="J43" s="195">
        <v>163</v>
      </c>
      <c r="K43" s="198">
        <v>0.2</v>
      </c>
    </row>
    <row r="44" spans="1:11" s="72" customFormat="1" ht="9" customHeight="1">
      <c r="A44" s="148"/>
      <c r="B44" s="195"/>
      <c r="C44" s="192"/>
      <c r="D44" s="195"/>
      <c r="E44" s="194"/>
      <c r="F44" s="195"/>
      <c r="G44" s="194"/>
      <c r="H44" s="195"/>
      <c r="I44" s="194"/>
      <c r="J44" s="195"/>
      <c r="K44" s="200"/>
    </row>
    <row r="45" spans="1:11" s="72" customFormat="1" ht="17.25" customHeight="1">
      <c r="A45" s="124" t="s">
        <v>188</v>
      </c>
      <c r="B45" s="195">
        <v>0</v>
      </c>
      <c r="C45" s="192">
        <v>0</v>
      </c>
      <c r="D45" s="201">
        <v>184</v>
      </c>
      <c r="E45" s="192">
        <v>0.3</v>
      </c>
      <c r="F45" s="195">
        <v>1020</v>
      </c>
      <c r="G45" s="198">
        <v>1.5</v>
      </c>
      <c r="H45" s="195">
        <v>1820</v>
      </c>
      <c r="I45" s="192">
        <v>2.7</v>
      </c>
      <c r="J45" s="195">
        <v>233</v>
      </c>
      <c r="K45" s="198">
        <v>0.4</v>
      </c>
    </row>
    <row r="46" spans="1:11" s="72" customFormat="1" ht="17.25" customHeight="1">
      <c r="A46" s="124" t="s">
        <v>48</v>
      </c>
      <c r="B46" s="195">
        <v>0</v>
      </c>
      <c r="C46" s="192">
        <v>0</v>
      </c>
      <c r="D46" s="195">
        <v>0</v>
      </c>
      <c r="E46" s="194">
        <v>0</v>
      </c>
      <c r="F46" s="201">
        <v>561</v>
      </c>
      <c r="G46" s="200">
        <v>0.8</v>
      </c>
      <c r="H46" s="201">
        <v>1174</v>
      </c>
      <c r="I46" s="200">
        <v>1.7</v>
      </c>
      <c r="J46" s="201">
        <v>1345</v>
      </c>
      <c r="K46" s="200">
        <v>2</v>
      </c>
    </row>
    <row r="47" spans="1:11" s="72" customFormat="1" ht="9" customHeight="1">
      <c r="A47" s="124"/>
      <c r="B47" s="195"/>
      <c r="C47" s="192"/>
      <c r="D47" s="195"/>
      <c r="E47" s="194"/>
      <c r="F47" s="195"/>
      <c r="G47" s="194"/>
      <c r="H47" s="195"/>
      <c r="I47" s="194"/>
      <c r="J47" s="195"/>
      <c r="K47" s="200"/>
    </row>
    <row r="48" spans="1:11" ht="17.25" customHeight="1">
      <c r="A48" s="124" t="s">
        <v>174</v>
      </c>
      <c r="B48" s="193">
        <v>10456</v>
      </c>
      <c r="C48" s="192">
        <v>18.1</v>
      </c>
      <c r="D48" s="193">
        <v>12606</v>
      </c>
      <c r="E48" s="192">
        <v>19.9</v>
      </c>
      <c r="F48" s="193">
        <v>11816</v>
      </c>
      <c r="G48" s="192">
        <v>17.3</v>
      </c>
      <c r="H48" s="193">
        <v>12174</v>
      </c>
      <c r="I48" s="192">
        <v>17.9</v>
      </c>
      <c r="J48" s="193">
        <v>12456.583</v>
      </c>
      <c r="K48" s="198">
        <v>18.8</v>
      </c>
    </row>
    <row r="49" spans="1:11" ht="9" customHeight="1">
      <c r="A49" s="124"/>
      <c r="B49" s="193"/>
      <c r="C49" s="192"/>
      <c r="D49" s="193"/>
      <c r="E49" s="192"/>
      <c r="F49" s="193"/>
      <c r="G49" s="192"/>
      <c r="H49" s="193"/>
      <c r="I49" s="192"/>
      <c r="J49" s="193"/>
      <c r="K49" s="198"/>
    </row>
    <row r="50" spans="1:11" ht="17.25" customHeight="1">
      <c r="A50" s="124" t="s">
        <v>164</v>
      </c>
      <c r="B50" s="199">
        <v>293</v>
      </c>
      <c r="C50" s="198">
        <v>0.5</v>
      </c>
      <c r="D50" s="199">
        <v>719.4409999999989</v>
      </c>
      <c r="E50" s="198">
        <v>1.1</v>
      </c>
      <c r="F50" s="199">
        <v>2636</v>
      </c>
      <c r="G50" s="192">
        <v>3.9</v>
      </c>
      <c r="H50" s="199">
        <v>1823</v>
      </c>
      <c r="I50" s="198">
        <v>2.7</v>
      </c>
      <c r="J50" s="199">
        <v>61.41700000000128</v>
      </c>
      <c r="K50" s="198">
        <v>0.1</v>
      </c>
    </row>
    <row r="51" spans="1:11" ht="17.25" customHeight="1">
      <c r="A51" s="124"/>
      <c r="B51" s="199"/>
      <c r="C51" s="192"/>
      <c r="D51" s="199"/>
      <c r="E51" s="192"/>
      <c r="F51" s="199"/>
      <c r="G51" s="192"/>
      <c r="H51" s="199"/>
      <c r="I51" s="192"/>
      <c r="J51" s="199"/>
      <c r="K51" s="198"/>
    </row>
    <row r="52" spans="1:11" ht="21.75" customHeight="1">
      <c r="A52" s="149" t="s">
        <v>163</v>
      </c>
      <c r="B52" s="191">
        <v>57917</v>
      </c>
      <c r="C52" s="190">
        <v>100</v>
      </c>
      <c r="D52" s="191">
        <v>63309.441</v>
      </c>
      <c r="E52" s="190">
        <v>100</v>
      </c>
      <c r="F52" s="191">
        <v>68306</v>
      </c>
      <c r="G52" s="190">
        <v>100</v>
      </c>
      <c r="H52" s="191">
        <v>68135</v>
      </c>
      <c r="I52" s="190">
        <v>100</v>
      </c>
      <c r="J52" s="191">
        <v>66354</v>
      </c>
      <c r="K52" s="197">
        <v>100</v>
      </c>
    </row>
    <row r="53" spans="1:11" ht="8.25" customHeight="1">
      <c r="A53" s="151"/>
      <c r="B53" s="167"/>
      <c r="C53" s="168"/>
      <c r="D53" s="167"/>
      <c r="E53" s="168"/>
      <c r="F53" s="167"/>
      <c r="G53" s="168"/>
      <c r="H53" s="167"/>
      <c r="I53" s="168"/>
      <c r="J53" s="167"/>
      <c r="K53" s="166"/>
    </row>
    <row r="54" ht="14.25" customHeight="1">
      <c r="A54" s="150" t="s">
        <v>187</v>
      </c>
    </row>
    <row r="55" ht="13.5">
      <c r="A55" s="150" t="s">
        <v>186</v>
      </c>
    </row>
    <row r="56" spans="1:11" ht="13.5" customHeight="1">
      <c r="A56" s="72" t="s">
        <v>185</v>
      </c>
      <c r="B56" s="167"/>
      <c r="C56" s="168"/>
      <c r="D56" s="167"/>
      <c r="E56" s="168"/>
      <c r="F56" s="167"/>
      <c r="G56" s="168"/>
      <c r="H56" s="167"/>
      <c r="I56" s="168"/>
      <c r="J56" s="167"/>
      <c r="K56" s="166"/>
    </row>
    <row r="57" spans="3:11" ht="21" customHeight="1">
      <c r="C57" s="196"/>
      <c r="E57" s="196"/>
      <c r="G57" s="196"/>
      <c r="I57" s="196"/>
      <c r="K57" s="196"/>
    </row>
    <row r="58" ht="43.5" customHeight="1"/>
    <row r="59" ht="18" customHeight="1"/>
    <row r="60" spans="1:5" ht="15" customHeight="1">
      <c r="A60" s="265" t="s">
        <v>184</v>
      </c>
      <c r="B60" s="266">
        <v>2010</v>
      </c>
      <c r="C60" s="267"/>
      <c r="D60" s="266">
        <v>2011</v>
      </c>
      <c r="E60" s="267"/>
    </row>
    <row r="61" spans="1:5" ht="15" customHeight="1">
      <c r="A61" s="255"/>
      <c r="B61" s="259">
        <v>22</v>
      </c>
      <c r="C61" s="260"/>
      <c r="D61" s="259">
        <v>23</v>
      </c>
      <c r="E61" s="260"/>
    </row>
    <row r="62" spans="1:5" ht="15" customHeight="1">
      <c r="A62" s="256"/>
      <c r="B62" s="149" t="s">
        <v>158</v>
      </c>
      <c r="C62" s="149" t="s">
        <v>159</v>
      </c>
      <c r="D62" s="149" t="s">
        <v>158</v>
      </c>
      <c r="E62" s="149" t="s">
        <v>159</v>
      </c>
    </row>
    <row r="63" spans="1:5" ht="17.25" customHeight="1">
      <c r="A63" s="124" t="s">
        <v>176</v>
      </c>
      <c r="B63" s="193">
        <v>12930</v>
      </c>
      <c r="C63" s="192">
        <v>18.3</v>
      </c>
      <c r="D63" s="193">
        <v>7906</v>
      </c>
      <c r="E63" s="192">
        <v>9.5</v>
      </c>
    </row>
    <row r="64" spans="1:5" ht="17.25" customHeight="1">
      <c r="A64" s="124" t="s">
        <v>175</v>
      </c>
      <c r="B64" s="193">
        <v>14617</v>
      </c>
      <c r="C64" s="192">
        <v>20.7</v>
      </c>
      <c r="D64" s="193">
        <v>15126</v>
      </c>
      <c r="E64" s="192">
        <v>18.2</v>
      </c>
    </row>
    <row r="65" spans="1:5" ht="17.25" customHeight="1">
      <c r="A65" s="124" t="s">
        <v>193</v>
      </c>
      <c r="B65" s="193">
        <v>5941</v>
      </c>
      <c r="C65" s="192">
        <v>8.4</v>
      </c>
      <c r="D65" s="193">
        <v>6176</v>
      </c>
      <c r="E65" s="192">
        <v>7.4</v>
      </c>
    </row>
    <row r="66" spans="1:5" ht="9" customHeight="1">
      <c r="A66" s="124"/>
      <c r="B66" s="193"/>
      <c r="C66" s="192"/>
      <c r="D66" s="193"/>
      <c r="E66" s="192"/>
    </row>
    <row r="67" spans="1:5" ht="17.25" customHeight="1">
      <c r="A67" s="124" t="s">
        <v>180</v>
      </c>
      <c r="B67" s="193">
        <v>7721</v>
      </c>
      <c r="C67" s="192">
        <v>10.9</v>
      </c>
      <c r="D67" s="193">
        <v>14301</v>
      </c>
      <c r="E67" s="192">
        <v>17.2</v>
      </c>
    </row>
    <row r="68" spans="1:5" ht="17.25" customHeight="1">
      <c r="A68" s="124" t="s">
        <v>192</v>
      </c>
      <c r="B68" s="193">
        <v>2661</v>
      </c>
      <c r="C68" s="192">
        <v>3.8</v>
      </c>
      <c r="D68" s="193">
        <v>4227</v>
      </c>
      <c r="E68" s="192">
        <v>5.1</v>
      </c>
    </row>
    <row r="69" spans="1:5" ht="17.25" customHeight="1">
      <c r="A69" s="124" t="s">
        <v>182</v>
      </c>
      <c r="B69" s="193">
        <v>5085</v>
      </c>
      <c r="C69" s="192">
        <v>7.2</v>
      </c>
      <c r="D69" s="193">
        <v>5638</v>
      </c>
      <c r="E69" s="192">
        <v>6.8</v>
      </c>
    </row>
    <row r="70" spans="1:5" ht="9" customHeight="1">
      <c r="A70" s="124"/>
      <c r="B70" s="193"/>
      <c r="C70" s="192"/>
      <c r="D70" s="193"/>
      <c r="E70" s="192"/>
    </row>
    <row r="71" spans="1:5" ht="17.25" customHeight="1">
      <c r="A71" s="124" t="s">
        <v>191</v>
      </c>
      <c r="B71" s="193">
        <v>5978</v>
      </c>
      <c r="C71" s="192">
        <v>8.5</v>
      </c>
      <c r="D71" s="193">
        <v>7772</v>
      </c>
      <c r="E71" s="192">
        <v>9.3</v>
      </c>
    </row>
    <row r="72" spans="1:5" ht="9" customHeight="1">
      <c r="A72" s="124"/>
      <c r="B72" s="193"/>
      <c r="C72" s="192"/>
      <c r="D72" s="193"/>
      <c r="E72" s="192"/>
    </row>
    <row r="73" spans="1:5" ht="17.25" customHeight="1">
      <c r="A73" s="124" t="s">
        <v>190</v>
      </c>
      <c r="B73" s="193">
        <v>557</v>
      </c>
      <c r="C73" s="192">
        <v>0.8</v>
      </c>
      <c r="D73" s="193">
        <v>242</v>
      </c>
      <c r="E73" s="192">
        <v>0.3</v>
      </c>
    </row>
    <row r="74" spans="1:5" ht="17.25" customHeight="1">
      <c r="A74" s="148" t="s">
        <v>189</v>
      </c>
      <c r="B74" s="195">
        <v>111</v>
      </c>
      <c r="C74" s="192">
        <v>0.2</v>
      </c>
      <c r="D74" s="195">
        <v>262</v>
      </c>
      <c r="E74" s="192">
        <v>0.3</v>
      </c>
    </row>
    <row r="75" spans="1:5" ht="9" customHeight="1">
      <c r="A75" s="148"/>
      <c r="B75" s="195"/>
      <c r="C75" s="194"/>
      <c r="D75" s="195"/>
      <c r="E75" s="194"/>
    </row>
    <row r="76" spans="1:5" ht="17.25" customHeight="1">
      <c r="A76" s="124" t="s">
        <v>188</v>
      </c>
      <c r="B76" s="195">
        <v>756</v>
      </c>
      <c r="C76" s="192">
        <v>1.1</v>
      </c>
      <c r="D76" s="195">
        <v>3337</v>
      </c>
      <c r="E76" s="192">
        <v>4</v>
      </c>
    </row>
    <row r="77" spans="1:5" ht="17.25" customHeight="1">
      <c r="A77" s="124" t="s">
        <v>48</v>
      </c>
      <c r="B77" s="195">
        <v>295</v>
      </c>
      <c r="C77" s="194">
        <v>0.4</v>
      </c>
      <c r="D77" s="195">
        <v>2124</v>
      </c>
      <c r="E77" s="194">
        <v>2.6</v>
      </c>
    </row>
    <row r="78" spans="1:5" ht="9" customHeight="1">
      <c r="A78" s="124"/>
      <c r="B78" s="195"/>
      <c r="C78" s="194"/>
      <c r="D78" s="195"/>
      <c r="E78" s="194"/>
    </row>
    <row r="79" spans="1:5" ht="17.25" customHeight="1">
      <c r="A79" s="124" t="s">
        <v>174</v>
      </c>
      <c r="B79" s="193">
        <v>13248</v>
      </c>
      <c r="C79" s="192">
        <v>18.8</v>
      </c>
      <c r="D79" s="193">
        <v>13592</v>
      </c>
      <c r="E79" s="192">
        <v>16.3</v>
      </c>
    </row>
    <row r="80" spans="1:5" ht="9" customHeight="1">
      <c r="A80" s="124"/>
      <c r="B80" s="193"/>
      <c r="C80" s="192"/>
      <c r="D80" s="193"/>
      <c r="E80" s="192"/>
    </row>
    <row r="81" spans="1:5" ht="17.25" customHeight="1">
      <c r="A81" s="124" t="s">
        <v>164</v>
      </c>
      <c r="B81" s="193">
        <v>662</v>
      </c>
      <c r="C81" s="192">
        <v>0.9</v>
      </c>
      <c r="D81" s="193">
        <v>2480</v>
      </c>
      <c r="E81" s="192">
        <v>3</v>
      </c>
    </row>
    <row r="82" spans="1:5" ht="17.25" customHeight="1">
      <c r="A82" s="124"/>
      <c r="B82" s="193"/>
      <c r="C82" s="192"/>
      <c r="D82" s="193"/>
      <c r="E82" s="192"/>
    </row>
    <row r="83" spans="1:5" ht="21.75" customHeight="1">
      <c r="A83" s="149" t="s">
        <v>163</v>
      </c>
      <c r="B83" s="191">
        <v>70562</v>
      </c>
      <c r="C83" s="190">
        <v>100</v>
      </c>
      <c r="D83" s="191">
        <v>83183</v>
      </c>
      <c r="E83" s="190">
        <v>100</v>
      </c>
    </row>
  </sheetData>
  <sheetProtection/>
  <mergeCells count="28">
    <mergeCell ref="J29:K29"/>
    <mergeCell ref="H3:I3"/>
    <mergeCell ref="J3:K3"/>
    <mergeCell ref="A1:I1"/>
    <mergeCell ref="B3:C3"/>
    <mergeCell ref="D3:E3"/>
    <mergeCell ref="A3:A5"/>
    <mergeCell ref="A29:A31"/>
    <mergeCell ref="J30:K30"/>
    <mergeCell ref="J4:K4"/>
    <mergeCell ref="B61:C61"/>
    <mergeCell ref="D61:E61"/>
    <mergeCell ref="B4:C4"/>
    <mergeCell ref="D4:E4"/>
    <mergeCell ref="F4:G4"/>
    <mergeCell ref="H4:I4"/>
    <mergeCell ref="B30:C30"/>
    <mergeCell ref="B60:C60"/>
    <mergeCell ref="A60:A62"/>
    <mergeCell ref="D30:E30"/>
    <mergeCell ref="F30:G30"/>
    <mergeCell ref="H30:I30"/>
    <mergeCell ref="D60:E60"/>
    <mergeCell ref="F3:G3"/>
    <mergeCell ref="B29:C29"/>
    <mergeCell ref="D29:E29"/>
    <mergeCell ref="F29:G29"/>
    <mergeCell ref="H29:I29"/>
  </mergeCells>
  <printOptions/>
  <pageMargins left="0.41" right="0.37" top="0.57" bottom="0.7" header="0.33" footer="0.41"/>
  <pageSetup horizontalDpi="600" verticalDpi="600" orientation="portrait" paperSize="9" scale="75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2010-02-16T09:14:28Z</cp:lastPrinted>
  <dcterms:created xsi:type="dcterms:W3CDTF">2008-10-31T04:23:40Z</dcterms:created>
  <dcterms:modified xsi:type="dcterms:W3CDTF">2012-10-31T06:10:42Z</dcterms:modified>
  <cp:category/>
  <cp:version/>
  <cp:contentType/>
  <cp:contentStatus/>
</cp:coreProperties>
</file>